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iryna\Documents\"/>
    </mc:Choice>
  </mc:AlternateContent>
  <xr:revisionPtr revIDLastSave="0" documentId="13_ncr:1_{B1C3E604-DF5B-4BB5-8A0E-3408966C0D4E}" xr6:coauthVersionLast="47" xr6:coauthVersionMax="47" xr10:uidLastSave="{00000000-0000-0000-0000-000000000000}"/>
  <bookViews>
    <workbookView xWindow="-108" yWindow="-108" windowWidth="23256" windowHeight="12456" activeTab="2" xr2:uid="{F65E5041-B836-47B8-B503-D0597CAB547E}"/>
  </bookViews>
  <sheets>
    <sheet name="Sheet1" sheetId="5" r:id="rId1"/>
    <sheet name="Data" sheetId="2" r:id="rId2"/>
    <sheet name="Dashboard" sheetId="3" r:id="rId3"/>
  </sheets>
  <definedNames>
    <definedName name="_xlchart.v5.0" hidden="1">Sheet1!$D$25</definedName>
    <definedName name="_xlchart.v5.1" hidden="1">Sheet1!$D$26:$D$76</definedName>
    <definedName name="_xlchart.v5.10" hidden="1">Sheet1!$E$25</definedName>
    <definedName name="_xlchart.v5.11" hidden="1">Sheet1!$E$26:$E$76</definedName>
    <definedName name="_xlchart.v5.12" hidden="1">Sheet1!$D$25</definedName>
    <definedName name="_xlchart.v5.13" hidden="1">Sheet1!$D$26:$D$76</definedName>
    <definedName name="_xlchart.v5.14" hidden="1">Sheet1!$E$25</definedName>
    <definedName name="_xlchart.v5.15" hidden="1">Sheet1!$E$26:$E$76</definedName>
    <definedName name="_xlchart.v5.2" hidden="1">Sheet1!$E$25</definedName>
    <definedName name="_xlchart.v5.3" hidden="1">Sheet1!$E$26:$E$76</definedName>
    <definedName name="_xlchart.v5.4" hidden="1">Sheet1!$D$25</definedName>
    <definedName name="_xlchart.v5.5" hidden="1">Sheet1!$D$26:$D$76</definedName>
    <definedName name="_xlchart.v5.6" hidden="1">Sheet1!$E$25</definedName>
    <definedName name="_xlchart.v5.7" hidden="1">Sheet1!$E$26:$E$76</definedName>
    <definedName name="_xlchart.v5.8" hidden="1">Sheet1!$D$25</definedName>
    <definedName name="_xlchart.v5.9" hidden="1">Sheet1!$D$26:$D$76</definedName>
    <definedName name="NativeTimeline_Invoice_Date">#N/A</definedName>
    <definedName name="Slicer_Beverage_Brand">#N/A</definedName>
    <definedName name="Slicer_Region">#N/A</definedName>
    <definedName name="Slicer_Retailer">#N/A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27" i="5" l="1"/>
  <c r="E27" i="5"/>
  <c r="D28" i="5"/>
  <c r="E28" i="5"/>
  <c r="D29" i="5"/>
  <c r="E29" i="5"/>
  <c r="D30" i="5"/>
  <c r="E30" i="5"/>
  <c r="D31" i="5"/>
  <c r="E31" i="5"/>
  <c r="D32" i="5"/>
  <c r="E32" i="5"/>
  <c r="D33" i="5"/>
  <c r="E33" i="5"/>
  <c r="D34" i="5"/>
  <c r="E34" i="5"/>
  <c r="D35" i="5"/>
  <c r="E35" i="5"/>
  <c r="D36" i="5"/>
  <c r="E36" i="5"/>
  <c r="D37" i="5"/>
  <c r="E37" i="5"/>
  <c r="D38" i="5"/>
  <c r="E38" i="5"/>
  <c r="D39" i="5"/>
  <c r="E39" i="5"/>
  <c r="D40" i="5"/>
  <c r="E40" i="5"/>
  <c r="D41" i="5"/>
  <c r="E41" i="5"/>
  <c r="D42" i="5"/>
  <c r="E42" i="5"/>
  <c r="D43" i="5"/>
  <c r="E43" i="5"/>
  <c r="D44" i="5"/>
  <c r="E44" i="5"/>
  <c r="D45" i="5"/>
  <c r="E45" i="5"/>
  <c r="D46" i="5"/>
  <c r="E46" i="5"/>
  <c r="D47" i="5"/>
  <c r="E47" i="5"/>
  <c r="D48" i="5"/>
  <c r="E48" i="5"/>
  <c r="D49" i="5"/>
  <c r="E49" i="5"/>
  <c r="D50" i="5"/>
  <c r="E50" i="5"/>
  <c r="D51" i="5"/>
  <c r="E51" i="5"/>
  <c r="D52" i="5"/>
  <c r="E52" i="5"/>
  <c r="D53" i="5"/>
  <c r="E53" i="5"/>
  <c r="D54" i="5"/>
  <c r="E54" i="5"/>
  <c r="D55" i="5"/>
  <c r="E55" i="5"/>
  <c r="D56" i="5"/>
  <c r="E56" i="5"/>
  <c r="D57" i="5"/>
  <c r="E57" i="5"/>
  <c r="D58" i="5"/>
  <c r="E58" i="5"/>
  <c r="D59" i="5"/>
  <c r="E59" i="5"/>
  <c r="D60" i="5"/>
  <c r="E60" i="5"/>
  <c r="D61" i="5"/>
  <c r="E61" i="5"/>
  <c r="D62" i="5"/>
  <c r="E62" i="5"/>
  <c r="D63" i="5"/>
  <c r="E63" i="5"/>
  <c r="D64" i="5"/>
  <c r="E64" i="5"/>
  <c r="D65" i="5"/>
  <c r="E65" i="5"/>
  <c r="D66" i="5"/>
  <c r="E66" i="5"/>
  <c r="D67" i="5"/>
  <c r="E67" i="5"/>
  <c r="D68" i="5"/>
  <c r="E68" i="5"/>
  <c r="D69" i="5"/>
  <c r="E69" i="5"/>
  <c r="D70" i="5"/>
  <c r="E70" i="5"/>
  <c r="D71" i="5"/>
  <c r="E71" i="5"/>
  <c r="D72" i="5"/>
  <c r="E72" i="5"/>
  <c r="D73" i="5"/>
  <c r="E73" i="5"/>
  <c r="D74" i="5"/>
  <c r="E74" i="5"/>
  <c r="D75" i="5"/>
  <c r="E75" i="5"/>
  <c r="E26" i="5"/>
  <c r="D26" i="5"/>
  <c r="Q3823" i="2"/>
  <c r="Q3824" i="2"/>
  <c r="Q3825" i="2"/>
  <c r="Q3826" i="2"/>
  <c r="Q3827" i="2"/>
  <c r="Q3828" i="2"/>
  <c r="Q3829" i="2"/>
  <c r="Q3830" i="2"/>
  <c r="Q3831" i="2"/>
  <c r="Q3832" i="2"/>
  <c r="Q3833" i="2"/>
  <c r="Q3834" i="2"/>
  <c r="Q3835" i="2"/>
  <c r="Q3836" i="2"/>
  <c r="Q3837" i="2"/>
  <c r="Q3838" i="2"/>
  <c r="Q3839" i="2"/>
  <c r="Q3840" i="2"/>
  <c r="Q3841" i="2"/>
  <c r="Q3842" i="2"/>
  <c r="Q3843" i="2"/>
  <c r="Q3844" i="2"/>
  <c r="Q3845" i="2"/>
  <c r="Q3846" i="2"/>
  <c r="Q3847" i="2"/>
  <c r="Q3848" i="2"/>
  <c r="Q3849" i="2"/>
  <c r="Q3850" i="2"/>
  <c r="Q3851" i="2"/>
  <c r="Q3852" i="2"/>
  <c r="Q3853" i="2"/>
  <c r="Q3854" i="2"/>
  <c r="Q3855" i="2"/>
  <c r="Q3856" i="2"/>
  <c r="Q3857" i="2"/>
  <c r="Q3858" i="2"/>
  <c r="Q3859" i="2"/>
  <c r="Q3860" i="2"/>
  <c r="Q3861" i="2"/>
  <c r="Q3862" i="2"/>
  <c r="Q3863" i="2"/>
  <c r="Q3864" i="2"/>
  <c r="Q3865" i="2"/>
  <c r="Q3866" i="2"/>
  <c r="Q3867" i="2"/>
  <c r="Q3868" i="2"/>
  <c r="Q3869" i="2"/>
  <c r="Q3870" i="2"/>
  <c r="Q3871" i="2"/>
  <c r="Q3872" i="2"/>
  <c r="Q3873" i="2"/>
  <c r="Q3874" i="2"/>
  <c r="Q3875" i="2"/>
  <c r="Q3876" i="2"/>
  <c r="Q3877" i="2"/>
  <c r="Q3878" i="2"/>
  <c r="Q3879" i="2"/>
  <c r="Q3880" i="2"/>
  <c r="Q3881" i="2"/>
  <c r="Q3882" i="2"/>
  <c r="Q3883" i="2"/>
  <c r="Q3884" i="2"/>
  <c r="Q3885" i="2"/>
  <c r="Q3886" i="2"/>
  <c r="Q3887" i="2"/>
  <c r="Q3888" i="2"/>
  <c r="Q3889" i="2"/>
  <c r="Q3890" i="2"/>
  <c r="Q3891" i="2"/>
  <c r="Q3892" i="2"/>
  <c r="Q3893" i="2"/>
  <c r="Q3822" i="2"/>
  <c r="P3845" i="2"/>
  <c r="P3846" i="2"/>
  <c r="P3847" i="2"/>
  <c r="P3848" i="2"/>
  <c r="P3849" i="2"/>
  <c r="P3850" i="2"/>
  <c r="P3851" i="2"/>
  <c r="P3852" i="2"/>
  <c r="P3853" i="2"/>
  <c r="P3854" i="2"/>
  <c r="P3855" i="2"/>
  <c r="P3856" i="2"/>
  <c r="P3857" i="2"/>
  <c r="P3858" i="2"/>
  <c r="P3859" i="2"/>
  <c r="P3860" i="2"/>
  <c r="P3861" i="2"/>
  <c r="P3862" i="2"/>
  <c r="P3863" i="2"/>
  <c r="P3864" i="2"/>
  <c r="P3865" i="2"/>
  <c r="P3866" i="2"/>
  <c r="P3867" i="2"/>
  <c r="P3868" i="2"/>
  <c r="P3869" i="2"/>
  <c r="P3870" i="2"/>
  <c r="P3871" i="2"/>
  <c r="P3872" i="2"/>
  <c r="P3873" i="2"/>
  <c r="P3874" i="2"/>
  <c r="P3875" i="2"/>
  <c r="P3876" i="2"/>
  <c r="P3877" i="2"/>
  <c r="P3878" i="2"/>
  <c r="P3879" i="2"/>
  <c r="P3880" i="2"/>
  <c r="P3881" i="2"/>
  <c r="P3882" i="2"/>
  <c r="P3883" i="2"/>
  <c r="P3884" i="2"/>
  <c r="P3885" i="2"/>
  <c r="P3886" i="2"/>
  <c r="P3887" i="2"/>
  <c r="P3888" i="2"/>
  <c r="P3889" i="2"/>
  <c r="P3890" i="2"/>
  <c r="P3891" i="2"/>
  <c r="P3892" i="2"/>
  <c r="P3893" i="2"/>
  <c r="P3844" i="2"/>
  <c r="R3893" i="2"/>
  <c r="R3892" i="2"/>
  <c r="R3891" i="2"/>
  <c r="R3890" i="2"/>
  <c r="R3889" i="2"/>
  <c r="R3888" i="2"/>
  <c r="R3887" i="2"/>
  <c r="R3886" i="2"/>
  <c r="R3885" i="2"/>
  <c r="R3884" i="2"/>
  <c r="R3883" i="2"/>
  <c r="R3882" i="2"/>
  <c r="R3881" i="2"/>
  <c r="R3880" i="2"/>
  <c r="R3879" i="2"/>
  <c r="R3878" i="2"/>
  <c r="R3877" i="2"/>
  <c r="R3876" i="2"/>
  <c r="R3875" i="2"/>
  <c r="R3874" i="2"/>
  <c r="R3873" i="2"/>
  <c r="R3872" i="2"/>
  <c r="R3871" i="2"/>
  <c r="R3870" i="2"/>
  <c r="R3869" i="2"/>
  <c r="R3868" i="2"/>
  <c r="R3867" i="2"/>
  <c r="R3866" i="2"/>
  <c r="R3865" i="2"/>
  <c r="R3864" i="2"/>
  <c r="R3863" i="2"/>
  <c r="R3862" i="2"/>
  <c r="R3861" i="2"/>
  <c r="R3860" i="2"/>
  <c r="R3859" i="2"/>
  <c r="R3858" i="2"/>
  <c r="R3857" i="2"/>
  <c r="R3856" i="2"/>
  <c r="R3855" i="2"/>
  <c r="R3854" i="2"/>
  <c r="R3853" i="2"/>
  <c r="R3852" i="2"/>
  <c r="R3851" i="2"/>
  <c r="R3850" i="2"/>
  <c r="R3849" i="2"/>
  <c r="R3848" i="2"/>
  <c r="R3847" i="2"/>
  <c r="R3846" i="2"/>
  <c r="R3845" i="2"/>
  <c r="R3844" i="2"/>
  <c r="R3843" i="2"/>
  <c r="P3843" i="2"/>
  <c r="R3842" i="2"/>
  <c r="P3842" i="2"/>
  <c r="R3841" i="2"/>
  <c r="P3841" i="2"/>
  <c r="R3840" i="2"/>
  <c r="P3840" i="2"/>
  <c r="R3839" i="2"/>
  <c r="P3839" i="2"/>
  <c r="R3838" i="2"/>
  <c r="P3838" i="2"/>
  <c r="R3837" i="2"/>
  <c r="P3837" i="2"/>
  <c r="R3836" i="2"/>
  <c r="P3836" i="2"/>
  <c r="R3835" i="2"/>
  <c r="P3835" i="2"/>
  <c r="R3834" i="2"/>
  <c r="P3834" i="2"/>
  <c r="R3833" i="2"/>
  <c r="P3833" i="2"/>
  <c r="R3832" i="2"/>
  <c r="P3832" i="2"/>
  <c r="R3831" i="2"/>
  <c r="P3831" i="2"/>
  <c r="R3830" i="2"/>
  <c r="P3830" i="2"/>
  <c r="R3829" i="2"/>
  <c r="P3829" i="2"/>
  <c r="R3828" i="2"/>
  <c r="P3828" i="2"/>
  <c r="R3827" i="2"/>
  <c r="P3827" i="2"/>
  <c r="R3826" i="2"/>
  <c r="P3826" i="2"/>
  <c r="R3825" i="2"/>
  <c r="P3825" i="2"/>
  <c r="R3824" i="2"/>
  <c r="P3824" i="2"/>
  <c r="R3823" i="2"/>
  <c r="P3823" i="2"/>
  <c r="R3822" i="2"/>
  <c r="P3822" i="2"/>
  <c r="K3893" i="2"/>
  <c r="L3893" i="2" s="1"/>
  <c r="K3892" i="2"/>
  <c r="L3892" i="2" s="1"/>
  <c r="K3891" i="2"/>
  <c r="L3891" i="2" s="1"/>
  <c r="K3890" i="2"/>
  <c r="L3890" i="2" s="1"/>
  <c r="K3889" i="2"/>
  <c r="L3889" i="2" s="1"/>
  <c r="K3888" i="2"/>
  <c r="L3888" i="2" s="1"/>
  <c r="K3887" i="2"/>
  <c r="L3887" i="2" s="1"/>
  <c r="K3886" i="2"/>
  <c r="L3886" i="2" s="1"/>
  <c r="K3885" i="2"/>
  <c r="L3885" i="2" s="1"/>
  <c r="K3884" i="2"/>
  <c r="L3884" i="2" s="1"/>
  <c r="K3883" i="2"/>
  <c r="L3883" i="2" s="1"/>
  <c r="K3882" i="2"/>
  <c r="L3882" i="2" s="1"/>
  <c r="K3881" i="2"/>
  <c r="L3881" i="2" s="1"/>
  <c r="K3880" i="2"/>
  <c r="L3880" i="2" s="1"/>
  <c r="K3879" i="2"/>
  <c r="L3879" i="2" s="1"/>
  <c r="K3878" i="2"/>
  <c r="L3878" i="2" s="1"/>
  <c r="K3877" i="2"/>
  <c r="L3877" i="2" s="1"/>
  <c r="K3876" i="2"/>
  <c r="L3876" i="2" s="1"/>
  <c r="K3875" i="2"/>
  <c r="L3875" i="2" s="1"/>
  <c r="K3874" i="2"/>
  <c r="L3874" i="2" s="1"/>
  <c r="K3873" i="2"/>
  <c r="L3873" i="2" s="1"/>
  <c r="K3872" i="2"/>
  <c r="L3872" i="2" s="1"/>
  <c r="K3871" i="2"/>
  <c r="L3871" i="2" s="1"/>
  <c r="K3870" i="2"/>
  <c r="L3870" i="2" s="1"/>
  <c r="K3869" i="2"/>
  <c r="L3869" i="2" s="1"/>
  <c r="K3868" i="2"/>
  <c r="L3868" i="2" s="1"/>
  <c r="K3867" i="2"/>
  <c r="L3867" i="2" s="1"/>
  <c r="K3866" i="2"/>
  <c r="L3866" i="2" s="1"/>
  <c r="K3865" i="2"/>
  <c r="L3865" i="2" s="1"/>
  <c r="K3864" i="2"/>
  <c r="L3864" i="2" s="1"/>
  <c r="K3863" i="2"/>
  <c r="L3863" i="2" s="1"/>
  <c r="K3862" i="2"/>
  <c r="L3862" i="2" s="1"/>
  <c r="K3861" i="2"/>
  <c r="L3861" i="2" s="1"/>
  <c r="K3860" i="2"/>
  <c r="L3860" i="2" s="1"/>
  <c r="K3859" i="2"/>
  <c r="L3859" i="2" s="1"/>
  <c r="K3858" i="2"/>
  <c r="L3858" i="2" s="1"/>
  <c r="K3857" i="2"/>
  <c r="L3857" i="2" s="1"/>
  <c r="K3856" i="2"/>
  <c r="L3856" i="2" s="1"/>
  <c r="K3855" i="2"/>
  <c r="L3855" i="2" s="1"/>
  <c r="K3854" i="2"/>
  <c r="L3854" i="2" s="1"/>
  <c r="K3853" i="2"/>
  <c r="L3853" i="2" s="1"/>
  <c r="K3852" i="2"/>
  <c r="L3852" i="2" s="1"/>
  <c r="K3851" i="2"/>
  <c r="L3851" i="2" s="1"/>
  <c r="K3850" i="2"/>
  <c r="L3850" i="2" s="1"/>
  <c r="K3849" i="2"/>
  <c r="L3849" i="2" s="1"/>
  <c r="L3848" i="2"/>
  <c r="K3848" i="2"/>
  <c r="K3847" i="2"/>
  <c r="L3847" i="2" s="1"/>
  <c r="K3846" i="2"/>
  <c r="L3846" i="2" s="1"/>
  <c r="K3845" i="2"/>
  <c r="L3845" i="2" s="1"/>
  <c r="K3844" i="2"/>
  <c r="L3844" i="2" s="1"/>
  <c r="K3843" i="2"/>
  <c r="L3843" i="2" s="1"/>
  <c r="K3842" i="2"/>
  <c r="L3842" i="2" s="1"/>
  <c r="K3841" i="2"/>
  <c r="L3841" i="2" s="1"/>
  <c r="L3840" i="2"/>
  <c r="K3840" i="2"/>
  <c r="K3839" i="2"/>
  <c r="L3839" i="2" s="1"/>
  <c r="K3838" i="2"/>
  <c r="L3838" i="2" s="1"/>
  <c r="K3837" i="2"/>
  <c r="L3837" i="2" s="1"/>
  <c r="L3836" i="2"/>
  <c r="K3836" i="2"/>
  <c r="K3835" i="2"/>
  <c r="L3835" i="2" s="1"/>
  <c r="K3834" i="2"/>
  <c r="L3834" i="2" s="1"/>
  <c r="K3833" i="2"/>
  <c r="L3833" i="2" s="1"/>
  <c r="K3832" i="2"/>
  <c r="L3832" i="2" s="1"/>
  <c r="K3831" i="2"/>
  <c r="L3831" i="2" s="1"/>
  <c r="K3830" i="2"/>
  <c r="L3830" i="2" s="1"/>
  <c r="K3829" i="2"/>
  <c r="L3829" i="2" s="1"/>
  <c r="K3828" i="2"/>
  <c r="L3828" i="2" s="1"/>
  <c r="K3827" i="2"/>
  <c r="L3827" i="2" s="1"/>
  <c r="K3826" i="2"/>
  <c r="L3826" i="2" s="1"/>
  <c r="K3825" i="2"/>
  <c r="L3825" i="2" s="1"/>
  <c r="K3824" i="2"/>
  <c r="L3824" i="2" s="1"/>
  <c r="K3823" i="2"/>
  <c r="L3823" i="2" s="1"/>
  <c r="K3822" i="2"/>
  <c r="L3822" i="2" s="1"/>
  <c r="K3821" i="2"/>
  <c r="L3821" i="2" s="1"/>
  <c r="L3820" i="2"/>
  <c r="K3820" i="2"/>
  <c r="K3819" i="2"/>
  <c r="L3819" i="2" s="1"/>
  <c r="K3818" i="2"/>
  <c r="L3818" i="2" s="1"/>
  <c r="L3817" i="2"/>
  <c r="K3817" i="2"/>
  <c r="K3816" i="2"/>
  <c r="L3816" i="2" s="1"/>
  <c r="L3815" i="2"/>
  <c r="K3815" i="2"/>
  <c r="L3814" i="2"/>
  <c r="K3814" i="2"/>
  <c r="L3813" i="2"/>
  <c r="K3813" i="2"/>
  <c r="L3812" i="2"/>
  <c r="K3812" i="2"/>
  <c r="L3811" i="2"/>
  <c r="K3811" i="2"/>
  <c r="L3810" i="2"/>
  <c r="K3810" i="2"/>
  <c r="L3809" i="2"/>
  <c r="K3809" i="2"/>
  <c r="L3808" i="2"/>
  <c r="K3808" i="2"/>
  <c r="L3807" i="2"/>
  <c r="K3807" i="2"/>
  <c r="L3806" i="2"/>
  <c r="K3806" i="2"/>
  <c r="L3805" i="2"/>
  <c r="K3805" i="2"/>
  <c r="L3804" i="2"/>
  <c r="K3804" i="2"/>
  <c r="L3803" i="2"/>
  <c r="K3803" i="2"/>
  <c r="L3802" i="2"/>
  <c r="K3802" i="2"/>
  <c r="L3801" i="2"/>
  <c r="K3801" i="2"/>
  <c r="L3800" i="2"/>
  <c r="K3800" i="2"/>
  <c r="L3799" i="2"/>
  <c r="K3799" i="2"/>
  <c r="L3798" i="2"/>
  <c r="K3798" i="2"/>
  <c r="L3797" i="2"/>
  <c r="K3797" i="2"/>
  <c r="L3796" i="2"/>
  <c r="K3796" i="2"/>
  <c r="L3795" i="2"/>
  <c r="K3795" i="2"/>
  <c r="L3794" i="2"/>
  <c r="K3794" i="2"/>
  <c r="L3793" i="2"/>
  <c r="K3793" i="2"/>
  <c r="L3792" i="2"/>
  <c r="K3792" i="2"/>
  <c r="L3791" i="2"/>
  <c r="K3791" i="2"/>
  <c r="L3790" i="2"/>
  <c r="K3790" i="2"/>
  <c r="L3789" i="2"/>
  <c r="K3789" i="2"/>
  <c r="L3788" i="2"/>
  <c r="K3788" i="2"/>
  <c r="L3787" i="2"/>
  <c r="K3787" i="2"/>
  <c r="K3786" i="2"/>
  <c r="L3786" i="2" s="1"/>
  <c r="L3785" i="2"/>
  <c r="K3785" i="2"/>
  <c r="L3784" i="2"/>
  <c r="K3784" i="2"/>
  <c r="L3783" i="2"/>
  <c r="K3783" i="2"/>
  <c r="K3782" i="2"/>
  <c r="L3782" i="2" s="1"/>
  <c r="L3781" i="2"/>
  <c r="K3781" i="2"/>
  <c r="L3780" i="2"/>
  <c r="K3780" i="2"/>
  <c r="L3779" i="2"/>
  <c r="K3779" i="2"/>
  <c r="K3778" i="2"/>
  <c r="L3778" i="2" s="1"/>
  <c r="L3777" i="2"/>
  <c r="K3777" i="2"/>
  <c r="L3776" i="2"/>
  <c r="K3776" i="2"/>
  <c r="L3775" i="2"/>
  <c r="K3775" i="2"/>
  <c r="K3774" i="2"/>
  <c r="L3774" i="2" s="1"/>
  <c r="L3773" i="2"/>
  <c r="K3773" i="2"/>
  <c r="L3772" i="2"/>
  <c r="K3772" i="2"/>
  <c r="L3771" i="2"/>
  <c r="K3771" i="2"/>
  <c r="K3770" i="2"/>
  <c r="L3770" i="2" s="1"/>
  <c r="L3769" i="2"/>
  <c r="K3769" i="2"/>
  <c r="L3768" i="2"/>
  <c r="K3768" i="2"/>
  <c r="L3767" i="2"/>
  <c r="K3767" i="2"/>
  <c r="K3766" i="2"/>
  <c r="L3766" i="2" s="1"/>
  <c r="L3765" i="2"/>
  <c r="K3765" i="2"/>
  <c r="L3764" i="2"/>
  <c r="K3764" i="2"/>
  <c r="L3763" i="2"/>
  <c r="K3763" i="2"/>
  <c r="K3762" i="2"/>
  <c r="L3762" i="2" s="1"/>
  <c r="L3761" i="2"/>
  <c r="K3761" i="2"/>
  <c r="L3760" i="2"/>
  <c r="K3760" i="2"/>
  <c r="L3759" i="2"/>
  <c r="K3759" i="2"/>
  <c r="K3758" i="2"/>
  <c r="L3758" i="2" s="1"/>
  <c r="L3757" i="2"/>
  <c r="K3757" i="2"/>
  <c r="L3756" i="2"/>
  <c r="K3756" i="2"/>
  <c r="L3755" i="2"/>
  <c r="K3755" i="2"/>
  <c r="K3754" i="2"/>
  <c r="L3754" i="2" s="1"/>
  <c r="L3753" i="2"/>
  <c r="K3753" i="2"/>
  <c r="L3752" i="2"/>
  <c r="K3752" i="2"/>
  <c r="L3751" i="2"/>
  <c r="K3751" i="2"/>
  <c r="K3750" i="2"/>
  <c r="L3750" i="2" s="1"/>
  <c r="K3749" i="2"/>
  <c r="L3749" i="2" s="1"/>
  <c r="K3748" i="2"/>
  <c r="L3748" i="2" s="1"/>
  <c r="K3747" i="2"/>
  <c r="L3747" i="2" s="1"/>
  <c r="K3746" i="2"/>
  <c r="L3746" i="2" s="1"/>
  <c r="K3745" i="2"/>
  <c r="L3745" i="2" s="1"/>
  <c r="K3744" i="2"/>
  <c r="L3744" i="2" s="1"/>
  <c r="K3743" i="2"/>
  <c r="L3743" i="2" s="1"/>
  <c r="K3742" i="2"/>
  <c r="L3742" i="2" s="1"/>
  <c r="K3741" i="2"/>
  <c r="L3741" i="2" s="1"/>
  <c r="K3740" i="2"/>
  <c r="L3740" i="2" s="1"/>
  <c r="K3739" i="2"/>
  <c r="L3739" i="2" s="1"/>
  <c r="K3738" i="2"/>
  <c r="L3738" i="2" s="1"/>
  <c r="K3737" i="2"/>
  <c r="L3737" i="2" s="1"/>
  <c r="K3736" i="2"/>
  <c r="L3736" i="2" s="1"/>
  <c r="K3735" i="2"/>
  <c r="L3735" i="2" s="1"/>
  <c r="K3734" i="2"/>
  <c r="L3734" i="2" s="1"/>
  <c r="K3733" i="2"/>
  <c r="L3733" i="2" s="1"/>
  <c r="K3732" i="2"/>
  <c r="L3732" i="2" s="1"/>
  <c r="K3731" i="2"/>
  <c r="L3731" i="2" s="1"/>
  <c r="K3730" i="2"/>
  <c r="L3730" i="2" s="1"/>
  <c r="K3729" i="2"/>
  <c r="L3729" i="2" s="1"/>
  <c r="K3728" i="2"/>
  <c r="L3728" i="2" s="1"/>
  <c r="K3727" i="2"/>
  <c r="L3727" i="2" s="1"/>
  <c r="K3726" i="2"/>
  <c r="L3726" i="2" s="1"/>
  <c r="K3725" i="2"/>
  <c r="L3725" i="2" s="1"/>
  <c r="K3724" i="2"/>
  <c r="L3724" i="2" s="1"/>
  <c r="K3723" i="2"/>
  <c r="L3723" i="2" s="1"/>
  <c r="K3722" i="2"/>
  <c r="L3722" i="2" s="1"/>
  <c r="K3721" i="2"/>
  <c r="L3721" i="2" s="1"/>
  <c r="K3720" i="2"/>
  <c r="L3720" i="2" s="1"/>
  <c r="K3719" i="2"/>
  <c r="L3719" i="2" s="1"/>
  <c r="K3718" i="2"/>
  <c r="L3718" i="2" s="1"/>
  <c r="K3717" i="2"/>
  <c r="L3717" i="2" s="1"/>
  <c r="K3716" i="2"/>
  <c r="L3716" i="2" s="1"/>
  <c r="K3715" i="2"/>
  <c r="L3715" i="2" s="1"/>
  <c r="K3714" i="2"/>
  <c r="L3714" i="2" s="1"/>
  <c r="K3713" i="2"/>
  <c r="L3713" i="2" s="1"/>
  <c r="K3712" i="2"/>
  <c r="L3712" i="2" s="1"/>
  <c r="K3711" i="2"/>
  <c r="L3711" i="2" s="1"/>
  <c r="K3710" i="2"/>
  <c r="L3710" i="2" s="1"/>
  <c r="K3709" i="2"/>
  <c r="L3709" i="2" s="1"/>
  <c r="K3708" i="2"/>
  <c r="L3708" i="2" s="1"/>
  <c r="K3707" i="2"/>
  <c r="L3707" i="2" s="1"/>
  <c r="K3706" i="2"/>
  <c r="L3706" i="2" s="1"/>
  <c r="K3705" i="2"/>
  <c r="L3705" i="2" s="1"/>
  <c r="K3704" i="2"/>
  <c r="L3704" i="2" s="1"/>
  <c r="K3703" i="2"/>
  <c r="L3703" i="2" s="1"/>
  <c r="K3702" i="2"/>
  <c r="L3702" i="2" s="1"/>
  <c r="K3701" i="2"/>
  <c r="L3701" i="2" s="1"/>
  <c r="K3700" i="2"/>
  <c r="L3700" i="2" s="1"/>
  <c r="K3699" i="2"/>
  <c r="L3699" i="2" s="1"/>
  <c r="K3698" i="2"/>
  <c r="L3698" i="2" s="1"/>
  <c r="K3697" i="2"/>
  <c r="L3697" i="2" s="1"/>
  <c r="K3696" i="2"/>
  <c r="L3696" i="2" s="1"/>
  <c r="K3695" i="2"/>
  <c r="L3695" i="2" s="1"/>
  <c r="K3694" i="2"/>
  <c r="L3694" i="2" s="1"/>
  <c r="K3693" i="2"/>
  <c r="L3693" i="2" s="1"/>
  <c r="K3692" i="2"/>
  <c r="L3692" i="2" s="1"/>
  <c r="K3691" i="2"/>
  <c r="L3691" i="2" s="1"/>
  <c r="K3690" i="2"/>
  <c r="L3690" i="2" s="1"/>
  <c r="K3689" i="2"/>
  <c r="L3689" i="2" s="1"/>
  <c r="K3688" i="2"/>
  <c r="L3688" i="2" s="1"/>
  <c r="K3687" i="2"/>
  <c r="L3687" i="2" s="1"/>
  <c r="K3686" i="2"/>
  <c r="L3686" i="2" s="1"/>
  <c r="K3685" i="2"/>
  <c r="L3685" i="2" s="1"/>
  <c r="K3684" i="2"/>
  <c r="L3684" i="2" s="1"/>
  <c r="K3683" i="2"/>
  <c r="L3683" i="2" s="1"/>
  <c r="K3682" i="2"/>
  <c r="L3682" i="2" s="1"/>
  <c r="K3681" i="2"/>
  <c r="L3681" i="2" s="1"/>
  <c r="K3680" i="2"/>
  <c r="L3680" i="2" s="1"/>
  <c r="K3679" i="2"/>
  <c r="L3679" i="2" s="1"/>
  <c r="K3678" i="2"/>
  <c r="L3678" i="2" s="1"/>
  <c r="K3677" i="2"/>
  <c r="L3677" i="2" s="1"/>
  <c r="K3676" i="2"/>
  <c r="L3676" i="2" s="1"/>
  <c r="K3675" i="2"/>
  <c r="L3675" i="2" s="1"/>
  <c r="K3674" i="2"/>
  <c r="L3674" i="2" s="1"/>
  <c r="K3673" i="2"/>
  <c r="L3673" i="2" s="1"/>
  <c r="K3672" i="2"/>
  <c r="L3672" i="2" s="1"/>
  <c r="K3671" i="2"/>
  <c r="L3671" i="2" s="1"/>
  <c r="K3670" i="2"/>
  <c r="L3670" i="2" s="1"/>
  <c r="K3669" i="2"/>
  <c r="L3669" i="2" s="1"/>
  <c r="K3668" i="2"/>
  <c r="L3668" i="2" s="1"/>
  <c r="K3667" i="2"/>
  <c r="L3667" i="2" s="1"/>
  <c r="K3666" i="2"/>
  <c r="L3666" i="2" s="1"/>
  <c r="K3665" i="2"/>
  <c r="L3665" i="2" s="1"/>
  <c r="K3664" i="2"/>
  <c r="L3664" i="2" s="1"/>
  <c r="K3663" i="2"/>
  <c r="L3663" i="2" s="1"/>
  <c r="K3662" i="2"/>
  <c r="L3662" i="2" s="1"/>
  <c r="K3661" i="2"/>
  <c r="L3661" i="2" s="1"/>
  <c r="K3660" i="2"/>
  <c r="L3660" i="2" s="1"/>
  <c r="K3659" i="2"/>
  <c r="L3659" i="2" s="1"/>
  <c r="K3658" i="2"/>
  <c r="L3658" i="2" s="1"/>
  <c r="K3657" i="2"/>
  <c r="L3657" i="2" s="1"/>
  <c r="K3656" i="2"/>
  <c r="L3656" i="2" s="1"/>
  <c r="K3655" i="2"/>
  <c r="L3655" i="2" s="1"/>
  <c r="K3654" i="2"/>
  <c r="L3654" i="2" s="1"/>
  <c r="K3653" i="2"/>
  <c r="L3653" i="2" s="1"/>
  <c r="K3652" i="2"/>
  <c r="L3652" i="2" s="1"/>
  <c r="K3651" i="2"/>
  <c r="L3651" i="2" s="1"/>
  <c r="K3650" i="2"/>
  <c r="L3650" i="2" s="1"/>
  <c r="K3649" i="2"/>
  <c r="L3649" i="2" s="1"/>
  <c r="K3648" i="2"/>
  <c r="L3648" i="2" s="1"/>
  <c r="K3647" i="2"/>
  <c r="L3647" i="2" s="1"/>
  <c r="K3646" i="2"/>
  <c r="L3646" i="2" s="1"/>
  <c r="K3645" i="2"/>
  <c r="L3645" i="2" s="1"/>
  <c r="K3644" i="2"/>
  <c r="L3644" i="2" s="1"/>
  <c r="K3643" i="2"/>
  <c r="L3643" i="2" s="1"/>
  <c r="K3642" i="2"/>
  <c r="L3642" i="2" s="1"/>
  <c r="K3641" i="2"/>
  <c r="L3641" i="2" s="1"/>
  <c r="K3640" i="2"/>
  <c r="L3640" i="2" s="1"/>
  <c r="K3639" i="2"/>
  <c r="L3639" i="2" s="1"/>
  <c r="K3638" i="2"/>
  <c r="L3638" i="2" s="1"/>
  <c r="K3637" i="2"/>
  <c r="L3637" i="2" s="1"/>
  <c r="K3636" i="2"/>
  <c r="L3636" i="2" s="1"/>
  <c r="K3635" i="2"/>
  <c r="L3635" i="2" s="1"/>
  <c r="K3634" i="2"/>
  <c r="L3634" i="2" s="1"/>
  <c r="K3633" i="2"/>
  <c r="L3633" i="2" s="1"/>
  <c r="K3632" i="2"/>
  <c r="L3632" i="2" s="1"/>
  <c r="K3631" i="2"/>
  <c r="L3631" i="2" s="1"/>
  <c r="K3630" i="2"/>
  <c r="L3630" i="2" s="1"/>
  <c r="K3629" i="2"/>
  <c r="L3629" i="2" s="1"/>
  <c r="K3628" i="2"/>
  <c r="L3628" i="2" s="1"/>
  <c r="K3627" i="2"/>
  <c r="L3627" i="2" s="1"/>
  <c r="K3626" i="2"/>
  <c r="L3626" i="2" s="1"/>
  <c r="K3625" i="2"/>
  <c r="L3625" i="2" s="1"/>
  <c r="K3624" i="2"/>
  <c r="L3624" i="2" s="1"/>
  <c r="K3623" i="2"/>
  <c r="L3623" i="2" s="1"/>
  <c r="K3622" i="2"/>
  <c r="L3622" i="2" s="1"/>
  <c r="K3621" i="2"/>
  <c r="L3621" i="2" s="1"/>
  <c r="K3620" i="2"/>
  <c r="L3620" i="2" s="1"/>
  <c r="K3619" i="2"/>
  <c r="L3619" i="2" s="1"/>
  <c r="K3618" i="2"/>
  <c r="L3618" i="2" s="1"/>
  <c r="K3617" i="2"/>
  <c r="L3617" i="2" s="1"/>
  <c r="K3616" i="2"/>
  <c r="L3616" i="2" s="1"/>
  <c r="K3615" i="2"/>
  <c r="L3615" i="2" s="1"/>
  <c r="K3614" i="2"/>
  <c r="L3614" i="2" s="1"/>
  <c r="K3613" i="2"/>
  <c r="L3613" i="2" s="1"/>
  <c r="K3612" i="2"/>
  <c r="L3612" i="2" s="1"/>
  <c r="K3611" i="2"/>
  <c r="L3611" i="2" s="1"/>
  <c r="K3610" i="2"/>
  <c r="L3610" i="2" s="1"/>
  <c r="K3609" i="2"/>
  <c r="L3609" i="2" s="1"/>
  <c r="K3608" i="2"/>
  <c r="L3608" i="2" s="1"/>
  <c r="K3607" i="2"/>
  <c r="L3607" i="2" s="1"/>
  <c r="K3606" i="2"/>
  <c r="L3606" i="2" s="1"/>
  <c r="K3605" i="2"/>
  <c r="L3605" i="2" s="1"/>
  <c r="K3604" i="2"/>
  <c r="L3604" i="2" s="1"/>
  <c r="K3603" i="2"/>
  <c r="L3603" i="2" s="1"/>
  <c r="K3602" i="2"/>
  <c r="L3602" i="2" s="1"/>
  <c r="K3601" i="2"/>
  <c r="L3601" i="2" s="1"/>
  <c r="L3600" i="2"/>
  <c r="K3600" i="2"/>
  <c r="K3599" i="2"/>
  <c r="L3599" i="2" s="1"/>
  <c r="K3598" i="2"/>
  <c r="L3598" i="2" s="1"/>
  <c r="K3597" i="2"/>
  <c r="L3597" i="2" s="1"/>
  <c r="K3596" i="2"/>
  <c r="L3596" i="2" s="1"/>
  <c r="K3595" i="2"/>
  <c r="L3595" i="2" s="1"/>
  <c r="K3594" i="2"/>
  <c r="L3594" i="2" s="1"/>
  <c r="L3593" i="2"/>
  <c r="K3593" i="2"/>
  <c r="K3592" i="2"/>
  <c r="L3592" i="2" s="1"/>
  <c r="K3591" i="2"/>
  <c r="L3591" i="2" s="1"/>
  <c r="K3590" i="2"/>
  <c r="L3590" i="2" s="1"/>
  <c r="L3589" i="2"/>
  <c r="K3589" i="2"/>
  <c r="L3588" i="2"/>
  <c r="K3588" i="2"/>
  <c r="K3587" i="2"/>
  <c r="L3587" i="2" s="1"/>
  <c r="K3586" i="2"/>
  <c r="L3586" i="2" s="1"/>
  <c r="K3585" i="2"/>
  <c r="L3585" i="2" s="1"/>
  <c r="L3584" i="2"/>
  <c r="K3584" i="2"/>
  <c r="K3583" i="2"/>
  <c r="L3583" i="2" s="1"/>
  <c r="K3582" i="2"/>
  <c r="L3582" i="2" s="1"/>
  <c r="K3581" i="2"/>
  <c r="L3581" i="2" s="1"/>
  <c r="K3580" i="2"/>
  <c r="L3580" i="2" s="1"/>
  <c r="K3579" i="2"/>
  <c r="L3579" i="2" s="1"/>
  <c r="K3578" i="2"/>
  <c r="L3578" i="2" s="1"/>
  <c r="L3577" i="2"/>
  <c r="K3577" i="2"/>
  <c r="K3576" i="2"/>
  <c r="L3576" i="2" s="1"/>
  <c r="K3575" i="2"/>
  <c r="L3575" i="2" s="1"/>
  <c r="K3574" i="2"/>
  <c r="L3574" i="2" s="1"/>
  <c r="L3573" i="2"/>
  <c r="K3573" i="2"/>
  <c r="L3572" i="2"/>
  <c r="K3572" i="2"/>
  <c r="K3571" i="2"/>
  <c r="L3571" i="2" s="1"/>
  <c r="K3570" i="2"/>
  <c r="L3570" i="2" s="1"/>
  <c r="K3569" i="2"/>
  <c r="L3569" i="2" s="1"/>
  <c r="L3568" i="2"/>
  <c r="K3568" i="2"/>
  <c r="K3567" i="2"/>
  <c r="L3567" i="2" s="1"/>
  <c r="K3566" i="2"/>
  <c r="L3566" i="2" s="1"/>
  <c r="K3565" i="2"/>
  <c r="L3565" i="2" s="1"/>
  <c r="K3564" i="2"/>
  <c r="L3564" i="2" s="1"/>
  <c r="K3563" i="2"/>
  <c r="L3563" i="2" s="1"/>
  <c r="K3562" i="2"/>
  <c r="L3562" i="2" s="1"/>
  <c r="L3561" i="2"/>
  <c r="K3561" i="2"/>
  <c r="K3560" i="2"/>
  <c r="L3560" i="2" s="1"/>
  <c r="K3559" i="2"/>
  <c r="L3559" i="2" s="1"/>
  <c r="K3558" i="2"/>
  <c r="L3558" i="2" s="1"/>
  <c r="L3557" i="2"/>
  <c r="K3557" i="2"/>
  <c r="L3556" i="2"/>
  <c r="K3556" i="2"/>
  <c r="K3555" i="2"/>
  <c r="L3555" i="2" s="1"/>
  <c r="K3554" i="2"/>
  <c r="L3554" i="2" s="1"/>
  <c r="K3553" i="2"/>
  <c r="L3553" i="2" s="1"/>
  <c r="K3552" i="2"/>
  <c r="L3552" i="2" s="1"/>
  <c r="K3551" i="2"/>
  <c r="L3551" i="2" s="1"/>
  <c r="K3550" i="2"/>
  <c r="L3550" i="2" s="1"/>
  <c r="K3549" i="2"/>
  <c r="L3549" i="2" s="1"/>
  <c r="K3548" i="2"/>
  <c r="L3548" i="2" s="1"/>
  <c r="K3547" i="2"/>
  <c r="L3547" i="2" s="1"/>
  <c r="K3546" i="2"/>
  <c r="L3546" i="2" s="1"/>
  <c r="K3545" i="2"/>
  <c r="L3545" i="2" s="1"/>
  <c r="K3544" i="2"/>
  <c r="L3544" i="2" s="1"/>
  <c r="K3543" i="2"/>
  <c r="L3543" i="2" s="1"/>
  <c r="K3542" i="2"/>
  <c r="L3542" i="2" s="1"/>
  <c r="K3541" i="2"/>
  <c r="L3541" i="2" s="1"/>
  <c r="K3540" i="2"/>
  <c r="L3540" i="2" s="1"/>
  <c r="K3539" i="2"/>
  <c r="L3539" i="2" s="1"/>
  <c r="K3538" i="2"/>
  <c r="L3538" i="2" s="1"/>
  <c r="K3537" i="2"/>
  <c r="L3537" i="2" s="1"/>
  <c r="K3536" i="2"/>
  <c r="L3536" i="2" s="1"/>
  <c r="K3535" i="2"/>
  <c r="L3535" i="2" s="1"/>
  <c r="K3534" i="2"/>
  <c r="L3534" i="2" s="1"/>
  <c r="K3533" i="2"/>
  <c r="L3533" i="2" s="1"/>
  <c r="K3532" i="2"/>
  <c r="L3532" i="2" s="1"/>
  <c r="K3531" i="2"/>
  <c r="L3531" i="2" s="1"/>
  <c r="K3530" i="2"/>
  <c r="L3530" i="2" s="1"/>
  <c r="L3529" i="2"/>
  <c r="K3529" i="2"/>
  <c r="K3528" i="2"/>
  <c r="L3528" i="2" s="1"/>
  <c r="K3527" i="2"/>
  <c r="L3527" i="2" s="1"/>
  <c r="K3526" i="2"/>
  <c r="L3526" i="2" s="1"/>
  <c r="K3525" i="2"/>
  <c r="L3525" i="2" s="1"/>
  <c r="K3524" i="2"/>
  <c r="L3524" i="2" s="1"/>
  <c r="K3523" i="2"/>
  <c r="L3523" i="2" s="1"/>
  <c r="K3522" i="2"/>
  <c r="L3522" i="2" s="1"/>
  <c r="L3521" i="2"/>
  <c r="K3521" i="2"/>
  <c r="K3520" i="2"/>
  <c r="L3520" i="2" s="1"/>
  <c r="K3519" i="2"/>
  <c r="L3519" i="2" s="1"/>
  <c r="K3518" i="2"/>
  <c r="L3518" i="2" s="1"/>
  <c r="K3517" i="2"/>
  <c r="L3517" i="2" s="1"/>
  <c r="K3516" i="2"/>
  <c r="L3516" i="2" s="1"/>
  <c r="K3515" i="2"/>
  <c r="L3515" i="2" s="1"/>
  <c r="K3514" i="2"/>
  <c r="L3514" i="2" s="1"/>
  <c r="L3513" i="2"/>
  <c r="K3513" i="2"/>
  <c r="K3512" i="2"/>
  <c r="L3512" i="2" s="1"/>
  <c r="K3511" i="2"/>
  <c r="L3511" i="2" s="1"/>
  <c r="K3510" i="2"/>
  <c r="L3510" i="2" s="1"/>
  <c r="K3509" i="2"/>
  <c r="L3509" i="2" s="1"/>
  <c r="K3508" i="2"/>
  <c r="L3508" i="2" s="1"/>
  <c r="K3507" i="2"/>
  <c r="L3507" i="2" s="1"/>
  <c r="K3506" i="2"/>
  <c r="L3506" i="2" s="1"/>
  <c r="K3505" i="2"/>
  <c r="L3505" i="2" s="1"/>
  <c r="K3504" i="2"/>
  <c r="L3504" i="2" s="1"/>
  <c r="K3503" i="2"/>
  <c r="L3503" i="2" s="1"/>
  <c r="K3502" i="2"/>
  <c r="L3502" i="2" s="1"/>
  <c r="K3501" i="2"/>
  <c r="L3501" i="2" s="1"/>
  <c r="K3500" i="2"/>
  <c r="L3500" i="2" s="1"/>
  <c r="K3499" i="2"/>
  <c r="L3499" i="2" s="1"/>
  <c r="K3498" i="2"/>
  <c r="L3498" i="2" s="1"/>
  <c r="L3497" i="2"/>
  <c r="K3497" i="2"/>
  <c r="K3496" i="2"/>
  <c r="L3496" i="2" s="1"/>
  <c r="K3495" i="2"/>
  <c r="L3495" i="2" s="1"/>
  <c r="K3494" i="2"/>
  <c r="L3494" i="2" s="1"/>
  <c r="K3493" i="2"/>
  <c r="L3493" i="2" s="1"/>
  <c r="K3492" i="2"/>
  <c r="L3492" i="2" s="1"/>
  <c r="K3491" i="2"/>
  <c r="L3491" i="2" s="1"/>
  <c r="K3490" i="2"/>
  <c r="L3490" i="2" s="1"/>
  <c r="L3489" i="2"/>
  <c r="K3489" i="2"/>
  <c r="K3488" i="2"/>
  <c r="L3488" i="2" s="1"/>
  <c r="K3487" i="2"/>
  <c r="L3487" i="2" s="1"/>
  <c r="K3486" i="2"/>
  <c r="L3486" i="2" s="1"/>
  <c r="K3485" i="2"/>
  <c r="L3485" i="2" s="1"/>
  <c r="K3484" i="2"/>
  <c r="L3484" i="2" s="1"/>
  <c r="K3483" i="2"/>
  <c r="L3483" i="2" s="1"/>
  <c r="K3482" i="2"/>
  <c r="L3482" i="2" s="1"/>
  <c r="L3481" i="2"/>
  <c r="K3481" i="2"/>
  <c r="K3480" i="2"/>
  <c r="L3480" i="2" s="1"/>
  <c r="K3479" i="2"/>
  <c r="L3479" i="2" s="1"/>
  <c r="K3478" i="2"/>
  <c r="L3478" i="2" s="1"/>
  <c r="K3477" i="2"/>
  <c r="L3477" i="2" s="1"/>
  <c r="K3476" i="2"/>
  <c r="L3476" i="2" s="1"/>
  <c r="K3475" i="2"/>
  <c r="L3475" i="2" s="1"/>
  <c r="K3474" i="2"/>
  <c r="L3474" i="2" s="1"/>
  <c r="K3473" i="2"/>
  <c r="L3473" i="2" s="1"/>
  <c r="K3472" i="2"/>
  <c r="L3472" i="2" s="1"/>
  <c r="K3471" i="2"/>
  <c r="L3471" i="2" s="1"/>
  <c r="K3470" i="2"/>
  <c r="L3470" i="2" s="1"/>
  <c r="K3469" i="2"/>
  <c r="L3469" i="2" s="1"/>
  <c r="K3468" i="2"/>
  <c r="L3468" i="2" s="1"/>
  <c r="K3467" i="2"/>
  <c r="L3467" i="2" s="1"/>
  <c r="K3466" i="2"/>
  <c r="L3466" i="2" s="1"/>
  <c r="L3465" i="2"/>
  <c r="K3465" i="2"/>
  <c r="K3464" i="2"/>
  <c r="L3464" i="2" s="1"/>
  <c r="K3463" i="2"/>
  <c r="L3463" i="2" s="1"/>
  <c r="K3462" i="2"/>
  <c r="L3462" i="2" s="1"/>
  <c r="K3461" i="2"/>
  <c r="L3461" i="2" s="1"/>
  <c r="K3460" i="2"/>
  <c r="L3460" i="2" s="1"/>
  <c r="K3459" i="2"/>
  <c r="L3459" i="2" s="1"/>
  <c r="K3458" i="2"/>
  <c r="L3458" i="2" s="1"/>
  <c r="K3457" i="2"/>
  <c r="L3457" i="2" s="1"/>
  <c r="L3456" i="2"/>
  <c r="K3456" i="2"/>
  <c r="L3455" i="2"/>
  <c r="K3455" i="2"/>
  <c r="K3454" i="2"/>
  <c r="L3454" i="2" s="1"/>
  <c r="K3453" i="2"/>
  <c r="L3453" i="2" s="1"/>
  <c r="L3452" i="2"/>
  <c r="K3452" i="2"/>
  <c r="L3451" i="2"/>
  <c r="K3451" i="2"/>
  <c r="K3450" i="2"/>
  <c r="L3450" i="2" s="1"/>
  <c r="K3449" i="2"/>
  <c r="L3449" i="2" s="1"/>
  <c r="K3448" i="2"/>
  <c r="L3448" i="2" s="1"/>
  <c r="L3447" i="2"/>
  <c r="K3447" i="2"/>
  <c r="K3446" i="2"/>
  <c r="L3446" i="2" s="1"/>
  <c r="K3445" i="2"/>
  <c r="L3445" i="2" s="1"/>
  <c r="L3444" i="2"/>
  <c r="K3444" i="2"/>
  <c r="K3443" i="2"/>
  <c r="L3443" i="2" s="1"/>
  <c r="K3442" i="2"/>
  <c r="L3442" i="2" s="1"/>
  <c r="K3441" i="2"/>
  <c r="L3441" i="2" s="1"/>
  <c r="L3440" i="2"/>
  <c r="K3440" i="2"/>
  <c r="L3439" i="2"/>
  <c r="K3439" i="2"/>
  <c r="K3438" i="2"/>
  <c r="L3438" i="2" s="1"/>
  <c r="K3437" i="2"/>
  <c r="L3437" i="2" s="1"/>
  <c r="L3436" i="2"/>
  <c r="K3436" i="2"/>
  <c r="L3435" i="2"/>
  <c r="K3435" i="2"/>
  <c r="K3434" i="2"/>
  <c r="L3434" i="2" s="1"/>
  <c r="K3433" i="2"/>
  <c r="L3433" i="2" s="1"/>
  <c r="L3432" i="2"/>
  <c r="K3432" i="2"/>
  <c r="L3431" i="2"/>
  <c r="K3431" i="2"/>
  <c r="K3430" i="2"/>
  <c r="L3430" i="2" s="1"/>
  <c r="K3429" i="2"/>
  <c r="L3429" i="2" s="1"/>
  <c r="L3428" i="2"/>
  <c r="K3428" i="2"/>
  <c r="L3427" i="2"/>
  <c r="K3427" i="2"/>
  <c r="K3426" i="2"/>
  <c r="L3426" i="2" s="1"/>
  <c r="K3425" i="2"/>
  <c r="L3425" i="2" s="1"/>
  <c r="L3424" i="2"/>
  <c r="K3424" i="2"/>
  <c r="L3423" i="2"/>
  <c r="K3423" i="2"/>
  <c r="K3422" i="2"/>
  <c r="L3422" i="2" s="1"/>
  <c r="K3421" i="2"/>
  <c r="L3421" i="2" s="1"/>
  <c r="L3420" i="2"/>
  <c r="K3420" i="2"/>
  <c r="L3419" i="2"/>
  <c r="K3419" i="2"/>
  <c r="K3418" i="2"/>
  <c r="L3418" i="2" s="1"/>
  <c r="K3417" i="2"/>
  <c r="L3417" i="2" s="1"/>
  <c r="L3416" i="2"/>
  <c r="K3416" i="2"/>
  <c r="L3415" i="2"/>
  <c r="K3415" i="2"/>
  <c r="K3414" i="2"/>
  <c r="L3414" i="2" s="1"/>
  <c r="K3413" i="2"/>
  <c r="L3413" i="2" s="1"/>
  <c r="L3412" i="2"/>
  <c r="K3412" i="2"/>
  <c r="L3411" i="2"/>
  <c r="K3411" i="2"/>
  <c r="K3410" i="2"/>
  <c r="L3410" i="2" s="1"/>
  <c r="K3409" i="2"/>
  <c r="L3409" i="2" s="1"/>
  <c r="L3408" i="2"/>
  <c r="K3408" i="2"/>
  <c r="L3407" i="2"/>
  <c r="K3407" i="2"/>
  <c r="K3406" i="2"/>
  <c r="L3406" i="2" s="1"/>
  <c r="K3405" i="2"/>
  <c r="L3405" i="2" s="1"/>
  <c r="L3404" i="2"/>
  <c r="K3404" i="2"/>
  <c r="L3403" i="2"/>
  <c r="K3403" i="2"/>
  <c r="K3402" i="2"/>
  <c r="L3402" i="2" s="1"/>
  <c r="K3401" i="2"/>
  <c r="L3401" i="2" s="1"/>
  <c r="L3400" i="2"/>
  <c r="K3400" i="2"/>
  <c r="L3399" i="2"/>
  <c r="K3399" i="2"/>
  <c r="K3398" i="2"/>
  <c r="L3398" i="2" s="1"/>
  <c r="K3397" i="2"/>
  <c r="L3397" i="2" s="1"/>
  <c r="L3396" i="2"/>
  <c r="K3396" i="2"/>
  <c r="L3395" i="2"/>
  <c r="K3395" i="2"/>
  <c r="K3394" i="2"/>
  <c r="L3394" i="2" s="1"/>
  <c r="K3393" i="2"/>
  <c r="L3393" i="2" s="1"/>
  <c r="L3392" i="2"/>
  <c r="K3392" i="2"/>
  <c r="L3391" i="2"/>
  <c r="K3391" i="2"/>
  <c r="K3390" i="2"/>
  <c r="L3390" i="2" s="1"/>
  <c r="K3389" i="2"/>
  <c r="L3389" i="2" s="1"/>
  <c r="L3388" i="2"/>
  <c r="K3388" i="2"/>
  <c r="K3387" i="2"/>
  <c r="L3387" i="2" s="1"/>
  <c r="K3386" i="2"/>
  <c r="L3386" i="2" s="1"/>
  <c r="K3385" i="2"/>
  <c r="L3385" i="2" s="1"/>
  <c r="K3384" i="2"/>
  <c r="L3384" i="2" s="1"/>
  <c r="K3383" i="2"/>
  <c r="L3383" i="2" s="1"/>
  <c r="K3382" i="2"/>
  <c r="L3382" i="2" s="1"/>
  <c r="K3381" i="2"/>
  <c r="L3381" i="2" s="1"/>
  <c r="K3380" i="2"/>
  <c r="L3380" i="2" s="1"/>
  <c r="K3379" i="2"/>
  <c r="L3379" i="2" s="1"/>
  <c r="K3378" i="2"/>
  <c r="L3378" i="2" s="1"/>
  <c r="K3377" i="2"/>
  <c r="L3377" i="2" s="1"/>
  <c r="L3376" i="2"/>
  <c r="K3376" i="2"/>
  <c r="K3375" i="2"/>
  <c r="L3375" i="2" s="1"/>
  <c r="K3374" i="2"/>
  <c r="L3374" i="2" s="1"/>
  <c r="K3373" i="2"/>
  <c r="L3373" i="2" s="1"/>
  <c r="L3372" i="2"/>
  <c r="K3372" i="2"/>
  <c r="K3371" i="2"/>
  <c r="L3371" i="2" s="1"/>
  <c r="K3370" i="2"/>
  <c r="L3370" i="2" s="1"/>
  <c r="K3369" i="2"/>
  <c r="L3369" i="2" s="1"/>
  <c r="K3368" i="2"/>
  <c r="L3368" i="2" s="1"/>
  <c r="K3367" i="2"/>
  <c r="L3367" i="2" s="1"/>
  <c r="K3366" i="2"/>
  <c r="L3366" i="2" s="1"/>
  <c r="K3365" i="2"/>
  <c r="L3365" i="2" s="1"/>
  <c r="L3364" i="2"/>
  <c r="K3364" i="2"/>
  <c r="K3363" i="2"/>
  <c r="L3363" i="2" s="1"/>
  <c r="K3362" i="2"/>
  <c r="L3362" i="2" s="1"/>
  <c r="K3361" i="2"/>
  <c r="L3361" i="2" s="1"/>
  <c r="K3360" i="2"/>
  <c r="L3360" i="2" s="1"/>
  <c r="K3359" i="2"/>
  <c r="L3359" i="2" s="1"/>
  <c r="K3358" i="2"/>
  <c r="L3358" i="2" s="1"/>
  <c r="K3357" i="2"/>
  <c r="L3357" i="2" s="1"/>
  <c r="K3356" i="2"/>
  <c r="L3356" i="2" s="1"/>
  <c r="K3355" i="2"/>
  <c r="L3355" i="2" s="1"/>
  <c r="K3354" i="2"/>
  <c r="L3354" i="2" s="1"/>
  <c r="K3353" i="2"/>
  <c r="L3353" i="2" s="1"/>
  <c r="K3352" i="2"/>
  <c r="L3352" i="2" s="1"/>
  <c r="K3351" i="2"/>
  <c r="L3351" i="2" s="1"/>
  <c r="K3350" i="2"/>
  <c r="L3350" i="2" s="1"/>
  <c r="K3349" i="2"/>
  <c r="L3349" i="2" s="1"/>
  <c r="K3348" i="2"/>
  <c r="L3348" i="2" s="1"/>
  <c r="K3347" i="2"/>
  <c r="L3347" i="2" s="1"/>
  <c r="K3346" i="2"/>
  <c r="L3346" i="2" s="1"/>
  <c r="K3345" i="2"/>
  <c r="L3345" i="2" s="1"/>
  <c r="K3344" i="2"/>
  <c r="L3344" i="2" s="1"/>
  <c r="K3343" i="2"/>
  <c r="L3343" i="2" s="1"/>
  <c r="K3342" i="2"/>
  <c r="L3342" i="2" s="1"/>
  <c r="K3341" i="2"/>
  <c r="L3341" i="2" s="1"/>
  <c r="L3340" i="2"/>
  <c r="K3340" i="2"/>
  <c r="K3339" i="2"/>
  <c r="L3339" i="2" s="1"/>
  <c r="K3338" i="2"/>
  <c r="L3338" i="2" s="1"/>
  <c r="K3337" i="2"/>
  <c r="L3337" i="2" s="1"/>
  <c r="L3336" i="2"/>
  <c r="K3336" i="2"/>
  <c r="K3335" i="2"/>
  <c r="L3335" i="2" s="1"/>
  <c r="K3334" i="2"/>
  <c r="L3334" i="2" s="1"/>
  <c r="K3333" i="2"/>
  <c r="L3333" i="2" s="1"/>
  <c r="L3332" i="2"/>
  <c r="K3332" i="2"/>
  <c r="K3331" i="2"/>
  <c r="L3331" i="2" s="1"/>
  <c r="K3330" i="2"/>
  <c r="L3330" i="2" s="1"/>
  <c r="K3329" i="2"/>
  <c r="L3329" i="2" s="1"/>
  <c r="L3328" i="2"/>
  <c r="K3328" i="2"/>
  <c r="K3327" i="2"/>
  <c r="L3327" i="2" s="1"/>
  <c r="K3326" i="2"/>
  <c r="L3326" i="2" s="1"/>
  <c r="K3325" i="2"/>
  <c r="L3325" i="2" s="1"/>
  <c r="K3324" i="2"/>
  <c r="L3324" i="2" s="1"/>
  <c r="K3323" i="2"/>
  <c r="L3323" i="2" s="1"/>
  <c r="K3322" i="2"/>
  <c r="L3322" i="2" s="1"/>
  <c r="K3321" i="2"/>
  <c r="L3321" i="2" s="1"/>
  <c r="K3320" i="2"/>
  <c r="L3320" i="2" s="1"/>
  <c r="K3319" i="2"/>
  <c r="L3319" i="2" s="1"/>
  <c r="K3318" i="2"/>
  <c r="L3318" i="2" s="1"/>
  <c r="K3317" i="2"/>
  <c r="L3317" i="2" s="1"/>
  <c r="K3316" i="2"/>
  <c r="L3316" i="2" s="1"/>
  <c r="K3315" i="2"/>
  <c r="L3315" i="2" s="1"/>
  <c r="K3314" i="2"/>
  <c r="L3314" i="2" s="1"/>
  <c r="K3313" i="2"/>
  <c r="L3313" i="2" s="1"/>
  <c r="K3312" i="2"/>
  <c r="L3312" i="2" s="1"/>
  <c r="K3311" i="2"/>
  <c r="L3311" i="2" s="1"/>
  <c r="K3310" i="2"/>
  <c r="L3310" i="2" s="1"/>
  <c r="K3309" i="2"/>
  <c r="L3309" i="2" s="1"/>
  <c r="K3308" i="2"/>
  <c r="L3308" i="2" s="1"/>
  <c r="K3307" i="2"/>
  <c r="L3307" i="2" s="1"/>
  <c r="K3306" i="2"/>
  <c r="L3306" i="2" s="1"/>
  <c r="K3305" i="2"/>
  <c r="L3305" i="2" s="1"/>
  <c r="K3304" i="2"/>
  <c r="L3304" i="2" s="1"/>
  <c r="K3303" i="2"/>
  <c r="L3303" i="2" s="1"/>
  <c r="K3302" i="2"/>
  <c r="L3302" i="2" s="1"/>
  <c r="K3301" i="2"/>
  <c r="L3301" i="2" s="1"/>
  <c r="K3300" i="2"/>
  <c r="L3300" i="2" s="1"/>
  <c r="K3299" i="2"/>
  <c r="L3299" i="2" s="1"/>
  <c r="K3298" i="2"/>
  <c r="L3298" i="2" s="1"/>
  <c r="K3297" i="2"/>
  <c r="L3297" i="2" s="1"/>
  <c r="K3296" i="2"/>
  <c r="L3296" i="2" s="1"/>
  <c r="K3295" i="2"/>
  <c r="L3295" i="2" s="1"/>
  <c r="K3294" i="2"/>
  <c r="L3294" i="2" s="1"/>
  <c r="K3293" i="2"/>
  <c r="L3293" i="2" s="1"/>
  <c r="K3292" i="2"/>
  <c r="L3292" i="2" s="1"/>
  <c r="K3291" i="2"/>
  <c r="L3291" i="2" s="1"/>
  <c r="K3290" i="2"/>
  <c r="L3290" i="2" s="1"/>
  <c r="K3289" i="2"/>
  <c r="L3289" i="2" s="1"/>
  <c r="K3288" i="2"/>
  <c r="L3288" i="2" s="1"/>
  <c r="K3287" i="2"/>
  <c r="L3287" i="2" s="1"/>
  <c r="K3286" i="2"/>
  <c r="L3286" i="2" s="1"/>
  <c r="K3285" i="2"/>
  <c r="L3285" i="2" s="1"/>
  <c r="K3284" i="2"/>
  <c r="L3284" i="2" s="1"/>
  <c r="K3283" i="2"/>
  <c r="L3283" i="2" s="1"/>
  <c r="K3282" i="2"/>
  <c r="L3282" i="2" s="1"/>
  <c r="K3281" i="2"/>
  <c r="L3281" i="2" s="1"/>
  <c r="K3280" i="2"/>
  <c r="L3280" i="2" s="1"/>
  <c r="K3279" i="2"/>
  <c r="L3279" i="2" s="1"/>
  <c r="K3278" i="2"/>
  <c r="L3278" i="2" s="1"/>
  <c r="K3277" i="2"/>
  <c r="L3277" i="2" s="1"/>
  <c r="K3276" i="2"/>
  <c r="L3276" i="2" s="1"/>
  <c r="K3275" i="2"/>
  <c r="L3275" i="2" s="1"/>
  <c r="K3274" i="2"/>
  <c r="L3274" i="2" s="1"/>
  <c r="K3273" i="2"/>
  <c r="L3273" i="2" s="1"/>
  <c r="K3272" i="2"/>
  <c r="L3272" i="2" s="1"/>
  <c r="K3271" i="2"/>
  <c r="L3271" i="2" s="1"/>
  <c r="K3270" i="2"/>
  <c r="L3270" i="2" s="1"/>
  <c r="K3269" i="2"/>
  <c r="L3269" i="2" s="1"/>
  <c r="K3268" i="2"/>
  <c r="L3268" i="2" s="1"/>
  <c r="K3267" i="2"/>
  <c r="L3267" i="2" s="1"/>
  <c r="K3266" i="2"/>
  <c r="L3266" i="2" s="1"/>
  <c r="K3265" i="2"/>
  <c r="L3265" i="2" s="1"/>
  <c r="K3264" i="2"/>
  <c r="L3264" i="2" s="1"/>
  <c r="K3263" i="2"/>
  <c r="L3263" i="2" s="1"/>
  <c r="K3262" i="2"/>
  <c r="L3262" i="2" s="1"/>
  <c r="K3261" i="2"/>
  <c r="L3261" i="2" s="1"/>
  <c r="K3260" i="2"/>
  <c r="L3260" i="2" s="1"/>
  <c r="K3259" i="2"/>
  <c r="L3259" i="2" s="1"/>
  <c r="K3258" i="2"/>
  <c r="L3258" i="2" s="1"/>
  <c r="K3257" i="2"/>
  <c r="L3257" i="2" s="1"/>
  <c r="K3256" i="2"/>
  <c r="L3256" i="2" s="1"/>
  <c r="K3255" i="2"/>
  <c r="L3255" i="2" s="1"/>
  <c r="K3254" i="2"/>
  <c r="L3254" i="2" s="1"/>
  <c r="K3253" i="2"/>
  <c r="L3253" i="2" s="1"/>
  <c r="K3252" i="2"/>
  <c r="L3252" i="2" s="1"/>
  <c r="K3251" i="2"/>
  <c r="L3251" i="2" s="1"/>
  <c r="K3250" i="2"/>
  <c r="L3250" i="2" s="1"/>
  <c r="K3249" i="2"/>
  <c r="L3249" i="2" s="1"/>
  <c r="K3248" i="2"/>
  <c r="L3248" i="2" s="1"/>
  <c r="K3247" i="2"/>
  <c r="L3247" i="2" s="1"/>
  <c r="K3246" i="2"/>
  <c r="L3246" i="2" s="1"/>
  <c r="K3245" i="2"/>
  <c r="L3245" i="2" s="1"/>
  <c r="K3244" i="2"/>
  <c r="L3244" i="2" s="1"/>
  <c r="K3243" i="2"/>
  <c r="L3243" i="2" s="1"/>
  <c r="K3242" i="2"/>
  <c r="L3242" i="2" s="1"/>
  <c r="K3241" i="2"/>
  <c r="L3241" i="2" s="1"/>
  <c r="K3240" i="2"/>
  <c r="L3240" i="2" s="1"/>
  <c r="K3239" i="2"/>
  <c r="L3239" i="2" s="1"/>
  <c r="K3238" i="2"/>
  <c r="L3238" i="2" s="1"/>
  <c r="L3237" i="2"/>
  <c r="K3237" i="2"/>
  <c r="K3236" i="2"/>
  <c r="L3236" i="2" s="1"/>
  <c r="K3235" i="2"/>
  <c r="L3235" i="2" s="1"/>
  <c r="K3234" i="2"/>
  <c r="L3234" i="2" s="1"/>
  <c r="L3233" i="2"/>
  <c r="K3233" i="2"/>
  <c r="K3232" i="2"/>
  <c r="L3232" i="2" s="1"/>
  <c r="K3231" i="2"/>
  <c r="L3231" i="2" s="1"/>
  <c r="K3230" i="2"/>
  <c r="L3230" i="2" s="1"/>
  <c r="L3229" i="2"/>
  <c r="K3229" i="2"/>
  <c r="K3228" i="2"/>
  <c r="L3228" i="2" s="1"/>
  <c r="K3227" i="2"/>
  <c r="L3227" i="2" s="1"/>
  <c r="K3226" i="2"/>
  <c r="L3226" i="2" s="1"/>
  <c r="L3225" i="2"/>
  <c r="K3225" i="2"/>
  <c r="K3224" i="2"/>
  <c r="L3224" i="2" s="1"/>
  <c r="K3223" i="2"/>
  <c r="L3223" i="2" s="1"/>
  <c r="K3222" i="2"/>
  <c r="L3222" i="2" s="1"/>
  <c r="K3221" i="2"/>
  <c r="L3221" i="2" s="1"/>
  <c r="K3220" i="2"/>
  <c r="L3220" i="2" s="1"/>
  <c r="K3219" i="2"/>
  <c r="L3219" i="2" s="1"/>
  <c r="K3218" i="2"/>
  <c r="L3218" i="2" s="1"/>
  <c r="K3217" i="2"/>
  <c r="L3217" i="2" s="1"/>
  <c r="K3216" i="2"/>
  <c r="L3216" i="2" s="1"/>
  <c r="K3215" i="2"/>
  <c r="L3215" i="2" s="1"/>
  <c r="K3214" i="2"/>
  <c r="L3214" i="2" s="1"/>
  <c r="K3213" i="2"/>
  <c r="L3213" i="2" s="1"/>
  <c r="K3212" i="2"/>
  <c r="L3212" i="2" s="1"/>
  <c r="K3211" i="2"/>
  <c r="L3211" i="2" s="1"/>
  <c r="K3210" i="2"/>
  <c r="L3210" i="2" s="1"/>
  <c r="L3209" i="2"/>
  <c r="K3209" i="2"/>
  <c r="K3208" i="2"/>
  <c r="L3208" i="2" s="1"/>
  <c r="K3207" i="2"/>
  <c r="L3207" i="2" s="1"/>
  <c r="K3206" i="2"/>
  <c r="L3206" i="2" s="1"/>
  <c r="K3205" i="2"/>
  <c r="L3205" i="2" s="1"/>
  <c r="K3204" i="2"/>
  <c r="L3204" i="2" s="1"/>
  <c r="K3203" i="2"/>
  <c r="L3203" i="2" s="1"/>
  <c r="K3202" i="2"/>
  <c r="L3202" i="2" s="1"/>
  <c r="L3201" i="2"/>
  <c r="K3201" i="2"/>
  <c r="K3200" i="2"/>
  <c r="L3200" i="2" s="1"/>
  <c r="K3199" i="2"/>
  <c r="L3199" i="2" s="1"/>
  <c r="K3198" i="2"/>
  <c r="L3198" i="2" s="1"/>
  <c r="L3197" i="2"/>
  <c r="K3197" i="2"/>
  <c r="K3196" i="2"/>
  <c r="L3196" i="2" s="1"/>
  <c r="K3195" i="2"/>
  <c r="L3195" i="2" s="1"/>
  <c r="K3194" i="2"/>
  <c r="L3194" i="2" s="1"/>
  <c r="L3193" i="2"/>
  <c r="K3193" i="2"/>
  <c r="K3192" i="2"/>
  <c r="L3192" i="2" s="1"/>
  <c r="K3191" i="2"/>
  <c r="L3191" i="2" s="1"/>
  <c r="K3190" i="2"/>
  <c r="L3190" i="2" s="1"/>
  <c r="K3189" i="2"/>
  <c r="L3189" i="2" s="1"/>
  <c r="K3188" i="2"/>
  <c r="L3188" i="2" s="1"/>
  <c r="K3187" i="2"/>
  <c r="L3187" i="2" s="1"/>
  <c r="K3186" i="2"/>
  <c r="L3186" i="2" s="1"/>
  <c r="K3185" i="2"/>
  <c r="L3185" i="2" s="1"/>
  <c r="K3184" i="2"/>
  <c r="L3184" i="2" s="1"/>
  <c r="K3183" i="2"/>
  <c r="L3183" i="2" s="1"/>
  <c r="K3182" i="2"/>
  <c r="L3182" i="2" s="1"/>
  <c r="K3181" i="2"/>
  <c r="L3181" i="2" s="1"/>
  <c r="K3180" i="2"/>
  <c r="L3180" i="2" s="1"/>
  <c r="K3179" i="2"/>
  <c r="L3179" i="2" s="1"/>
  <c r="K3178" i="2"/>
  <c r="L3178" i="2" s="1"/>
  <c r="L3177" i="2"/>
  <c r="K3177" i="2"/>
  <c r="K3176" i="2"/>
  <c r="L3176" i="2" s="1"/>
  <c r="K3175" i="2"/>
  <c r="L3175" i="2" s="1"/>
  <c r="K3174" i="2"/>
  <c r="L3174" i="2" s="1"/>
  <c r="K3173" i="2"/>
  <c r="L3173" i="2" s="1"/>
  <c r="K3172" i="2"/>
  <c r="L3172" i="2" s="1"/>
  <c r="K3171" i="2"/>
  <c r="L3171" i="2" s="1"/>
  <c r="K3170" i="2"/>
  <c r="L3170" i="2" s="1"/>
  <c r="K3169" i="2"/>
  <c r="L3169" i="2" s="1"/>
  <c r="K3168" i="2"/>
  <c r="L3168" i="2" s="1"/>
  <c r="K3167" i="2"/>
  <c r="L3167" i="2" s="1"/>
  <c r="K3166" i="2"/>
  <c r="L3166" i="2" s="1"/>
  <c r="K3165" i="2"/>
  <c r="L3165" i="2" s="1"/>
  <c r="K3164" i="2"/>
  <c r="L3164" i="2" s="1"/>
  <c r="K3163" i="2"/>
  <c r="L3163" i="2" s="1"/>
  <c r="K3162" i="2"/>
  <c r="L3162" i="2" s="1"/>
  <c r="K3161" i="2"/>
  <c r="L3161" i="2" s="1"/>
  <c r="K3160" i="2"/>
  <c r="L3160" i="2" s="1"/>
  <c r="K3159" i="2"/>
  <c r="L3159" i="2" s="1"/>
  <c r="K3158" i="2"/>
  <c r="L3158" i="2" s="1"/>
  <c r="K3157" i="2"/>
  <c r="L3157" i="2" s="1"/>
  <c r="L3156" i="2"/>
  <c r="K3156" i="2"/>
  <c r="K3155" i="2"/>
  <c r="L3155" i="2" s="1"/>
  <c r="K3154" i="2"/>
  <c r="L3154" i="2" s="1"/>
  <c r="K3153" i="2"/>
  <c r="L3153" i="2" s="1"/>
  <c r="K3152" i="2"/>
  <c r="L3152" i="2" s="1"/>
  <c r="K3151" i="2"/>
  <c r="L3151" i="2" s="1"/>
  <c r="K3150" i="2"/>
  <c r="L3150" i="2" s="1"/>
  <c r="K3149" i="2"/>
  <c r="L3149" i="2" s="1"/>
  <c r="L3148" i="2"/>
  <c r="K3148" i="2"/>
  <c r="K3147" i="2"/>
  <c r="L3147" i="2" s="1"/>
  <c r="K3146" i="2"/>
  <c r="L3146" i="2" s="1"/>
  <c r="K3145" i="2"/>
  <c r="L3145" i="2" s="1"/>
  <c r="K3144" i="2"/>
  <c r="L3144" i="2" s="1"/>
  <c r="K3143" i="2"/>
  <c r="L3143" i="2" s="1"/>
  <c r="K3142" i="2"/>
  <c r="L3142" i="2" s="1"/>
  <c r="K3141" i="2"/>
  <c r="L3141" i="2" s="1"/>
  <c r="K3140" i="2"/>
  <c r="L3140" i="2" s="1"/>
  <c r="K3139" i="2"/>
  <c r="L3139" i="2" s="1"/>
  <c r="K3138" i="2"/>
  <c r="L3138" i="2" s="1"/>
  <c r="K3137" i="2"/>
  <c r="L3137" i="2" s="1"/>
  <c r="K3136" i="2"/>
  <c r="L3136" i="2" s="1"/>
  <c r="K3135" i="2"/>
  <c r="L3135" i="2" s="1"/>
  <c r="K3134" i="2"/>
  <c r="L3134" i="2" s="1"/>
  <c r="K3133" i="2"/>
  <c r="L3133" i="2" s="1"/>
  <c r="K3132" i="2"/>
  <c r="L3132" i="2" s="1"/>
  <c r="K3131" i="2"/>
  <c r="L3131" i="2" s="1"/>
  <c r="K3130" i="2"/>
  <c r="L3130" i="2" s="1"/>
  <c r="K3129" i="2"/>
  <c r="L3129" i="2" s="1"/>
  <c r="L3128" i="2"/>
  <c r="K3128" i="2"/>
  <c r="K3127" i="2"/>
  <c r="L3127" i="2" s="1"/>
  <c r="K3126" i="2"/>
  <c r="L3126" i="2" s="1"/>
  <c r="K3125" i="2"/>
  <c r="L3125" i="2" s="1"/>
  <c r="L3124" i="2"/>
  <c r="K3124" i="2"/>
  <c r="K3123" i="2"/>
  <c r="L3123" i="2" s="1"/>
  <c r="K3122" i="2"/>
  <c r="L3122" i="2" s="1"/>
  <c r="K3121" i="2"/>
  <c r="L3121" i="2" s="1"/>
  <c r="L3120" i="2"/>
  <c r="K3120" i="2"/>
  <c r="K3119" i="2"/>
  <c r="L3119" i="2" s="1"/>
  <c r="K3118" i="2"/>
  <c r="L3118" i="2" s="1"/>
  <c r="K3117" i="2"/>
  <c r="L3117" i="2" s="1"/>
  <c r="L3116" i="2"/>
  <c r="K3116" i="2"/>
  <c r="K3115" i="2"/>
  <c r="L3115" i="2" s="1"/>
  <c r="K3114" i="2"/>
  <c r="L3114" i="2" s="1"/>
  <c r="K3113" i="2"/>
  <c r="L3113" i="2" s="1"/>
  <c r="K3112" i="2"/>
  <c r="L3112" i="2" s="1"/>
  <c r="K3111" i="2"/>
  <c r="L3111" i="2" s="1"/>
  <c r="K3110" i="2"/>
  <c r="L3110" i="2" s="1"/>
  <c r="K3109" i="2"/>
  <c r="L3109" i="2" s="1"/>
  <c r="K3108" i="2"/>
  <c r="L3108" i="2" s="1"/>
  <c r="K3107" i="2"/>
  <c r="L3107" i="2" s="1"/>
  <c r="K3106" i="2"/>
  <c r="L3106" i="2" s="1"/>
  <c r="K3105" i="2"/>
  <c r="L3105" i="2" s="1"/>
  <c r="K3104" i="2"/>
  <c r="L3104" i="2" s="1"/>
  <c r="K3103" i="2"/>
  <c r="L3103" i="2" s="1"/>
  <c r="K3102" i="2"/>
  <c r="L3102" i="2" s="1"/>
  <c r="K3101" i="2"/>
  <c r="L3101" i="2" s="1"/>
  <c r="K3100" i="2"/>
  <c r="L3100" i="2" s="1"/>
  <c r="K3099" i="2"/>
  <c r="L3099" i="2" s="1"/>
  <c r="K3098" i="2"/>
  <c r="L3098" i="2" s="1"/>
  <c r="K3097" i="2"/>
  <c r="L3097" i="2" s="1"/>
  <c r="K3096" i="2"/>
  <c r="L3096" i="2" s="1"/>
  <c r="L3095" i="2"/>
  <c r="K3095" i="2"/>
  <c r="K3094" i="2"/>
  <c r="L3094" i="2" s="1"/>
  <c r="K3093" i="2"/>
  <c r="L3093" i="2" s="1"/>
  <c r="K3092" i="2"/>
  <c r="L3092" i="2" s="1"/>
  <c r="L3091" i="2"/>
  <c r="K3091" i="2"/>
  <c r="K3090" i="2"/>
  <c r="L3090" i="2" s="1"/>
  <c r="K3089" i="2"/>
  <c r="L3089" i="2" s="1"/>
  <c r="K3088" i="2"/>
  <c r="L3088" i="2" s="1"/>
  <c r="L3087" i="2"/>
  <c r="K3087" i="2"/>
  <c r="K3086" i="2"/>
  <c r="L3086" i="2" s="1"/>
  <c r="K3085" i="2"/>
  <c r="L3085" i="2" s="1"/>
  <c r="L3084" i="2"/>
  <c r="K3084" i="2"/>
  <c r="L3083" i="2"/>
  <c r="K3083" i="2"/>
  <c r="K3082" i="2"/>
  <c r="L3082" i="2" s="1"/>
  <c r="K3081" i="2"/>
  <c r="L3081" i="2" s="1"/>
  <c r="L3080" i="2"/>
  <c r="K3080" i="2"/>
  <c r="L3079" i="2"/>
  <c r="K3079" i="2"/>
  <c r="K3078" i="2"/>
  <c r="L3078" i="2" s="1"/>
  <c r="K3077" i="2"/>
  <c r="L3077" i="2" s="1"/>
  <c r="L3076" i="2"/>
  <c r="K3076" i="2"/>
  <c r="L3075" i="2"/>
  <c r="K3075" i="2"/>
  <c r="K3074" i="2"/>
  <c r="L3074" i="2" s="1"/>
  <c r="K3073" i="2"/>
  <c r="L3073" i="2" s="1"/>
  <c r="L3072" i="2"/>
  <c r="K3072" i="2"/>
  <c r="L3071" i="2"/>
  <c r="K3071" i="2"/>
  <c r="K3070" i="2"/>
  <c r="L3070" i="2" s="1"/>
  <c r="K3069" i="2"/>
  <c r="L3069" i="2" s="1"/>
  <c r="L3068" i="2"/>
  <c r="K3068" i="2"/>
  <c r="L3067" i="2"/>
  <c r="K3067" i="2"/>
  <c r="K3066" i="2"/>
  <c r="L3066" i="2" s="1"/>
  <c r="K3065" i="2"/>
  <c r="L3065" i="2" s="1"/>
  <c r="L3064" i="2"/>
  <c r="K3064" i="2"/>
  <c r="L3063" i="2"/>
  <c r="K3063" i="2"/>
  <c r="K3062" i="2"/>
  <c r="L3062" i="2" s="1"/>
  <c r="K3061" i="2"/>
  <c r="L3061" i="2" s="1"/>
  <c r="L3060" i="2"/>
  <c r="K3060" i="2"/>
  <c r="L3059" i="2"/>
  <c r="K3059" i="2"/>
  <c r="K3058" i="2"/>
  <c r="L3058" i="2" s="1"/>
  <c r="K3057" i="2"/>
  <c r="L3057" i="2" s="1"/>
  <c r="L3056" i="2"/>
  <c r="K3056" i="2"/>
  <c r="L3055" i="2"/>
  <c r="K3055" i="2"/>
  <c r="K3054" i="2"/>
  <c r="L3054" i="2" s="1"/>
  <c r="K3053" i="2"/>
  <c r="L3053" i="2" s="1"/>
  <c r="L3052" i="2"/>
  <c r="K3052" i="2"/>
  <c r="L3051" i="2"/>
  <c r="K3051" i="2"/>
  <c r="K3050" i="2"/>
  <c r="L3050" i="2" s="1"/>
  <c r="K3049" i="2"/>
  <c r="L3049" i="2" s="1"/>
  <c r="L3048" i="2"/>
  <c r="K3048" i="2"/>
  <c r="L3047" i="2"/>
  <c r="K3047" i="2"/>
  <c r="K3046" i="2"/>
  <c r="L3046" i="2" s="1"/>
  <c r="K3045" i="2"/>
  <c r="L3045" i="2" s="1"/>
  <c r="L3044" i="2"/>
  <c r="K3044" i="2"/>
  <c r="L3043" i="2"/>
  <c r="K3043" i="2"/>
  <c r="K3042" i="2"/>
  <c r="L3042" i="2" s="1"/>
  <c r="K3041" i="2"/>
  <c r="L3041" i="2" s="1"/>
  <c r="L3040" i="2"/>
  <c r="K3040" i="2"/>
  <c r="L3039" i="2"/>
  <c r="K3039" i="2"/>
  <c r="K3038" i="2"/>
  <c r="L3038" i="2" s="1"/>
  <c r="K3037" i="2"/>
  <c r="L3037" i="2" s="1"/>
  <c r="L3036" i="2"/>
  <c r="K3036" i="2"/>
  <c r="L3035" i="2"/>
  <c r="K3035" i="2"/>
  <c r="K3034" i="2"/>
  <c r="L3034" i="2" s="1"/>
  <c r="K3033" i="2"/>
  <c r="L3033" i="2" s="1"/>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K3021" i="2"/>
  <c r="L3021" i="2" s="1"/>
  <c r="K3020" i="2"/>
  <c r="L3020" i="2" s="1"/>
  <c r="K3019" i="2"/>
  <c r="L3019" i="2" s="1"/>
  <c r="K3018" i="2"/>
  <c r="L3018" i="2" s="1"/>
  <c r="K3017" i="2"/>
  <c r="L3017" i="2" s="1"/>
  <c r="K3016" i="2"/>
  <c r="L3016" i="2" s="1"/>
  <c r="K3015" i="2"/>
  <c r="L3015" i="2" s="1"/>
  <c r="K3014" i="2"/>
  <c r="L3014" i="2" s="1"/>
  <c r="K3013" i="2"/>
  <c r="L3013" i="2" s="1"/>
  <c r="K3012" i="2"/>
  <c r="L3012" i="2" s="1"/>
  <c r="K3011" i="2"/>
  <c r="L3011" i="2" s="1"/>
  <c r="K3010" i="2"/>
  <c r="L3010" i="2" s="1"/>
  <c r="K3009" i="2"/>
  <c r="L3009" i="2" s="1"/>
  <c r="K3008" i="2"/>
  <c r="L3008" i="2" s="1"/>
  <c r="K3007" i="2"/>
  <c r="L3007" i="2" s="1"/>
  <c r="K3006" i="2"/>
  <c r="L3006" i="2" s="1"/>
  <c r="K3005" i="2"/>
  <c r="L3005" i="2" s="1"/>
  <c r="L3004" i="2"/>
  <c r="K3004" i="2"/>
  <c r="K3003" i="2"/>
  <c r="L3003" i="2" s="1"/>
  <c r="K3002" i="2"/>
  <c r="L3002" i="2" s="1"/>
  <c r="K3001" i="2"/>
  <c r="L3001" i="2" s="1"/>
  <c r="K3000" i="2"/>
  <c r="L3000" i="2" s="1"/>
  <c r="K2999" i="2"/>
  <c r="L2999" i="2" s="1"/>
  <c r="K2998" i="2"/>
  <c r="L2998" i="2" s="1"/>
  <c r="K2997" i="2"/>
  <c r="L2997" i="2" s="1"/>
  <c r="K2996" i="2"/>
  <c r="L2996" i="2" s="1"/>
  <c r="K2995" i="2"/>
  <c r="L2995" i="2" s="1"/>
  <c r="K2994" i="2"/>
  <c r="L2994" i="2" s="1"/>
  <c r="K2993" i="2"/>
  <c r="L2993" i="2" s="1"/>
  <c r="K2992" i="2"/>
  <c r="L2992" i="2" s="1"/>
  <c r="K2991" i="2"/>
  <c r="L2991" i="2" s="1"/>
  <c r="K2990" i="2"/>
  <c r="L2990" i="2" s="1"/>
  <c r="K2989" i="2"/>
  <c r="L2989" i="2" s="1"/>
  <c r="L2988" i="2"/>
  <c r="K2988" i="2"/>
  <c r="K2987" i="2"/>
  <c r="L2987" i="2" s="1"/>
  <c r="K2986" i="2"/>
  <c r="L2986" i="2" s="1"/>
  <c r="K2985" i="2"/>
  <c r="L2985" i="2" s="1"/>
  <c r="K2984" i="2"/>
  <c r="L2984" i="2" s="1"/>
  <c r="K2983" i="2"/>
  <c r="L2983" i="2" s="1"/>
  <c r="K2982" i="2"/>
  <c r="L2982" i="2" s="1"/>
  <c r="K2981" i="2"/>
  <c r="L2981" i="2" s="1"/>
  <c r="K2980" i="2"/>
  <c r="L2980" i="2" s="1"/>
  <c r="K2979" i="2"/>
  <c r="L2979" i="2" s="1"/>
  <c r="K2978" i="2"/>
  <c r="L2978" i="2" s="1"/>
  <c r="K2977" i="2"/>
  <c r="L2977" i="2" s="1"/>
  <c r="L2976" i="2"/>
  <c r="K2976" i="2"/>
  <c r="K2975" i="2"/>
  <c r="L2975" i="2" s="1"/>
  <c r="K2974" i="2"/>
  <c r="L2974" i="2" s="1"/>
  <c r="K2973" i="2"/>
  <c r="L2973" i="2" s="1"/>
  <c r="L2972" i="2"/>
  <c r="K2972" i="2"/>
  <c r="K2971" i="2"/>
  <c r="L2971" i="2" s="1"/>
  <c r="K2970" i="2"/>
  <c r="L2970" i="2" s="1"/>
  <c r="K2969" i="2"/>
  <c r="L2969" i="2" s="1"/>
  <c r="K2968" i="2"/>
  <c r="L2968" i="2" s="1"/>
  <c r="K2967" i="2"/>
  <c r="L2967" i="2" s="1"/>
  <c r="K2966" i="2"/>
  <c r="L2966" i="2" s="1"/>
  <c r="K2965" i="2"/>
  <c r="L2965" i="2" s="1"/>
  <c r="K2964" i="2"/>
  <c r="L2964" i="2" s="1"/>
  <c r="K2963" i="2"/>
  <c r="L2963" i="2" s="1"/>
  <c r="K2962" i="2"/>
  <c r="L2962" i="2" s="1"/>
  <c r="K2961" i="2"/>
  <c r="L2961" i="2" s="1"/>
  <c r="K2960" i="2"/>
  <c r="L2960" i="2" s="1"/>
  <c r="K2959" i="2"/>
  <c r="L2959" i="2" s="1"/>
  <c r="K2958" i="2"/>
  <c r="L2958" i="2" s="1"/>
  <c r="K2957" i="2"/>
  <c r="L2957" i="2" s="1"/>
  <c r="K2956" i="2"/>
  <c r="L2956" i="2" s="1"/>
  <c r="K2955" i="2"/>
  <c r="L2955" i="2" s="1"/>
  <c r="K2954" i="2"/>
  <c r="L2954" i="2" s="1"/>
  <c r="K2953" i="2"/>
  <c r="L2953" i="2" s="1"/>
  <c r="K2952" i="2"/>
  <c r="L2952" i="2" s="1"/>
  <c r="K2951" i="2"/>
  <c r="L2951" i="2" s="1"/>
  <c r="K2950" i="2"/>
  <c r="L2950" i="2" s="1"/>
  <c r="K2949" i="2"/>
  <c r="L2949" i="2" s="1"/>
  <c r="K2948" i="2"/>
  <c r="L2948" i="2" s="1"/>
  <c r="K2947" i="2"/>
  <c r="L2947" i="2" s="1"/>
  <c r="K2946" i="2"/>
  <c r="L2946" i="2" s="1"/>
  <c r="K2945" i="2"/>
  <c r="L2945" i="2" s="1"/>
  <c r="K2944" i="2"/>
  <c r="L2944" i="2" s="1"/>
  <c r="K2943" i="2"/>
  <c r="L2943" i="2" s="1"/>
  <c r="K2942" i="2"/>
  <c r="L2942" i="2" s="1"/>
  <c r="K2941" i="2"/>
  <c r="L2941" i="2" s="1"/>
  <c r="K2940" i="2"/>
  <c r="L2940" i="2" s="1"/>
  <c r="K2939" i="2"/>
  <c r="L2939" i="2" s="1"/>
  <c r="K2938" i="2"/>
  <c r="L2938" i="2" s="1"/>
  <c r="K2937" i="2"/>
  <c r="L2937" i="2" s="1"/>
  <c r="K2936" i="2"/>
  <c r="L2936" i="2" s="1"/>
  <c r="K2935" i="2"/>
  <c r="L2935" i="2" s="1"/>
  <c r="K2934" i="2"/>
  <c r="L2934" i="2" s="1"/>
  <c r="K2933" i="2"/>
  <c r="L2933" i="2" s="1"/>
  <c r="K2932" i="2"/>
  <c r="L2932" i="2" s="1"/>
  <c r="K2931" i="2"/>
  <c r="L2931" i="2" s="1"/>
  <c r="K2930" i="2"/>
  <c r="L2930" i="2" s="1"/>
  <c r="K2929" i="2"/>
  <c r="L2929" i="2" s="1"/>
  <c r="K2928" i="2"/>
  <c r="L2928" i="2" s="1"/>
  <c r="K2927" i="2"/>
  <c r="L2927" i="2" s="1"/>
  <c r="K2926" i="2"/>
  <c r="L2926" i="2" s="1"/>
  <c r="K2925" i="2"/>
  <c r="L2925" i="2" s="1"/>
  <c r="K2924" i="2"/>
  <c r="L2924" i="2" s="1"/>
  <c r="K2923" i="2"/>
  <c r="L2923" i="2" s="1"/>
  <c r="K2922" i="2"/>
  <c r="L2922" i="2" s="1"/>
  <c r="K2921" i="2"/>
  <c r="L2921" i="2" s="1"/>
  <c r="K2920" i="2"/>
  <c r="L2920" i="2" s="1"/>
  <c r="K2919" i="2"/>
  <c r="L2919" i="2" s="1"/>
  <c r="K2918" i="2"/>
  <c r="L2918" i="2" s="1"/>
  <c r="K2917" i="2"/>
  <c r="L2917" i="2" s="1"/>
  <c r="K2916" i="2"/>
  <c r="L2916" i="2" s="1"/>
  <c r="K2915" i="2"/>
  <c r="L2915" i="2" s="1"/>
  <c r="K2914" i="2"/>
  <c r="L2914" i="2" s="1"/>
  <c r="K2913" i="2"/>
  <c r="L2913" i="2" s="1"/>
  <c r="K2912" i="2"/>
  <c r="L2912" i="2" s="1"/>
  <c r="K2911" i="2"/>
  <c r="L2911" i="2" s="1"/>
  <c r="K2910" i="2"/>
  <c r="L2910" i="2" s="1"/>
  <c r="K2909" i="2"/>
  <c r="L2909" i="2" s="1"/>
  <c r="K2908" i="2"/>
  <c r="L2908" i="2" s="1"/>
  <c r="K2907" i="2"/>
  <c r="L2907" i="2" s="1"/>
  <c r="K2906" i="2"/>
  <c r="L2906" i="2" s="1"/>
  <c r="K2905" i="2"/>
  <c r="L2905" i="2" s="1"/>
  <c r="K2904" i="2"/>
  <c r="L2904" i="2" s="1"/>
  <c r="K2903" i="2"/>
  <c r="L2903" i="2" s="1"/>
  <c r="K2902" i="2"/>
  <c r="L2902" i="2" s="1"/>
  <c r="K2901" i="2"/>
  <c r="L2901" i="2" s="1"/>
  <c r="K2900" i="2"/>
  <c r="L2900" i="2" s="1"/>
  <c r="K2899" i="2"/>
  <c r="L2899" i="2" s="1"/>
  <c r="K2898" i="2"/>
  <c r="L2898" i="2" s="1"/>
  <c r="K2897" i="2"/>
  <c r="L2897" i="2" s="1"/>
  <c r="K2896" i="2"/>
  <c r="L2896" i="2" s="1"/>
  <c r="K2895" i="2"/>
  <c r="L2895" i="2" s="1"/>
  <c r="K2894" i="2"/>
  <c r="L2894" i="2" s="1"/>
  <c r="K2893" i="2"/>
  <c r="L2893" i="2" s="1"/>
  <c r="K2892" i="2"/>
  <c r="L2892" i="2" s="1"/>
  <c r="K2891" i="2"/>
  <c r="L2891" i="2" s="1"/>
  <c r="K2890" i="2"/>
  <c r="L2890" i="2" s="1"/>
  <c r="K2889" i="2"/>
  <c r="L2889" i="2" s="1"/>
  <c r="K2888" i="2"/>
  <c r="L2888" i="2" s="1"/>
  <c r="K2887" i="2"/>
  <c r="L2887" i="2" s="1"/>
  <c r="K2886" i="2"/>
  <c r="L2886" i="2" s="1"/>
  <c r="K2885" i="2"/>
  <c r="L2885" i="2" s="1"/>
  <c r="K2884" i="2"/>
  <c r="L2884" i="2" s="1"/>
  <c r="K2883" i="2"/>
  <c r="L2883" i="2" s="1"/>
  <c r="K2882" i="2"/>
  <c r="L2882" i="2" s="1"/>
  <c r="K2881" i="2"/>
  <c r="L2881" i="2" s="1"/>
  <c r="K2880" i="2"/>
  <c r="L2880" i="2" s="1"/>
  <c r="K2879" i="2"/>
  <c r="L2879" i="2" s="1"/>
  <c r="K2878" i="2"/>
  <c r="L2878" i="2" s="1"/>
  <c r="K2877" i="2"/>
  <c r="L2877" i="2" s="1"/>
  <c r="K2876" i="2"/>
  <c r="L2876" i="2" s="1"/>
  <c r="K2875" i="2"/>
  <c r="L2875" i="2" s="1"/>
  <c r="K2874" i="2"/>
  <c r="L2874" i="2" s="1"/>
  <c r="K2873" i="2"/>
  <c r="L2873" i="2" s="1"/>
  <c r="K2872" i="2"/>
  <c r="L2872" i="2" s="1"/>
  <c r="K2871" i="2"/>
  <c r="L2871" i="2" s="1"/>
  <c r="K2870" i="2"/>
  <c r="L2870" i="2" s="1"/>
  <c r="K2869" i="2"/>
  <c r="L2869" i="2" s="1"/>
  <c r="L2868" i="2"/>
  <c r="K2868" i="2"/>
  <c r="K2867" i="2"/>
  <c r="L2867" i="2" s="1"/>
  <c r="K2866" i="2"/>
  <c r="L2866" i="2" s="1"/>
  <c r="K2865" i="2"/>
  <c r="L2865" i="2" s="1"/>
  <c r="K2864" i="2"/>
  <c r="L2864" i="2" s="1"/>
  <c r="K2863" i="2"/>
  <c r="L2863" i="2" s="1"/>
  <c r="K2862" i="2"/>
  <c r="L2862" i="2" s="1"/>
  <c r="K2861" i="2"/>
  <c r="L2861" i="2" s="1"/>
  <c r="K2860" i="2"/>
  <c r="L2860" i="2" s="1"/>
  <c r="K2859" i="2"/>
  <c r="L2859" i="2" s="1"/>
  <c r="K2858" i="2"/>
  <c r="L2858" i="2" s="1"/>
  <c r="K2857" i="2"/>
  <c r="L2857" i="2" s="1"/>
  <c r="K2856" i="2"/>
  <c r="L2856" i="2" s="1"/>
  <c r="K2855" i="2"/>
  <c r="L2855" i="2" s="1"/>
  <c r="K2854" i="2"/>
  <c r="L2854" i="2" s="1"/>
  <c r="K2853" i="2"/>
  <c r="L2853" i="2" s="1"/>
  <c r="K2852" i="2"/>
  <c r="L2852" i="2" s="1"/>
  <c r="K2851" i="2"/>
  <c r="L2851" i="2" s="1"/>
  <c r="K2850" i="2"/>
  <c r="L2850" i="2" s="1"/>
  <c r="K2849" i="2"/>
  <c r="L2849" i="2" s="1"/>
  <c r="K2848" i="2"/>
  <c r="L2848" i="2" s="1"/>
  <c r="K2847" i="2"/>
  <c r="L2847" i="2" s="1"/>
  <c r="K2846" i="2"/>
  <c r="L2846" i="2" s="1"/>
  <c r="K2845" i="2"/>
  <c r="L2845" i="2" s="1"/>
  <c r="K2844" i="2"/>
  <c r="L2844" i="2" s="1"/>
  <c r="K2843" i="2"/>
  <c r="L2843" i="2" s="1"/>
  <c r="K2842" i="2"/>
  <c r="L2842" i="2" s="1"/>
  <c r="K2841" i="2"/>
  <c r="L2841" i="2" s="1"/>
  <c r="K2840" i="2"/>
  <c r="L2840" i="2" s="1"/>
  <c r="K2839" i="2"/>
  <c r="L2839" i="2" s="1"/>
  <c r="K2838" i="2"/>
  <c r="L2838" i="2" s="1"/>
  <c r="K2837" i="2"/>
  <c r="L2837" i="2" s="1"/>
  <c r="K2836" i="2"/>
  <c r="L2836" i="2" s="1"/>
  <c r="L2835" i="2"/>
  <c r="K2835" i="2"/>
  <c r="K2834" i="2"/>
  <c r="L2834" i="2" s="1"/>
  <c r="K2833" i="2"/>
  <c r="L2833" i="2" s="1"/>
  <c r="K2832" i="2"/>
  <c r="L2832" i="2" s="1"/>
  <c r="L2831" i="2"/>
  <c r="K2831" i="2"/>
  <c r="K2830" i="2"/>
  <c r="L2830" i="2" s="1"/>
  <c r="K2829" i="2"/>
  <c r="L2829" i="2" s="1"/>
  <c r="K2828" i="2"/>
  <c r="L2828" i="2" s="1"/>
  <c r="L2827" i="2"/>
  <c r="K2827" i="2"/>
  <c r="K2826" i="2"/>
  <c r="L2826" i="2" s="1"/>
  <c r="K2825" i="2"/>
  <c r="L2825" i="2" s="1"/>
  <c r="K2824" i="2"/>
  <c r="L2824" i="2" s="1"/>
  <c r="K2823" i="2"/>
  <c r="L2823" i="2" s="1"/>
  <c r="K2822" i="2"/>
  <c r="L2822" i="2" s="1"/>
  <c r="K2821" i="2"/>
  <c r="L2821" i="2" s="1"/>
  <c r="K2820" i="2"/>
  <c r="L2820" i="2" s="1"/>
  <c r="L2819" i="2"/>
  <c r="K2819" i="2"/>
  <c r="K2818" i="2"/>
  <c r="L2818" i="2" s="1"/>
  <c r="L2817" i="2"/>
  <c r="K2817" i="2"/>
  <c r="K2816" i="2"/>
  <c r="L2816" i="2" s="1"/>
  <c r="K2815" i="2"/>
  <c r="L2815" i="2" s="1"/>
  <c r="K2814" i="2"/>
  <c r="L2814" i="2" s="1"/>
  <c r="K2813" i="2"/>
  <c r="L2813" i="2" s="1"/>
  <c r="K2812" i="2"/>
  <c r="L2812" i="2" s="1"/>
  <c r="K2811" i="2"/>
  <c r="L2811" i="2" s="1"/>
  <c r="K2810" i="2"/>
  <c r="L2810" i="2" s="1"/>
  <c r="K2809" i="2"/>
  <c r="L2809" i="2" s="1"/>
  <c r="K2808" i="2"/>
  <c r="L2808" i="2" s="1"/>
  <c r="K2807" i="2"/>
  <c r="L2807" i="2" s="1"/>
  <c r="K2806" i="2"/>
  <c r="L2806" i="2" s="1"/>
  <c r="K2805" i="2"/>
  <c r="L2805" i="2" s="1"/>
  <c r="K2804" i="2"/>
  <c r="L2804" i="2" s="1"/>
  <c r="K2803" i="2"/>
  <c r="L2803" i="2" s="1"/>
  <c r="K2802" i="2"/>
  <c r="L2802" i="2" s="1"/>
  <c r="K2801" i="2"/>
  <c r="L2801" i="2" s="1"/>
  <c r="K2800" i="2"/>
  <c r="L2800" i="2" s="1"/>
  <c r="K2799" i="2"/>
  <c r="L2799" i="2" s="1"/>
  <c r="K2798" i="2"/>
  <c r="L2798" i="2" s="1"/>
  <c r="K2797" i="2"/>
  <c r="L2797" i="2" s="1"/>
  <c r="K2796" i="2"/>
  <c r="L2796" i="2" s="1"/>
  <c r="K2795" i="2"/>
  <c r="L2795" i="2" s="1"/>
  <c r="K2794" i="2"/>
  <c r="L2794" i="2" s="1"/>
  <c r="K2793" i="2"/>
  <c r="L2793" i="2" s="1"/>
  <c r="K2792" i="2"/>
  <c r="L2792" i="2" s="1"/>
  <c r="K2791" i="2"/>
  <c r="L2791" i="2" s="1"/>
  <c r="K2790" i="2"/>
  <c r="L2790" i="2" s="1"/>
  <c r="K2789" i="2"/>
  <c r="L2789" i="2" s="1"/>
  <c r="K2788" i="2"/>
  <c r="L2788" i="2" s="1"/>
  <c r="K2787" i="2"/>
  <c r="L2787" i="2" s="1"/>
  <c r="K2786" i="2"/>
  <c r="L2786" i="2" s="1"/>
  <c r="K2785" i="2"/>
  <c r="L2785" i="2" s="1"/>
  <c r="K2784" i="2"/>
  <c r="L2784" i="2" s="1"/>
  <c r="K2783" i="2"/>
  <c r="L2783" i="2" s="1"/>
  <c r="K2782" i="2"/>
  <c r="L2782" i="2" s="1"/>
  <c r="K2781" i="2"/>
  <c r="L2781" i="2" s="1"/>
  <c r="K2780" i="2"/>
  <c r="L2780" i="2" s="1"/>
  <c r="K2779" i="2"/>
  <c r="L2779" i="2" s="1"/>
  <c r="K2778" i="2"/>
  <c r="L2778" i="2" s="1"/>
  <c r="K2777" i="2"/>
  <c r="L2777" i="2" s="1"/>
  <c r="K2776" i="2"/>
  <c r="L2776" i="2" s="1"/>
  <c r="K2775" i="2"/>
  <c r="L2775" i="2" s="1"/>
  <c r="K2774" i="2"/>
  <c r="L2774" i="2" s="1"/>
  <c r="K2773" i="2"/>
  <c r="L2773" i="2" s="1"/>
  <c r="K2772" i="2"/>
  <c r="L2772" i="2" s="1"/>
  <c r="K2771" i="2"/>
  <c r="L2771" i="2" s="1"/>
  <c r="K2770" i="2"/>
  <c r="L2770" i="2" s="1"/>
  <c r="K2769" i="2"/>
  <c r="L2769" i="2" s="1"/>
  <c r="K2768" i="2"/>
  <c r="L2768" i="2" s="1"/>
  <c r="K2767" i="2"/>
  <c r="L2767" i="2" s="1"/>
  <c r="K2766" i="2"/>
  <c r="L2766" i="2" s="1"/>
  <c r="K2765" i="2"/>
  <c r="L2765" i="2" s="1"/>
  <c r="K2764" i="2"/>
  <c r="L2764" i="2" s="1"/>
  <c r="K2763" i="2"/>
  <c r="L2763" i="2" s="1"/>
  <c r="K2762" i="2"/>
  <c r="L2762" i="2" s="1"/>
  <c r="K2761" i="2"/>
  <c r="L2761" i="2" s="1"/>
  <c r="K2760" i="2"/>
  <c r="L2760" i="2" s="1"/>
  <c r="K2759" i="2"/>
  <c r="L2759" i="2" s="1"/>
  <c r="K2758" i="2"/>
  <c r="L2758" i="2" s="1"/>
  <c r="K2757" i="2"/>
  <c r="L2757" i="2" s="1"/>
  <c r="K2756" i="2"/>
  <c r="L2756" i="2" s="1"/>
  <c r="K2755" i="2"/>
  <c r="L2755" i="2" s="1"/>
  <c r="K2754" i="2"/>
  <c r="L2754" i="2" s="1"/>
  <c r="K2753" i="2"/>
  <c r="L2753" i="2" s="1"/>
  <c r="K2752" i="2"/>
  <c r="L2752" i="2" s="1"/>
  <c r="K2751" i="2"/>
  <c r="L2751" i="2" s="1"/>
  <c r="K2750" i="2"/>
  <c r="L2750" i="2" s="1"/>
  <c r="K2749" i="2"/>
  <c r="L2749" i="2" s="1"/>
  <c r="K2748" i="2"/>
  <c r="L2748" i="2" s="1"/>
  <c r="K2747" i="2"/>
  <c r="L2747" i="2" s="1"/>
  <c r="K2746" i="2"/>
  <c r="L2746" i="2" s="1"/>
  <c r="K2745" i="2"/>
  <c r="L2745" i="2" s="1"/>
  <c r="K2744" i="2"/>
  <c r="L2744" i="2" s="1"/>
  <c r="K2743" i="2"/>
  <c r="L2743" i="2" s="1"/>
  <c r="K2742" i="2"/>
  <c r="L2742" i="2" s="1"/>
  <c r="K2741" i="2"/>
  <c r="L2741" i="2" s="1"/>
  <c r="K2740" i="2"/>
  <c r="L2740" i="2" s="1"/>
  <c r="K2739" i="2"/>
  <c r="L2739" i="2" s="1"/>
  <c r="K2738" i="2"/>
  <c r="L2738" i="2" s="1"/>
  <c r="K2737" i="2"/>
  <c r="L2737" i="2" s="1"/>
  <c r="K2736" i="2"/>
  <c r="L2736" i="2" s="1"/>
  <c r="K2735" i="2"/>
  <c r="L2735" i="2" s="1"/>
  <c r="K2734" i="2"/>
  <c r="L2734" i="2" s="1"/>
  <c r="K2733" i="2"/>
  <c r="L2733" i="2" s="1"/>
  <c r="K2732" i="2"/>
  <c r="L2732" i="2" s="1"/>
  <c r="K2731" i="2"/>
  <c r="L2731" i="2" s="1"/>
  <c r="K2730" i="2"/>
  <c r="L2730" i="2" s="1"/>
  <c r="K2729" i="2"/>
  <c r="L2729" i="2" s="1"/>
  <c r="K2728" i="2"/>
  <c r="L2728" i="2" s="1"/>
  <c r="K2727" i="2"/>
  <c r="L2727" i="2" s="1"/>
  <c r="K2726" i="2"/>
  <c r="L2726" i="2" s="1"/>
  <c r="K2725" i="2"/>
  <c r="L2725" i="2" s="1"/>
  <c r="K2724" i="2"/>
  <c r="L2724" i="2" s="1"/>
  <c r="K2723" i="2"/>
  <c r="L2723" i="2" s="1"/>
  <c r="K2722" i="2"/>
  <c r="L2722" i="2" s="1"/>
  <c r="K2721" i="2"/>
  <c r="L2721" i="2" s="1"/>
  <c r="K2720" i="2"/>
  <c r="L2720" i="2" s="1"/>
  <c r="K2719" i="2"/>
  <c r="L2719" i="2" s="1"/>
  <c r="K2718" i="2"/>
  <c r="L2718" i="2" s="1"/>
  <c r="L2717" i="2"/>
  <c r="K2717" i="2"/>
  <c r="K2716" i="2"/>
  <c r="L2716" i="2" s="1"/>
  <c r="K2715" i="2"/>
  <c r="L2715" i="2" s="1"/>
  <c r="K2714" i="2"/>
  <c r="L2714" i="2" s="1"/>
  <c r="K2713" i="2"/>
  <c r="L2713" i="2" s="1"/>
  <c r="K2712" i="2"/>
  <c r="L2712" i="2" s="1"/>
  <c r="K2711" i="2"/>
  <c r="L2711" i="2" s="1"/>
  <c r="K2710" i="2"/>
  <c r="L2710" i="2" s="1"/>
  <c r="L2709" i="2"/>
  <c r="K2709" i="2"/>
  <c r="K2708" i="2"/>
  <c r="L2708" i="2" s="1"/>
  <c r="K2707" i="2"/>
  <c r="L2707" i="2" s="1"/>
  <c r="K2706" i="2"/>
  <c r="L2706" i="2" s="1"/>
  <c r="K2705" i="2"/>
  <c r="L2705" i="2" s="1"/>
  <c r="K2704" i="2"/>
  <c r="L2704" i="2" s="1"/>
  <c r="K2703" i="2"/>
  <c r="L2703" i="2" s="1"/>
  <c r="K2702" i="2"/>
  <c r="L2702" i="2" s="1"/>
  <c r="K2701" i="2"/>
  <c r="L2701" i="2" s="1"/>
  <c r="K2700" i="2"/>
  <c r="L2700" i="2" s="1"/>
  <c r="K2699" i="2"/>
  <c r="L2699" i="2" s="1"/>
  <c r="K2698" i="2"/>
  <c r="L2698" i="2" s="1"/>
  <c r="K2697" i="2"/>
  <c r="L2697" i="2" s="1"/>
  <c r="K2696" i="2"/>
  <c r="L2696" i="2" s="1"/>
  <c r="K2695" i="2"/>
  <c r="L2695" i="2" s="1"/>
  <c r="K2694" i="2"/>
  <c r="L2694" i="2" s="1"/>
  <c r="K2693" i="2"/>
  <c r="L2693" i="2" s="1"/>
  <c r="K2692" i="2"/>
  <c r="L2692" i="2" s="1"/>
  <c r="K2691" i="2"/>
  <c r="L2691" i="2" s="1"/>
  <c r="K2690" i="2"/>
  <c r="L2690" i="2" s="1"/>
  <c r="K2689" i="2"/>
  <c r="L2689" i="2" s="1"/>
  <c r="K2688" i="2"/>
  <c r="L2688" i="2" s="1"/>
  <c r="K2687" i="2"/>
  <c r="L2687" i="2" s="1"/>
  <c r="K2686" i="2"/>
  <c r="L2686" i="2" s="1"/>
  <c r="K2685" i="2"/>
  <c r="L2685" i="2" s="1"/>
  <c r="K2684" i="2"/>
  <c r="L2684" i="2" s="1"/>
  <c r="K2683" i="2"/>
  <c r="L2683" i="2" s="1"/>
  <c r="K2682" i="2"/>
  <c r="L2682" i="2" s="1"/>
  <c r="K2681" i="2"/>
  <c r="L2681" i="2" s="1"/>
  <c r="K2680" i="2"/>
  <c r="L2680" i="2" s="1"/>
  <c r="K2679" i="2"/>
  <c r="L2679" i="2" s="1"/>
  <c r="K2678" i="2"/>
  <c r="L2678" i="2" s="1"/>
  <c r="K2677" i="2"/>
  <c r="L2677" i="2" s="1"/>
  <c r="K2676" i="2"/>
  <c r="L2676" i="2" s="1"/>
  <c r="K2675" i="2"/>
  <c r="L2675" i="2" s="1"/>
  <c r="K2674" i="2"/>
  <c r="L2674" i="2" s="1"/>
  <c r="K2673" i="2"/>
  <c r="L2673" i="2" s="1"/>
  <c r="K2672" i="2"/>
  <c r="L2672" i="2" s="1"/>
  <c r="K2671" i="2"/>
  <c r="L2671" i="2" s="1"/>
  <c r="K2670" i="2"/>
  <c r="L2670" i="2" s="1"/>
  <c r="K2669" i="2"/>
  <c r="L2669" i="2" s="1"/>
  <c r="K2668" i="2"/>
  <c r="L2668" i="2" s="1"/>
  <c r="K2667" i="2"/>
  <c r="L2667" i="2" s="1"/>
  <c r="K2666" i="2"/>
  <c r="L2666" i="2" s="1"/>
  <c r="K2665" i="2"/>
  <c r="L2665" i="2" s="1"/>
  <c r="K2664" i="2"/>
  <c r="L2664" i="2" s="1"/>
  <c r="K2663" i="2"/>
  <c r="L2663" i="2" s="1"/>
  <c r="K2662" i="2"/>
  <c r="L2662" i="2" s="1"/>
  <c r="K2661" i="2"/>
  <c r="L2661" i="2" s="1"/>
  <c r="K2660" i="2"/>
  <c r="L2660" i="2" s="1"/>
  <c r="K2659" i="2"/>
  <c r="L2659" i="2" s="1"/>
  <c r="K2658" i="2"/>
  <c r="L2658" i="2" s="1"/>
  <c r="K2657" i="2"/>
  <c r="L2657" i="2" s="1"/>
  <c r="K2656" i="2"/>
  <c r="L2656" i="2" s="1"/>
  <c r="K2655" i="2"/>
  <c r="L2655" i="2" s="1"/>
  <c r="K2654" i="2"/>
  <c r="L2654" i="2" s="1"/>
  <c r="K2653" i="2"/>
  <c r="L2653" i="2" s="1"/>
  <c r="K2652" i="2"/>
  <c r="L2652" i="2" s="1"/>
  <c r="K2651" i="2"/>
  <c r="L2651" i="2" s="1"/>
  <c r="K2650" i="2"/>
  <c r="L2650" i="2" s="1"/>
  <c r="K2649" i="2"/>
  <c r="L2649" i="2" s="1"/>
  <c r="L2648" i="2"/>
  <c r="K2648" i="2"/>
  <c r="K2647" i="2"/>
  <c r="L2647" i="2" s="1"/>
  <c r="K2646" i="2"/>
  <c r="L2646" i="2" s="1"/>
  <c r="K2645" i="2"/>
  <c r="L2645" i="2" s="1"/>
  <c r="L2644" i="2"/>
  <c r="K2644" i="2"/>
  <c r="K2643" i="2"/>
  <c r="L2643" i="2" s="1"/>
  <c r="K2642" i="2"/>
  <c r="L2642" i="2" s="1"/>
  <c r="K2641" i="2"/>
  <c r="L2641" i="2" s="1"/>
  <c r="L2640" i="2"/>
  <c r="K2640" i="2"/>
  <c r="K2639" i="2"/>
  <c r="L2639" i="2" s="1"/>
  <c r="K2638" i="2"/>
  <c r="L2638" i="2" s="1"/>
  <c r="K2637" i="2"/>
  <c r="L2637" i="2" s="1"/>
  <c r="K2636" i="2"/>
  <c r="L2636" i="2" s="1"/>
  <c r="K2635" i="2"/>
  <c r="L2635" i="2" s="1"/>
  <c r="K2634" i="2"/>
  <c r="L2634" i="2" s="1"/>
  <c r="K2633" i="2"/>
  <c r="L2633" i="2" s="1"/>
  <c r="K2632" i="2"/>
  <c r="L2632" i="2" s="1"/>
  <c r="K2631" i="2"/>
  <c r="L2631" i="2" s="1"/>
  <c r="K2630" i="2"/>
  <c r="L2630" i="2" s="1"/>
  <c r="K2629" i="2"/>
  <c r="L2629" i="2" s="1"/>
  <c r="K2628" i="2"/>
  <c r="L2628" i="2" s="1"/>
  <c r="K2627" i="2"/>
  <c r="L2627" i="2" s="1"/>
  <c r="K2626" i="2"/>
  <c r="L2626" i="2" s="1"/>
  <c r="K2625" i="2"/>
  <c r="L2625" i="2" s="1"/>
  <c r="K2624" i="2"/>
  <c r="L2624" i="2" s="1"/>
  <c r="K2623" i="2"/>
  <c r="L2623" i="2" s="1"/>
  <c r="K2622" i="2"/>
  <c r="L2622" i="2" s="1"/>
  <c r="K2621" i="2"/>
  <c r="L2621" i="2" s="1"/>
  <c r="K2620" i="2"/>
  <c r="L2620" i="2" s="1"/>
  <c r="K2619" i="2"/>
  <c r="L2619" i="2" s="1"/>
  <c r="K2618" i="2"/>
  <c r="L2618" i="2" s="1"/>
  <c r="K2617" i="2"/>
  <c r="L2617" i="2" s="1"/>
  <c r="L2616" i="2"/>
  <c r="K2616" i="2"/>
  <c r="K2615" i="2"/>
  <c r="L2615" i="2" s="1"/>
  <c r="K2614" i="2"/>
  <c r="L2614" i="2" s="1"/>
  <c r="K2613" i="2"/>
  <c r="L2613" i="2" s="1"/>
  <c r="L2612" i="2"/>
  <c r="K2612" i="2"/>
  <c r="K2611" i="2"/>
  <c r="L2611" i="2" s="1"/>
  <c r="K2610" i="2"/>
  <c r="L2610" i="2" s="1"/>
  <c r="K2609" i="2"/>
  <c r="L2609" i="2" s="1"/>
  <c r="L2608" i="2"/>
  <c r="K2608" i="2"/>
  <c r="K2607" i="2"/>
  <c r="L2607" i="2" s="1"/>
  <c r="K2606" i="2"/>
  <c r="L2606" i="2" s="1"/>
  <c r="K2605" i="2"/>
  <c r="L2605" i="2" s="1"/>
  <c r="K2604" i="2"/>
  <c r="L2604" i="2" s="1"/>
  <c r="K2603" i="2"/>
  <c r="L2603" i="2" s="1"/>
  <c r="K2602" i="2"/>
  <c r="L2602" i="2" s="1"/>
  <c r="K2601" i="2"/>
  <c r="L2601" i="2" s="1"/>
  <c r="K2600" i="2"/>
  <c r="L2600" i="2" s="1"/>
  <c r="K2599" i="2"/>
  <c r="L2599" i="2" s="1"/>
  <c r="K2598" i="2"/>
  <c r="L2598" i="2" s="1"/>
  <c r="K2597" i="2"/>
  <c r="L2597" i="2" s="1"/>
  <c r="K2596" i="2"/>
  <c r="L2596" i="2" s="1"/>
  <c r="K2595" i="2"/>
  <c r="L2595" i="2" s="1"/>
  <c r="K2594" i="2"/>
  <c r="L2594" i="2" s="1"/>
  <c r="K2593" i="2"/>
  <c r="L2593" i="2" s="1"/>
  <c r="L2592" i="2"/>
  <c r="K2592" i="2"/>
  <c r="L2591" i="2"/>
  <c r="K2591" i="2"/>
  <c r="K2590" i="2"/>
  <c r="L2590" i="2" s="1"/>
  <c r="K2589" i="2"/>
  <c r="L2589" i="2" s="1"/>
  <c r="L2588" i="2"/>
  <c r="K2588" i="2"/>
  <c r="L2587" i="2"/>
  <c r="K2587" i="2"/>
  <c r="K2586" i="2"/>
  <c r="L2586" i="2" s="1"/>
  <c r="K2585" i="2"/>
  <c r="L2585" i="2" s="1"/>
  <c r="L2584" i="2"/>
  <c r="K2584" i="2"/>
  <c r="L2583" i="2"/>
  <c r="K2583" i="2"/>
  <c r="K2582" i="2"/>
  <c r="L2582" i="2" s="1"/>
  <c r="K2581" i="2"/>
  <c r="L2581" i="2" s="1"/>
  <c r="L2580" i="2"/>
  <c r="K2580" i="2"/>
  <c r="L2579" i="2"/>
  <c r="K2579" i="2"/>
  <c r="K2578" i="2"/>
  <c r="L2578" i="2" s="1"/>
  <c r="K2577" i="2"/>
  <c r="L2577" i="2" s="1"/>
  <c r="L2576" i="2"/>
  <c r="K2576" i="2"/>
  <c r="L2575" i="2"/>
  <c r="K2575" i="2"/>
  <c r="K2574" i="2"/>
  <c r="L2574" i="2" s="1"/>
  <c r="K2573" i="2"/>
  <c r="L2573" i="2" s="1"/>
  <c r="L2572" i="2"/>
  <c r="K2572" i="2"/>
  <c r="L2571" i="2"/>
  <c r="K2571" i="2"/>
  <c r="K2570" i="2"/>
  <c r="L2570" i="2" s="1"/>
  <c r="K2569" i="2"/>
  <c r="L2569" i="2" s="1"/>
  <c r="L2568" i="2"/>
  <c r="K2568" i="2"/>
  <c r="L2567" i="2"/>
  <c r="K2567" i="2"/>
  <c r="K2566" i="2"/>
  <c r="L2566" i="2" s="1"/>
  <c r="K2565" i="2"/>
  <c r="L2565" i="2" s="1"/>
  <c r="L2564" i="2"/>
  <c r="K2564" i="2"/>
  <c r="L2563" i="2"/>
  <c r="K2563" i="2"/>
  <c r="K2562" i="2"/>
  <c r="L2562" i="2" s="1"/>
  <c r="K2561" i="2"/>
  <c r="L2561" i="2" s="1"/>
  <c r="L2560" i="2"/>
  <c r="K2560" i="2"/>
  <c r="L2559" i="2"/>
  <c r="K2559" i="2"/>
  <c r="K2558" i="2"/>
  <c r="L2558" i="2" s="1"/>
  <c r="K2557" i="2"/>
  <c r="L2557" i="2" s="1"/>
  <c r="L2556" i="2"/>
  <c r="K2556" i="2"/>
  <c r="L2555" i="2"/>
  <c r="K2555" i="2"/>
  <c r="K2554" i="2"/>
  <c r="L2554" i="2" s="1"/>
  <c r="K2553" i="2"/>
  <c r="L2553" i="2" s="1"/>
  <c r="L2552" i="2"/>
  <c r="K2552" i="2"/>
  <c r="L2551" i="2"/>
  <c r="K2551" i="2"/>
  <c r="K2550" i="2"/>
  <c r="L2550" i="2" s="1"/>
  <c r="K2549" i="2"/>
  <c r="L2549" i="2" s="1"/>
  <c r="L2548" i="2"/>
  <c r="K2548" i="2"/>
  <c r="L2547" i="2"/>
  <c r="K2547" i="2"/>
  <c r="K2546" i="2"/>
  <c r="L2546" i="2" s="1"/>
  <c r="K2545" i="2"/>
  <c r="L2545" i="2" s="1"/>
  <c r="L2544" i="2"/>
  <c r="K2544" i="2"/>
  <c r="L2543" i="2"/>
  <c r="K2543" i="2"/>
  <c r="K2542" i="2"/>
  <c r="L2542" i="2" s="1"/>
  <c r="K2541" i="2"/>
  <c r="L2541" i="2" s="1"/>
  <c r="L2540" i="2"/>
  <c r="K2540" i="2"/>
  <c r="L2539" i="2"/>
  <c r="K2539" i="2"/>
  <c r="K2538" i="2"/>
  <c r="L2538" i="2" s="1"/>
  <c r="K2537" i="2"/>
  <c r="L2537" i="2" s="1"/>
  <c r="L2536" i="2"/>
  <c r="K2536" i="2"/>
  <c r="L2535" i="2"/>
  <c r="K2535" i="2"/>
  <c r="K2534" i="2"/>
  <c r="L2534" i="2" s="1"/>
  <c r="K2533" i="2"/>
  <c r="L2533" i="2" s="1"/>
  <c r="L2532" i="2"/>
  <c r="K2532" i="2"/>
  <c r="L2531" i="2"/>
  <c r="K2531" i="2"/>
  <c r="K2530" i="2"/>
  <c r="L2530" i="2" s="1"/>
  <c r="K2529" i="2"/>
  <c r="L2529" i="2" s="1"/>
  <c r="L2528" i="2"/>
  <c r="K2528" i="2"/>
  <c r="L2527" i="2"/>
  <c r="K2527" i="2"/>
  <c r="K2526" i="2"/>
  <c r="L2526" i="2" s="1"/>
  <c r="L2525" i="2"/>
  <c r="K2525" i="2"/>
  <c r="L2524" i="2"/>
  <c r="K2524" i="2"/>
  <c r="K2523" i="2"/>
  <c r="L2523" i="2" s="1"/>
  <c r="K2522" i="2"/>
  <c r="L2522" i="2" s="1"/>
  <c r="L2521" i="2"/>
  <c r="K2521" i="2"/>
  <c r="L2520" i="2"/>
  <c r="K2520" i="2"/>
  <c r="K2519" i="2"/>
  <c r="L2519" i="2" s="1"/>
  <c r="K2518" i="2"/>
  <c r="L2518" i="2" s="1"/>
  <c r="L2517" i="2"/>
  <c r="K2517" i="2"/>
  <c r="L2516" i="2"/>
  <c r="K2516" i="2"/>
  <c r="K2515" i="2"/>
  <c r="L2515" i="2" s="1"/>
  <c r="K2514" i="2"/>
  <c r="L2514" i="2" s="1"/>
  <c r="L2513" i="2"/>
  <c r="K2513" i="2"/>
  <c r="L2512" i="2"/>
  <c r="K2512" i="2"/>
  <c r="K2511" i="2"/>
  <c r="L2511" i="2" s="1"/>
  <c r="K2510" i="2"/>
  <c r="L2510" i="2" s="1"/>
  <c r="L2509" i="2"/>
  <c r="K2509" i="2"/>
  <c r="L2508" i="2"/>
  <c r="K2508" i="2"/>
  <c r="K2507" i="2"/>
  <c r="L2507" i="2" s="1"/>
  <c r="K2506" i="2"/>
  <c r="L2506" i="2" s="1"/>
  <c r="L2505" i="2"/>
  <c r="K2505" i="2"/>
  <c r="L2504" i="2"/>
  <c r="K2504" i="2"/>
  <c r="K2503" i="2"/>
  <c r="L2503" i="2" s="1"/>
  <c r="K2502" i="2"/>
  <c r="L2502" i="2" s="1"/>
  <c r="L2501" i="2"/>
  <c r="K2501" i="2"/>
  <c r="L2500" i="2"/>
  <c r="K2500" i="2"/>
  <c r="K2499" i="2"/>
  <c r="L2499" i="2" s="1"/>
  <c r="K2498" i="2"/>
  <c r="L2498" i="2" s="1"/>
  <c r="L2497" i="2"/>
  <c r="K2497" i="2"/>
  <c r="L2496" i="2"/>
  <c r="K2496" i="2"/>
  <c r="K2495" i="2"/>
  <c r="L2495" i="2" s="1"/>
  <c r="K2494" i="2"/>
  <c r="L2494" i="2" s="1"/>
  <c r="L2493" i="2"/>
  <c r="K2493" i="2"/>
  <c r="L2492" i="2"/>
  <c r="K2492" i="2"/>
  <c r="K2491" i="2"/>
  <c r="L2491" i="2" s="1"/>
  <c r="K2490" i="2"/>
  <c r="L2490" i="2" s="1"/>
  <c r="L2489" i="2"/>
  <c r="K2489" i="2"/>
  <c r="L2488" i="2"/>
  <c r="K2488" i="2"/>
  <c r="K2487" i="2"/>
  <c r="L2487" i="2" s="1"/>
  <c r="K2486" i="2"/>
  <c r="L2486" i="2" s="1"/>
  <c r="L2485" i="2"/>
  <c r="K2485" i="2"/>
  <c r="L2484" i="2"/>
  <c r="K2484" i="2"/>
  <c r="K2483" i="2"/>
  <c r="L2483" i="2" s="1"/>
  <c r="K2482" i="2"/>
  <c r="L2482" i="2" s="1"/>
  <c r="L2481" i="2"/>
  <c r="K2481" i="2"/>
  <c r="L2480" i="2"/>
  <c r="K2480" i="2"/>
  <c r="K2479" i="2"/>
  <c r="L2479" i="2" s="1"/>
  <c r="K2478" i="2"/>
  <c r="L2478" i="2" s="1"/>
  <c r="L2477" i="2"/>
  <c r="K2477" i="2"/>
  <c r="L2476" i="2"/>
  <c r="K2476" i="2"/>
  <c r="K2475" i="2"/>
  <c r="L2475" i="2" s="1"/>
  <c r="K2474" i="2"/>
  <c r="L2474" i="2" s="1"/>
  <c r="K2473" i="2"/>
  <c r="L2473" i="2" s="1"/>
  <c r="L2472" i="2"/>
  <c r="K2472" i="2"/>
  <c r="K2471" i="2"/>
  <c r="L2471" i="2" s="1"/>
  <c r="K2470" i="2"/>
  <c r="L2470" i="2" s="1"/>
  <c r="L2469" i="2"/>
  <c r="K2469" i="2"/>
  <c r="L2468" i="2"/>
  <c r="K2468" i="2"/>
  <c r="K2467" i="2"/>
  <c r="L2467" i="2" s="1"/>
  <c r="K2466" i="2"/>
  <c r="L2466" i="2" s="1"/>
  <c r="L2465" i="2"/>
  <c r="K2465" i="2"/>
  <c r="L2464" i="2"/>
  <c r="K2464" i="2"/>
  <c r="K2463" i="2"/>
  <c r="L2463" i="2" s="1"/>
  <c r="K2462" i="2"/>
  <c r="L2462" i="2" s="1"/>
  <c r="L2461" i="2"/>
  <c r="K2461" i="2"/>
  <c r="L2460" i="2"/>
  <c r="K2460" i="2"/>
  <c r="K2459" i="2"/>
  <c r="L2459" i="2" s="1"/>
  <c r="K2458" i="2"/>
  <c r="L2458" i="2" s="1"/>
  <c r="L2457" i="2"/>
  <c r="K2457" i="2"/>
  <c r="L2456" i="2"/>
  <c r="K2456" i="2"/>
  <c r="K2455" i="2"/>
  <c r="L2455" i="2" s="1"/>
  <c r="K2454" i="2"/>
  <c r="L2454" i="2" s="1"/>
  <c r="K2453" i="2"/>
  <c r="L2453" i="2" s="1"/>
  <c r="K2452" i="2"/>
  <c r="L2452" i="2" s="1"/>
  <c r="K2451" i="2"/>
  <c r="L2451" i="2" s="1"/>
  <c r="K2450" i="2"/>
  <c r="L2450" i="2" s="1"/>
  <c r="K2449" i="2"/>
  <c r="L2449" i="2" s="1"/>
  <c r="K2448" i="2"/>
  <c r="L2448" i="2" s="1"/>
  <c r="K2447" i="2"/>
  <c r="L2447" i="2" s="1"/>
  <c r="K2446" i="2"/>
  <c r="L2446" i="2" s="1"/>
  <c r="K2445" i="2"/>
  <c r="L2445" i="2" s="1"/>
  <c r="K2444" i="2"/>
  <c r="L2444" i="2" s="1"/>
  <c r="K2443" i="2"/>
  <c r="L2443" i="2" s="1"/>
  <c r="K2442" i="2"/>
  <c r="L2442" i="2" s="1"/>
  <c r="K2441" i="2"/>
  <c r="L2441" i="2" s="1"/>
  <c r="K2440" i="2"/>
  <c r="L2440" i="2" s="1"/>
  <c r="K2439" i="2"/>
  <c r="L2439" i="2" s="1"/>
  <c r="K2438" i="2"/>
  <c r="L2438" i="2" s="1"/>
  <c r="K2437" i="2"/>
  <c r="L2437" i="2" s="1"/>
  <c r="K2436" i="2"/>
  <c r="L2436" i="2" s="1"/>
  <c r="K2435" i="2"/>
  <c r="L2435" i="2" s="1"/>
  <c r="K2434" i="2"/>
  <c r="L2434" i="2" s="1"/>
  <c r="K2433" i="2"/>
  <c r="L2433" i="2" s="1"/>
  <c r="K2432" i="2"/>
  <c r="L2432" i="2" s="1"/>
  <c r="K2431" i="2"/>
  <c r="L2431" i="2" s="1"/>
  <c r="K2430" i="2"/>
  <c r="L2430" i="2" s="1"/>
  <c r="K2429" i="2"/>
  <c r="L2429" i="2" s="1"/>
  <c r="L2428" i="2"/>
  <c r="K2428" i="2"/>
  <c r="K2427" i="2"/>
  <c r="L2427" i="2" s="1"/>
  <c r="K2426" i="2"/>
  <c r="L2426" i="2" s="1"/>
  <c r="K2425" i="2"/>
  <c r="L2425" i="2" s="1"/>
  <c r="K2424" i="2"/>
  <c r="L2424" i="2" s="1"/>
  <c r="K2423" i="2"/>
  <c r="L2423" i="2" s="1"/>
  <c r="K2422" i="2"/>
  <c r="L2422" i="2" s="1"/>
  <c r="K2421" i="2"/>
  <c r="L2421" i="2" s="1"/>
  <c r="L2420" i="2"/>
  <c r="K2420" i="2"/>
  <c r="K2419" i="2"/>
  <c r="L2419" i="2" s="1"/>
  <c r="K2418" i="2"/>
  <c r="L2418" i="2" s="1"/>
  <c r="K2417" i="2"/>
  <c r="L2417" i="2" s="1"/>
  <c r="K2416" i="2"/>
  <c r="L2416" i="2" s="1"/>
  <c r="K2415" i="2"/>
  <c r="L2415" i="2" s="1"/>
  <c r="K2414" i="2"/>
  <c r="L2414" i="2" s="1"/>
  <c r="K2413" i="2"/>
  <c r="L2413" i="2" s="1"/>
  <c r="L2412" i="2"/>
  <c r="K2412" i="2"/>
  <c r="K2411" i="2"/>
  <c r="L2411" i="2" s="1"/>
  <c r="K2410" i="2"/>
  <c r="L2410" i="2" s="1"/>
  <c r="K2409" i="2"/>
  <c r="L2409" i="2" s="1"/>
  <c r="K2408" i="2"/>
  <c r="L2408" i="2" s="1"/>
  <c r="K2407" i="2"/>
  <c r="L2407" i="2" s="1"/>
  <c r="K2406" i="2"/>
  <c r="L2406" i="2" s="1"/>
  <c r="K2405" i="2"/>
  <c r="L2405" i="2" s="1"/>
  <c r="K2404" i="2"/>
  <c r="L2404" i="2" s="1"/>
  <c r="K2403" i="2"/>
  <c r="L2403" i="2" s="1"/>
  <c r="K2402" i="2"/>
  <c r="L2402" i="2" s="1"/>
  <c r="K2401" i="2"/>
  <c r="L2401" i="2" s="1"/>
  <c r="K2400" i="2"/>
  <c r="L2400" i="2" s="1"/>
  <c r="K2399" i="2"/>
  <c r="L2399" i="2" s="1"/>
  <c r="K2398" i="2"/>
  <c r="L2398" i="2" s="1"/>
  <c r="K2397" i="2"/>
  <c r="L2397" i="2" s="1"/>
  <c r="L2396" i="2"/>
  <c r="K2396" i="2"/>
  <c r="K2395" i="2"/>
  <c r="L2395" i="2" s="1"/>
  <c r="K2394" i="2"/>
  <c r="L2394" i="2" s="1"/>
  <c r="K2393" i="2"/>
  <c r="L2393" i="2" s="1"/>
  <c r="L2392" i="2"/>
  <c r="K2392" i="2"/>
  <c r="K2391" i="2"/>
  <c r="L2391" i="2" s="1"/>
  <c r="K2390" i="2"/>
  <c r="L2390" i="2" s="1"/>
  <c r="K2389" i="2"/>
  <c r="L2389" i="2" s="1"/>
  <c r="K2388" i="2"/>
  <c r="L2388" i="2" s="1"/>
  <c r="K2387" i="2"/>
  <c r="L2387" i="2" s="1"/>
  <c r="K2386" i="2"/>
  <c r="L2386" i="2" s="1"/>
  <c r="K2385" i="2"/>
  <c r="L2385" i="2" s="1"/>
  <c r="K2384" i="2"/>
  <c r="L2384" i="2" s="1"/>
  <c r="K2383" i="2"/>
  <c r="L2383" i="2" s="1"/>
  <c r="K2382" i="2"/>
  <c r="L2382" i="2" s="1"/>
  <c r="K2381" i="2"/>
  <c r="L2381" i="2" s="1"/>
  <c r="K2380" i="2"/>
  <c r="L2380" i="2" s="1"/>
  <c r="K2379" i="2"/>
  <c r="L2379" i="2" s="1"/>
  <c r="K2378" i="2"/>
  <c r="L2378" i="2" s="1"/>
  <c r="K2377" i="2"/>
  <c r="L2377" i="2" s="1"/>
  <c r="L2376" i="2"/>
  <c r="K2376" i="2"/>
  <c r="K2375" i="2"/>
  <c r="L2375" i="2" s="1"/>
  <c r="K2374" i="2"/>
  <c r="L2374" i="2" s="1"/>
  <c r="K2373" i="2"/>
  <c r="L2373" i="2" s="1"/>
  <c r="L2372" i="2"/>
  <c r="K2372" i="2"/>
  <c r="L2371" i="2"/>
  <c r="K2371" i="2"/>
  <c r="K2370" i="2"/>
  <c r="L2370" i="2" s="1"/>
  <c r="L2369" i="2"/>
  <c r="K2369" i="2"/>
  <c r="K2368" i="2"/>
  <c r="L2368" i="2" s="1"/>
  <c r="K2367" i="2"/>
  <c r="L2367" i="2" s="1"/>
  <c r="K2366" i="2"/>
  <c r="L2366" i="2" s="1"/>
  <c r="L2365" i="2"/>
  <c r="K2365" i="2"/>
  <c r="K2364" i="2"/>
  <c r="L2364" i="2" s="1"/>
  <c r="K2363" i="2"/>
  <c r="L2363" i="2" s="1"/>
  <c r="K2362" i="2"/>
  <c r="L2362" i="2" s="1"/>
  <c r="L2361" i="2"/>
  <c r="K2361" i="2"/>
  <c r="L2360" i="2"/>
  <c r="K2360" i="2"/>
  <c r="K2359" i="2"/>
  <c r="L2359" i="2" s="1"/>
  <c r="K2358" i="2"/>
  <c r="L2358" i="2" s="1"/>
  <c r="K2357" i="2"/>
  <c r="L2357" i="2" s="1"/>
  <c r="L2356" i="2"/>
  <c r="K2356" i="2"/>
  <c r="K2355" i="2"/>
  <c r="L2355" i="2" s="1"/>
  <c r="K2354" i="2"/>
  <c r="L2354" i="2" s="1"/>
  <c r="K2353" i="2"/>
  <c r="L2353" i="2" s="1"/>
  <c r="K2352" i="2"/>
  <c r="L2352" i="2" s="1"/>
  <c r="K2351" i="2"/>
  <c r="L2351" i="2" s="1"/>
  <c r="K2350" i="2"/>
  <c r="L2350" i="2" s="1"/>
  <c r="K2349" i="2"/>
  <c r="L2349" i="2" s="1"/>
  <c r="K2348" i="2"/>
  <c r="L2348" i="2" s="1"/>
  <c r="K2347" i="2"/>
  <c r="L2347" i="2" s="1"/>
  <c r="K2346" i="2"/>
  <c r="L2346" i="2" s="1"/>
  <c r="K2345" i="2"/>
  <c r="L2345" i="2" s="1"/>
  <c r="L2344" i="2"/>
  <c r="K2344" i="2"/>
  <c r="K2343" i="2"/>
  <c r="L2343" i="2" s="1"/>
  <c r="K2342" i="2"/>
  <c r="L2342" i="2" s="1"/>
  <c r="K2341" i="2"/>
  <c r="L2341" i="2" s="1"/>
  <c r="K2340" i="2"/>
  <c r="L2340" i="2" s="1"/>
  <c r="K2339" i="2"/>
  <c r="L2339" i="2" s="1"/>
  <c r="K2338" i="2"/>
  <c r="L2338" i="2" s="1"/>
  <c r="K2337" i="2"/>
  <c r="L2337" i="2" s="1"/>
  <c r="K2336" i="2"/>
  <c r="L2336" i="2" s="1"/>
  <c r="K2335" i="2"/>
  <c r="L2335" i="2" s="1"/>
  <c r="K2334" i="2"/>
  <c r="L2334" i="2" s="1"/>
  <c r="K2333" i="2"/>
  <c r="L2333" i="2" s="1"/>
  <c r="K2332" i="2"/>
  <c r="L2332" i="2" s="1"/>
  <c r="K2331" i="2"/>
  <c r="L2331" i="2" s="1"/>
  <c r="K2330" i="2"/>
  <c r="L2330" i="2" s="1"/>
  <c r="K2329" i="2"/>
  <c r="L2329" i="2" s="1"/>
  <c r="K2328" i="2"/>
  <c r="L2328" i="2" s="1"/>
  <c r="K2327" i="2"/>
  <c r="L2327" i="2" s="1"/>
  <c r="K2326" i="2"/>
  <c r="L2326" i="2" s="1"/>
  <c r="K2325" i="2"/>
  <c r="L2325" i="2" s="1"/>
  <c r="K2324" i="2"/>
  <c r="L2324" i="2" s="1"/>
  <c r="L2323" i="2"/>
  <c r="K2323" i="2"/>
  <c r="K2322" i="2"/>
  <c r="L2322" i="2" s="1"/>
  <c r="K2321" i="2"/>
  <c r="L2321" i="2" s="1"/>
  <c r="K2320" i="2"/>
  <c r="L2320" i="2" s="1"/>
  <c r="K2319" i="2"/>
  <c r="L2319" i="2" s="1"/>
  <c r="K2318" i="2"/>
  <c r="L2318" i="2" s="1"/>
  <c r="K2317" i="2"/>
  <c r="L2317" i="2" s="1"/>
  <c r="K2316" i="2"/>
  <c r="L2316" i="2" s="1"/>
  <c r="K2315" i="2"/>
  <c r="L2315" i="2" s="1"/>
  <c r="K2314" i="2"/>
  <c r="L2314" i="2" s="1"/>
  <c r="K2313" i="2"/>
  <c r="L2313" i="2" s="1"/>
  <c r="K2312" i="2"/>
  <c r="L2312" i="2" s="1"/>
  <c r="K2311" i="2"/>
  <c r="L2311" i="2" s="1"/>
  <c r="K2310" i="2"/>
  <c r="L2310" i="2" s="1"/>
  <c r="L2309" i="2"/>
  <c r="K2309" i="2"/>
  <c r="K2308" i="2"/>
  <c r="L2308" i="2" s="1"/>
  <c r="K2307" i="2"/>
  <c r="L2307" i="2" s="1"/>
  <c r="K2306" i="2"/>
  <c r="L2306" i="2" s="1"/>
  <c r="L2305" i="2"/>
  <c r="K2305" i="2"/>
  <c r="K2304" i="2"/>
  <c r="L2304" i="2" s="1"/>
  <c r="K2303" i="2"/>
  <c r="L2303" i="2" s="1"/>
  <c r="K2302" i="2"/>
  <c r="L2302" i="2" s="1"/>
  <c r="L2301" i="2"/>
  <c r="K2301" i="2"/>
  <c r="K2300" i="2"/>
  <c r="L2300" i="2" s="1"/>
  <c r="K2299" i="2"/>
  <c r="L2299" i="2" s="1"/>
  <c r="K2298" i="2"/>
  <c r="L2298" i="2" s="1"/>
  <c r="L2297" i="2"/>
  <c r="K2297" i="2"/>
  <c r="K2296" i="2"/>
  <c r="L2296" i="2" s="1"/>
  <c r="K2295" i="2"/>
  <c r="L2295" i="2" s="1"/>
  <c r="K2294" i="2"/>
  <c r="L2294" i="2" s="1"/>
  <c r="K2293" i="2"/>
  <c r="L2293" i="2" s="1"/>
  <c r="K2292" i="2"/>
  <c r="L2292" i="2" s="1"/>
  <c r="K2291" i="2"/>
  <c r="L2291" i="2" s="1"/>
  <c r="K2290" i="2"/>
  <c r="L2290" i="2" s="1"/>
  <c r="K2289" i="2"/>
  <c r="L2289" i="2" s="1"/>
  <c r="K2288" i="2"/>
  <c r="L2288" i="2" s="1"/>
  <c r="K2287" i="2"/>
  <c r="L2287" i="2" s="1"/>
  <c r="K2286" i="2"/>
  <c r="L2286" i="2" s="1"/>
  <c r="K2285" i="2"/>
  <c r="L2285" i="2" s="1"/>
  <c r="K2284" i="2"/>
  <c r="L2284" i="2" s="1"/>
  <c r="K2283" i="2"/>
  <c r="L2283" i="2" s="1"/>
  <c r="K2282" i="2"/>
  <c r="L2282" i="2" s="1"/>
  <c r="K2281" i="2"/>
  <c r="L2281" i="2" s="1"/>
  <c r="K2280" i="2"/>
  <c r="L2280" i="2" s="1"/>
  <c r="K2279" i="2"/>
  <c r="L2279" i="2" s="1"/>
  <c r="K2278" i="2"/>
  <c r="L2278" i="2" s="1"/>
  <c r="L2277" i="2"/>
  <c r="K2277" i="2"/>
  <c r="K2276" i="2"/>
  <c r="L2276" i="2" s="1"/>
  <c r="K2275" i="2"/>
  <c r="L2275" i="2" s="1"/>
  <c r="K2274" i="2"/>
  <c r="L2274" i="2" s="1"/>
  <c r="L2273" i="2"/>
  <c r="K2273" i="2"/>
  <c r="K2272" i="2"/>
  <c r="L2272" i="2" s="1"/>
  <c r="K2271" i="2"/>
  <c r="L2271" i="2" s="1"/>
  <c r="K2270" i="2"/>
  <c r="L2270" i="2" s="1"/>
  <c r="K2269" i="2"/>
  <c r="L2269" i="2" s="1"/>
  <c r="K2268" i="2"/>
  <c r="L2268" i="2" s="1"/>
  <c r="K2267" i="2"/>
  <c r="L2267" i="2" s="1"/>
  <c r="K2266" i="2"/>
  <c r="L2266" i="2" s="1"/>
  <c r="L2265" i="2"/>
  <c r="K2265" i="2"/>
  <c r="K2264" i="2"/>
  <c r="L2264" i="2" s="1"/>
  <c r="K2263" i="2"/>
  <c r="L2263" i="2" s="1"/>
  <c r="K2262" i="2"/>
  <c r="L2262" i="2" s="1"/>
  <c r="K2261" i="2"/>
  <c r="L2261" i="2" s="1"/>
  <c r="K2260" i="2"/>
  <c r="L2260" i="2" s="1"/>
  <c r="K2259" i="2"/>
  <c r="L2259" i="2" s="1"/>
  <c r="K2258" i="2"/>
  <c r="L2258" i="2" s="1"/>
  <c r="L2257" i="2"/>
  <c r="K2257" i="2"/>
  <c r="K2256" i="2"/>
  <c r="L2256" i="2" s="1"/>
  <c r="K2255" i="2"/>
  <c r="L2255" i="2" s="1"/>
  <c r="K2254" i="2"/>
  <c r="L2254" i="2" s="1"/>
  <c r="K2253" i="2"/>
  <c r="L2253" i="2" s="1"/>
  <c r="K2252" i="2"/>
  <c r="L2252" i="2" s="1"/>
  <c r="K2251" i="2"/>
  <c r="L2251" i="2" s="1"/>
  <c r="K2250" i="2"/>
  <c r="L2250" i="2" s="1"/>
  <c r="K2249" i="2"/>
  <c r="L2249" i="2" s="1"/>
  <c r="K2248" i="2"/>
  <c r="L2248" i="2" s="1"/>
  <c r="K2247" i="2"/>
  <c r="L2247" i="2" s="1"/>
  <c r="K2246" i="2"/>
  <c r="L2246" i="2" s="1"/>
  <c r="L2245" i="2"/>
  <c r="K2245" i="2"/>
  <c r="K2244" i="2"/>
  <c r="L2244" i="2" s="1"/>
  <c r="K2243" i="2"/>
  <c r="L2243" i="2" s="1"/>
  <c r="K2242" i="2"/>
  <c r="L2242" i="2" s="1"/>
  <c r="L2241" i="2"/>
  <c r="K2241" i="2"/>
  <c r="K2240" i="2"/>
  <c r="L2240" i="2" s="1"/>
  <c r="K2239" i="2"/>
  <c r="L2239" i="2" s="1"/>
  <c r="K2238" i="2"/>
  <c r="L2238" i="2" s="1"/>
  <c r="K2237" i="2"/>
  <c r="L2237" i="2" s="1"/>
  <c r="K2236" i="2"/>
  <c r="L2236" i="2" s="1"/>
  <c r="K2235" i="2"/>
  <c r="L2235" i="2" s="1"/>
  <c r="K2234" i="2"/>
  <c r="L2234" i="2" s="1"/>
  <c r="K2233" i="2"/>
  <c r="L2233" i="2" s="1"/>
  <c r="K2232" i="2"/>
  <c r="L2232" i="2" s="1"/>
  <c r="K2231" i="2"/>
  <c r="L2231" i="2" s="1"/>
  <c r="K2230" i="2"/>
  <c r="L2230" i="2" s="1"/>
  <c r="K2229" i="2"/>
  <c r="L2229" i="2" s="1"/>
  <c r="K2228" i="2"/>
  <c r="L2228" i="2" s="1"/>
  <c r="K2227" i="2"/>
  <c r="L2227" i="2" s="1"/>
  <c r="K2226" i="2"/>
  <c r="L2226" i="2" s="1"/>
  <c r="K2225" i="2"/>
  <c r="L2225" i="2" s="1"/>
  <c r="L2224" i="2"/>
  <c r="K2224" i="2"/>
  <c r="K2223" i="2"/>
  <c r="L2223" i="2" s="1"/>
  <c r="K2222" i="2"/>
  <c r="L2222" i="2" s="1"/>
  <c r="K2221" i="2"/>
  <c r="L2221" i="2" s="1"/>
  <c r="K2220" i="2"/>
  <c r="L2220" i="2" s="1"/>
  <c r="K2219" i="2"/>
  <c r="L2219" i="2" s="1"/>
  <c r="K2218" i="2"/>
  <c r="L2218" i="2" s="1"/>
  <c r="K2217" i="2"/>
  <c r="L2217" i="2" s="1"/>
  <c r="K2216" i="2"/>
  <c r="L2216" i="2" s="1"/>
  <c r="K2215" i="2"/>
  <c r="L2215" i="2" s="1"/>
  <c r="K2214" i="2"/>
  <c r="L2214" i="2" s="1"/>
  <c r="K2213" i="2"/>
  <c r="L2213" i="2" s="1"/>
  <c r="K2212" i="2"/>
  <c r="L2212" i="2" s="1"/>
  <c r="K2211" i="2"/>
  <c r="L2211" i="2" s="1"/>
  <c r="K2210" i="2"/>
  <c r="L2210" i="2" s="1"/>
  <c r="K2209" i="2"/>
  <c r="L2209" i="2" s="1"/>
  <c r="K2208" i="2"/>
  <c r="L2208" i="2" s="1"/>
  <c r="K2207" i="2"/>
  <c r="L2207" i="2" s="1"/>
  <c r="K2206" i="2"/>
  <c r="L2206" i="2" s="1"/>
  <c r="K2205" i="2"/>
  <c r="L2205" i="2" s="1"/>
  <c r="K2204" i="2"/>
  <c r="L2204" i="2" s="1"/>
  <c r="K2203" i="2"/>
  <c r="L2203" i="2" s="1"/>
  <c r="K2202" i="2"/>
  <c r="L2202" i="2" s="1"/>
  <c r="K2201" i="2"/>
  <c r="L2201" i="2" s="1"/>
  <c r="K2200" i="2"/>
  <c r="L2200" i="2" s="1"/>
  <c r="K2199" i="2"/>
  <c r="L2199" i="2" s="1"/>
  <c r="K2198" i="2"/>
  <c r="L2198" i="2" s="1"/>
  <c r="K2197" i="2"/>
  <c r="L2197" i="2" s="1"/>
  <c r="K2196" i="2"/>
  <c r="L2196" i="2" s="1"/>
  <c r="K2195" i="2"/>
  <c r="L2195" i="2" s="1"/>
  <c r="K2194" i="2"/>
  <c r="L2194" i="2" s="1"/>
  <c r="K2193" i="2"/>
  <c r="L2193" i="2" s="1"/>
  <c r="K2192" i="2"/>
  <c r="L2192" i="2" s="1"/>
  <c r="K2191" i="2"/>
  <c r="L2191" i="2" s="1"/>
  <c r="K2190" i="2"/>
  <c r="L2190" i="2" s="1"/>
  <c r="K2189" i="2"/>
  <c r="L2189" i="2" s="1"/>
  <c r="K2188" i="2"/>
  <c r="L2188" i="2" s="1"/>
  <c r="K2187" i="2"/>
  <c r="L2187" i="2" s="1"/>
  <c r="K2186" i="2"/>
  <c r="L2186" i="2" s="1"/>
  <c r="K2185" i="2"/>
  <c r="L2185" i="2" s="1"/>
  <c r="K2184" i="2"/>
  <c r="L2184" i="2" s="1"/>
  <c r="K2183" i="2"/>
  <c r="L2183" i="2" s="1"/>
  <c r="K2182" i="2"/>
  <c r="L2182" i="2" s="1"/>
  <c r="K2181" i="2"/>
  <c r="L2181" i="2" s="1"/>
  <c r="K2180" i="2"/>
  <c r="L2180" i="2" s="1"/>
  <c r="K2179" i="2"/>
  <c r="L2179" i="2" s="1"/>
  <c r="K2178" i="2"/>
  <c r="L2178" i="2" s="1"/>
  <c r="K2177" i="2"/>
  <c r="L2177" i="2" s="1"/>
  <c r="K2176" i="2"/>
  <c r="L2176" i="2" s="1"/>
  <c r="K2175" i="2"/>
  <c r="L2175" i="2" s="1"/>
  <c r="K2174" i="2"/>
  <c r="L2174" i="2" s="1"/>
  <c r="K2173" i="2"/>
  <c r="L2173" i="2" s="1"/>
  <c r="K2172" i="2"/>
  <c r="L2172" i="2" s="1"/>
  <c r="K2171" i="2"/>
  <c r="L2171" i="2" s="1"/>
  <c r="K2170" i="2"/>
  <c r="L2170" i="2" s="1"/>
  <c r="K2169" i="2"/>
  <c r="L2169" i="2" s="1"/>
  <c r="K2168" i="2"/>
  <c r="L2168" i="2" s="1"/>
  <c r="K2167" i="2"/>
  <c r="L2167" i="2" s="1"/>
  <c r="K2166" i="2"/>
  <c r="L2166" i="2" s="1"/>
  <c r="K2165" i="2"/>
  <c r="L2165" i="2" s="1"/>
  <c r="K2164" i="2"/>
  <c r="L2164" i="2" s="1"/>
  <c r="K2163" i="2"/>
  <c r="L2163" i="2" s="1"/>
  <c r="K2162" i="2"/>
  <c r="L2162" i="2" s="1"/>
  <c r="K2161" i="2"/>
  <c r="L2161" i="2" s="1"/>
  <c r="K2160" i="2"/>
  <c r="L2160" i="2" s="1"/>
  <c r="K2159" i="2"/>
  <c r="L2159" i="2" s="1"/>
  <c r="K2158" i="2"/>
  <c r="L2158" i="2" s="1"/>
  <c r="K2157" i="2"/>
  <c r="L2157" i="2" s="1"/>
  <c r="K2156" i="2"/>
  <c r="L2156" i="2" s="1"/>
  <c r="K2155" i="2"/>
  <c r="L2155" i="2" s="1"/>
  <c r="K2154" i="2"/>
  <c r="L2154" i="2" s="1"/>
  <c r="K2153" i="2"/>
  <c r="L2153" i="2" s="1"/>
  <c r="K2152" i="2"/>
  <c r="L2152" i="2" s="1"/>
  <c r="K2151" i="2"/>
  <c r="L2151" i="2" s="1"/>
  <c r="K2150" i="2"/>
  <c r="L2150" i="2" s="1"/>
  <c r="K2149" i="2"/>
  <c r="L2149" i="2" s="1"/>
  <c r="K2148" i="2"/>
  <c r="L2148" i="2" s="1"/>
  <c r="K2147" i="2"/>
  <c r="L2147" i="2" s="1"/>
  <c r="K2146" i="2"/>
  <c r="L2146" i="2" s="1"/>
  <c r="K2145" i="2"/>
  <c r="L2145" i="2" s="1"/>
  <c r="K2144" i="2"/>
  <c r="L2144" i="2" s="1"/>
  <c r="K2143" i="2"/>
  <c r="L2143" i="2" s="1"/>
  <c r="K2142" i="2"/>
  <c r="L2142" i="2" s="1"/>
  <c r="K2141" i="2"/>
  <c r="L2141" i="2" s="1"/>
  <c r="K2140" i="2"/>
  <c r="L2140" i="2" s="1"/>
  <c r="K2139" i="2"/>
  <c r="L2139" i="2" s="1"/>
  <c r="K2138" i="2"/>
  <c r="L2138" i="2" s="1"/>
  <c r="K2137" i="2"/>
  <c r="L2137" i="2" s="1"/>
  <c r="K2136" i="2"/>
  <c r="L2136" i="2" s="1"/>
  <c r="K2135" i="2"/>
  <c r="L2135" i="2" s="1"/>
  <c r="K2134" i="2"/>
  <c r="L2134" i="2" s="1"/>
  <c r="K2133" i="2"/>
  <c r="L2133" i="2" s="1"/>
  <c r="K2132" i="2"/>
  <c r="L2132" i="2" s="1"/>
  <c r="K2131" i="2"/>
  <c r="L2131" i="2" s="1"/>
  <c r="K2130" i="2"/>
  <c r="L2130" i="2" s="1"/>
  <c r="K2129" i="2"/>
  <c r="L2129" i="2" s="1"/>
  <c r="K2128" i="2"/>
  <c r="L2128" i="2" s="1"/>
  <c r="K2127" i="2"/>
  <c r="L2127" i="2" s="1"/>
  <c r="K2126" i="2"/>
  <c r="L2126" i="2" s="1"/>
  <c r="K2125" i="2"/>
  <c r="L2125" i="2" s="1"/>
  <c r="K2124" i="2"/>
  <c r="L2124" i="2" s="1"/>
  <c r="K2123" i="2"/>
  <c r="L2123" i="2" s="1"/>
  <c r="K2122" i="2"/>
  <c r="L2122" i="2" s="1"/>
  <c r="K2121" i="2"/>
  <c r="L2121" i="2" s="1"/>
  <c r="K2120" i="2"/>
  <c r="L2120" i="2" s="1"/>
  <c r="K2119" i="2"/>
  <c r="L2119" i="2" s="1"/>
  <c r="K2118" i="2"/>
  <c r="L2118" i="2" s="1"/>
  <c r="K2117" i="2"/>
  <c r="L2117" i="2" s="1"/>
  <c r="K2116" i="2"/>
  <c r="L2116" i="2" s="1"/>
  <c r="K2115" i="2"/>
  <c r="L2115" i="2" s="1"/>
  <c r="K2114" i="2"/>
  <c r="L2114" i="2" s="1"/>
  <c r="K2113" i="2"/>
  <c r="L2113" i="2" s="1"/>
  <c r="K2112" i="2"/>
  <c r="L2112" i="2" s="1"/>
  <c r="K2111" i="2"/>
  <c r="L2111" i="2" s="1"/>
  <c r="K2110" i="2"/>
  <c r="L2110" i="2" s="1"/>
  <c r="K2109" i="2"/>
  <c r="L2109" i="2" s="1"/>
  <c r="K2108" i="2"/>
  <c r="L2108" i="2" s="1"/>
  <c r="K2107" i="2"/>
  <c r="L2107" i="2" s="1"/>
  <c r="K2106" i="2"/>
  <c r="L2106" i="2" s="1"/>
  <c r="K2105" i="2"/>
  <c r="L2105" i="2" s="1"/>
  <c r="K2104" i="2"/>
  <c r="L2104" i="2" s="1"/>
  <c r="K2103" i="2"/>
  <c r="L2103" i="2" s="1"/>
  <c r="K2102" i="2"/>
  <c r="L2102" i="2" s="1"/>
  <c r="K2101" i="2"/>
  <c r="L2101" i="2" s="1"/>
  <c r="K2100" i="2"/>
  <c r="L2100" i="2" s="1"/>
  <c r="K2099" i="2"/>
  <c r="L2099" i="2" s="1"/>
  <c r="K2098" i="2"/>
  <c r="L2098" i="2" s="1"/>
  <c r="K2097" i="2"/>
  <c r="L2097" i="2" s="1"/>
  <c r="K2096" i="2"/>
  <c r="L2096" i="2" s="1"/>
  <c r="K2095" i="2"/>
  <c r="L2095" i="2" s="1"/>
  <c r="K2094" i="2"/>
  <c r="L2094" i="2" s="1"/>
  <c r="K2093" i="2"/>
  <c r="L2093" i="2" s="1"/>
  <c r="K2092" i="2"/>
  <c r="L2092" i="2" s="1"/>
  <c r="K2091" i="2"/>
  <c r="L2091" i="2" s="1"/>
  <c r="K2090" i="2"/>
  <c r="L2090" i="2" s="1"/>
  <c r="K2089" i="2"/>
  <c r="L2089" i="2" s="1"/>
  <c r="K2088" i="2"/>
  <c r="L2088" i="2" s="1"/>
  <c r="K2087" i="2"/>
  <c r="L2087" i="2" s="1"/>
  <c r="K2086" i="2"/>
  <c r="L2086" i="2" s="1"/>
  <c r="K2085" i="2"/>
  <c r="L2085" i="2" s="1"/>
  <c r="K2084" i="2"/>
  <c r="L2084" i="2" s="1"/>
  <c r="K2083" i="2"/>
  <c r="L2083" i="2" s="1"/>
  <c r="K2082" i="2"/>
  <c r="L2082" i="2" s="1"/>
  <c r="K2081" i="2"/>
  <c r="L2081" i="2" s="1"/>
  <c r="K2080" i="2"/>
  <c r="L2080" i="2" s="1"/>
  <c r="K2079" i="2"/>
  <c r="L2079" i="2" s="1"/>
  <c r="K2078" i="2"/>
  <c r="L2078" i="2" s="1"/>
  <c r="K2077" i="2"/>
  <c r="L2077" i="2" s="1"/>
  <c r="K2076" i="2"/>
  <c r="L2076" i="2" s="1"/>
  <c r="K2075" i="2"/>
  <c r="L2075" i="2" s="1"/>
  <c r="K2074" i="2"/>
  <c r="L2074" i="2" s="1"/>
  <c r="K2073" i="2"/>
  <c r="L2073" i="2" s="1"/>
  <c r="K2072" i="2"/>
  <c r="L2072" i="2" s="1"/>
  <c r="K2071" i="2"/>
  <c r="L2071" i="2" s="1"/>
  <c r="K2070" i="2"/>
  <c r="L2070" i="2" s="1"/>
  <c r="K2069" i="2"/>
  <c r="L2069" i="2" s="1"/>
  <c r="K2068" i="2"/>
  <c r="L2068" i="2" s="1"/>
  <c r="K2067" i="2"/>
  <c r="L2067" i="2" s="1"/>
  <c r="K2066" i="2"/>
  <c r="L2066" i="2" s="1"/>
  <c r="K2065" i="2"/>
  <c r="L2065" i="2" s="1"/>
  <c r="K2064" i="2"/>
  <c r="L2064" i="2" s="1"/>
  <c r="K2063" i="2"/>
  <c r="L2063" i="2" s="1"/>
  <c r="K2062" i="2"/>
  <c r="L2062" i="2" s="1"/>
  <c r="K2061" i="2"/>
  <c r="L2061" i="2" s="1"/>
  <c r="K2060" i="2"/>
  <c r="L2060" i="2" s="1"/>
  <c r="K2059" i="2"/>
  <c r="L2059" i="2" s="1"/>
  <c r="K2058" i="2"/>
  <c r="L2058" i="2" s="1"/>
  <c r="K2057" i="2"/>
  <c r="L2057" i="2" s="1"/>
  <c r="K2056" i="2"/>
  <c r="L2056" i="2" s="1"/>
  <c r="K2055" i="2"/>
  <c r="L2055" i="2" s="1"/>
  <c r="K2054" i="2"/>
  <c r="L2054" i="2" s="1"/>
  <c r="K2053" i="2"/>
  <c r="L2053" i="2" s="1"/>
  <c r="K2052" i="2"/>
  <c r="L2052" i="2" s="1"/>
  <c r="K2051" i="2"/>
  <c r="L2051" i="2" s="1"/>
  <c r="K2050" i="2"/>
  <c r="L2050" i="2" s="1"/>
  <c r="K2049" i="2"/>
  <c r="L2049" i="2" s="1"/>
  <c r="K2048" i="2"/>
  <c r="L2048" i="2" s="1"/>
  <c r="K2047" i="2"/>
  <c r="L2047" i="2" s="1"/>
  <c r="K2046" i="2"/>
  <c r="L2046" i="2" s="1"/>
  <c r="K2045" i="2"/>
  <c r="L2045" i="2" s="1"/>
  <c r="K2044" i="2"/>
  <c r="L2044" i="2" s="1"/>
  <c r="K2043" i="2"/>
  <c r="L2043" i="2" s="1"/>
  <c r="K2042" i="2"/>
  <c r="L2042" i="2" s="1"/>
  <c r="K2041" i="2"/>
  <c r="L2041" i="2" s="1"/>
  <c r="K2040" i="2"/>
  <c r="L2040" i="2" s="1"/>
  <c r="K2039" i="2"/>
  <c r="L2039" i="2" s="1"/>
  <c r="K2038" i="2"/>
  <c r="L2038" i="2" s="1"/>
  <c r="K2037" i="2"/>
  <c r="L2037" i="2" s="1"/>
  <c r="K2036" i="2"/>
  <c r="L2036" i="2" s="1"/>
  <c r="K2035" i="2"/>
  <c r="L2035" i="2" s="1"/>
  <c r="K2034" i="2"/>
  <c r="L2034" i="2" s="1"/>
  <c r="K2033" i="2"/>
  <c r="L2033" i="2" s="1"/>
  <c r="K2032" i="2"/>
  <c r="L2032" i="2" s="1"/>
  <c r="K2031" i="2"/>
  <c r="L2031" i="2" s="1"/>
  <c r="K2030" i="2"/>
  <c r="L2030" i="2" s="1"/>
  <c r="K2029" i="2"/>
  <c r="L2029" i="2" s="1"/>
  <c r="K2028" i="2"/>
  <c r="L2028" i="2" s="1"/>
  <c r="K2027" i="2"/>
  <c r="L2027" i="2" s="1"/>
  <c r="K2026" i="2"/>
  <c r="L2026" i="2" s="1"/>
  <c r="K2025" i="2"/>
  <c r="L2025" i="2" s="1"/>
  <c r="K2024" i="2"/>
  <c r="L2024" i="2" s="1"/>
  <c r="K2023" i="2"/>
  <c r="L2023" i="2" s="1"/>
  <c r="K2022" i="2"/>
  <c r="L2022" i="2" s="1"/>
  <c r="K2021" i="2"/>
  <c r="L2021" i="2" s="1"/>
  <c r="K2020" i="2"/>
  <c r="L2020" i="2" s="1"/>
  <c r="K2019" i="2"/>
  <c r="L2019" i="2" s="1"/>
  <c r="K2018" i="2"/>
  <c r="L2018" i="2" s="1"/>
  <c r="K2017" i="2"/>
  <c r="L2017" i="2" s="1"/>
  <c r="K2016" i="2"/>
  <c r="L2016" i="2" s="1"/>
  <c r="K2015" i="2"/>
  <c r="L2015" i="2" s="1"/>
  <c r="K2014" i="2"/>
  <c r="L2014" i="2" s="1"/>
  <c r="K2013" i="2"/>
  <c r="L2013" i="2" s="1"/>
  <c r="K2012" i="2"/>
  <c r="L2012" i="2" s="1"/>
  <c r="K2011" i="2"/>
  <c r="L2011" i="2" s="1"/>
  <c r="K2010" i="2"/>
  <c r="L2010" i="2" s="1"/>
  <c r="K2009" i="2"/>
  <c r="L2009" i="2" s="1"/>
  <c r="K2008" i="2"/>
  <c r="L2008" i="2" s="1"/>
  <c r="K2007" i="2"/>
  <c r="L2007" i="2" s="1"/>
  <c r="K2006" i="2"/>
  <c r="L2006" i="2" s="1"/>
  <c r="K2005" i="2"/>
  <c r="L2005" i="2" s="1"/>
  <c r="L2004" i="2"/>
  <c r="K2004" i="2"/>
  <c r="K2003" i="2"/>
  <c r="L2003" i="2" s="1"/>
  <c r="K2002" i="2"/>
  <c r="L2002" i="2" s="1"/>
  <c r="K2001" i="2"/>
  <c r="L2001" i="2" s="1"/>
  <c r="K2000" i="2"/>
  <c r="L2000" i="2" s="1"/>
  <c r="K1999" i="2"/>
  <c r="L1999" i="2" s="1"/>
  <c r="K1998" i="2"/>
  <c r="L1998" i="2" s="1"/>
  <c r="K1997" i="2"/>
  <c r="L1997" i="2" s="1"/>
  <c r="L1996" i="2"/>
  <c r="K1996" i="2"/>
  <c r="K1995" i="2"/>
  <c r="L1995" i="2" s="1"/>
  <c r="K1994" i="2"/>
  <c r="L1994" i="2" s="1"/>
  <c r="K1993" i="2"/>
  <c r="L1993" i="2" s="1"/>
  <c r="K1992" i="2"/>
  <c r="L1992" i="2" s="1"/>
  <c r="K1991" i="2"/>
  <c r="L1991" i="2" s="1"/>
  <c r="K1990" i="2"/>
  <c r="L1990" i="2" s="1"/>
  <c r="K1989" i="2"/>
  <c r="L1989" i="2" s="1"/>
  <c r="L1988" i="2"/>
  <c r="K1988" i="2"/>
  <c r="K1987" i="2"/>
  <c r="L1987" i="2" s="1"/>
  <c r="K1986" i="2"/>
  <c r="L1986" i="2" s="1"/>
  <c r="K1985" i="2"/>
  <c r="L1985" i="2" s="1"/>
  <c r="K1984" i="2"/>
  <c r="L1984" i="2" s="1"/>
  <c r="K1983" i="2"/>
  <c r="L1983" i="2" s="1"/>
  <c r="K1982" i="2"/>
  <c r="L1982" i="2" s="1"/>
  <c r="K1981" i="2"/>
  <c r="L1981" i="2" s="1"/>
  <c r="K1980" i="2"/>
  <c r="L1980" i="2" s="1"/>
  <c r="K1979" i="2"/>
  <c r="L1979" i="2" s="1"/>
  <c r="K1978" i="2"/>
  <c r="L1978" i="2" s="1"/>
  <c r="K1977" i="2"/>
  <c r="L1977" i="2" s="1"/>
  <c r="K1976" i="2"/>
  <c r="L1976" i="2" s="1"/>
  <c r="K1975" i="2"/>
  <c r="L1975" i="2" s="1"/>
  <c r="K1974" i="2"/>
  <c r="L1974" i="2" s="1"/>
  <c r="K1973" i="2"/>
  <c r="L1973" i="2" s="1"/>
  <c r="L1972" i="2"/>
  <c r="K1972" i="2"/>
  <c r="K1971" i="2"/>
  <c r="L1971" i="2" s="1"/>
  <c r="K1970" i="2"/>
  <c r="L1970" i="2" s="1"/>
  <c r="K1969" i="2"/>
  <c r="L1969" i="2" s="1"/>
  <c r="K1968" i="2"/>
  <c r="L1968" i="2" s="1"/>
  <c r="K1967" i="2"/>
  <c r="L1967" i="2" s="1"/>
  <c r="K1966" i="2"/>
  <c r="L1966" i="2" s="1"/>
  <c r="K1965" i="2"/>
  <c r="L1965" i="2" s="1"/>
  <c r="L1964" i="2"/>
  <c r="K1964" i="2"/>
  <c r="K1963" i="2"/>
  <c r="L1963" i="2" s="1"/>
  <c r="K1962" i="2"/>
  <c r="L1962" i="2" s="1"/>
  <c r="K1961" i="2"/>
  <c r="L1961" i="2" s="1"/>
  <c r="K1960" i="2"/>
  <c r="L1960" i="2" s="1"/>
  <c r="K1959" i="2"/>
  <c r="L1959" i="2" s="1"/>
  <c r="K1958" i="2"/>
  <c r="L1958" i="2" s="1"/>
  <c r="K1957" i="2"/>
  <c r="L1957" i="2" s="1"/>
  <c r="L1956" i="2"/>
  <c r="K1956" i="2"/>
  <c r="K1955" i="2"/>
  <c r="L1955" i="2" s="1"/>
  <c r="K1954" i="2"/>
  <c r="L1954" i="2" s="1"/>
  <c r="K1953" i="2"/>
  <c r="L1953" i="2" s="1"/>
  <c r="K1952" i="2"/>
  <c r="L1952" i="2" s="1"/>
  <c r="K1951" i="2"/>
  <c r="L1951" i="2" s="1"/>
  <c r="K1950" i="2"/>
  <c r="L1950" i="2" s="1"/>
  <c r="L1949" i="2"/>
  <c r="K1949" i="2"/>
  <c r="K1948" i="2"/>
  <c r="L1948" i="2" s="1"/>
  <c r="K1947" i="2"/>
  <c r="L1947" i="2" s="1"/>
  <c r="K1946" i="2"/>
  <c r="L1946" i="2" s="1"/>
  <c r="K1945" i="2"/>
  <c r="L1945" i="2" s="1"/>
  <c r="L1944" i="2"/>
  <c r="K1944" i="2"/>
  <c r="K1943" i="2"/>
  <c r="L1943" i="2" s="1"/>
  <c r="K1942" i="2"/>
  <c r="L1942" i="2" s="1"/>
  <c r="K1941" i="2"/>
  <c r="L1941" i="2" s="1"/>
  <c r="L1940" i="2"/>
  <c r="K1940" i="2"/>
  <c r="K1939" i="2"/>
  <c r="L1939" i="2" s="1"/>
  <c r="K1938" i="2"/>
  <c r="L1938" i="2" s="1"/>
  <c r="L1937" i="2"/>
  <c r="K1937" i="2"/>
  <c r="L1936" i="2"/>
  <c r="K1936" i="2"/>
  <c r="K1935" i="2"/>
  <c r="L1935" i="2" s="1"/>
  <c r="K1934" i="2"/>
  <c r="L1934" i="2" s="1"/>
  <c r="L1933" i="2"/>
  <c r="K1933" i="2"/>
  <c r="L1932" i="2"/>
  <c r="K1932" i="2"/>
  <c r="K1931" i="2"/>
  <c r="L1931" i="2" s="1"/>
  <c r="K1930" i="2"/>
  <c r="L1930" i="2" s="1"/>
  <c r="K1929" i="2"/>
  <c r="L1929" i="2" s="1"/>
  <c r="L1928" i="2"/>
  <c r="K1928" i="2"/>
  <c r="K1927" i="2"/>
  <c r="L1927" i="2" s="1"/>
  <c r="K1926" i="2"/>
  <c r="L1926" i="2" s="1"/>
  <c r="L1925" i="2"/>
  <c r="K1925" i="2"/>
  <c r="L1924" i="2"/>
  <c r="K1924" i="2"/>
  <c r="K1923" i="2"/>
  <c r="L1923" i="2" s="1"/>
  <c r="K1922" i="2"/>
  <c r="L1922" i="2" s="1"/>
  <c r="K1921" i="2"/>
  <c r="L1921" i="2" s="1"/>
  <c r="K1920" i="2"/>
  <c r="L1920" i="2" s="1"/>
  <c r="K1919" i="2"/>
  <c r="L1919" i="2" s="1"/>
  <c r="L1918" i="2"/>
  <c r="K1918" i="2"/>
  <c r="K1917" i="2"/>
  <c r="L1917" i="2" s="1"/>
  <c r="L1916" i="2"/>
  <c r="K1916" i="2"/>
  <c r="K1915" i="2"/>
  <c r="L1915" i="2" s="1"/>
  <c r="L1914" i="2"/>
  <c r="K1914" i="2"/>
  <c r="K1913" i="2"/>
  <c r="L1913" i="2" s="1"/>
  <c r="K1912" i="2"/>
  <c r="L1912" i="2" s="1"/>
  <c r="K1911" i="2"/>
  <c r="L1911" i="2" s="1"/>
  <c r="L1910" i="2"/>
  <c r="K1910" i="2"/>
  <c r="L1909" i="2"/>
  <c r="K1909" i="2"/>
  <c r="K1908" i="2"/>
  <c r="L1908" i="2" s="1"/>
  <c r="K1907" i="2"/>
  <c r="L1907" i="2" s="1"/>
  <c r="K1906" i="2"/>
  <c r="L1906" i="2" s="1"/>
  <c r="L1905" i="2"/>
  <c r="K1905" i="2"/>
  <c r="K1904" i="2"/>
  <c r="L1904" i="2" s="1"/>
  <c r="K1903" i="2"/>
  <c r="L1903" i="2" s="1"/>
  <c r="L1902" i="2"/>
  <c r="K1902" i="2"/>
  <c r="L1901" i="2"/>
  <c r="K1901" i="2"/>
  <c r="L1900" i="2"/>
  <c r="K1900" i="2"/>
  <c r="K1899" i="2"/>
  <c r="L1899" i="2" s="1"/>
  <c r="K1898" i="2"/>
  <c r="L1898" i="2" s="1"/>
  <c r="K1897" i="2"/>
  <c r="L1897" i="2" s="1"/>
  <c r="L1896" i="2"/>
  <c r="K1896" i="2"/>
  <c r="K1895" i="2"/>
  <c r="L1895" i="2" s="1"/>
  <c r="K1894" i="2"/>
  <c r="L1894" i="2" s="1"/>
  <c r="L1893" i="2"/>
  <c r="K1893" i="2"/>
  <c r="L1892" i="2"/>
  <c r="K1892" i="2"/>
  <c r="K1891" i="2"/>
  <c r="L1891" i="2" s="1"/>
  <c r="L1890" i="2"/>
  <c r="K1890" i="2"/>
  <c r="K1889" i="2"/>
  <c r="L1889" i="2" s="1"/>
  <c r="K1888" i="2"/>
  <c r="L1888" i="2" s="1"/>
  <c r="K1887" i="2"/>
  <c r="L1887" i="2" s="1"/>
  <c r="L1886" i="2"/>
  <c r="K1886" i="2"/>
  <c r="K1885" i="2"/>
  <c r="L1885" i="2" s="1"/>
  <c r="L1884" i="2"/>
  <c r="K1884" i="2"/>
  <c r="K1883" i="2"/>
  <c r="L1883" i="2" s="1"/>
  <c r="L1882" i="2"/>
  <c r="K1882" i="2"/>
  <c r="L1881" i="2"/>
  <c r="K1881" i="2"/>
  <c r="K1880" i="2"/>
  <c r="L1880" i="2" s="1"/>
  <c r="K1879" i="2"/>
  <c r="L1879" i="2" s="1"/>
  <c r="L1878" i="2"/>
  <c r="K1878" i="2"/>
  <c r="K1877" i="2"/>
  <c r="L1877" i="2" s="1"/>
  <c r="K1876" i="2"/>
  <c r="L1876" i="2" s="1"/>
  <c r="K1875" i="2"/>
  <c r="L1875" i="2" s="1"/>
  <c r="K1874" i="2"/>
  <c r="L1874" i="2" s="1"/>
  <c r="K1873" i="2"/>
  <c r="L1873" i="2" s="1"/>
  <c r="K1872" i="2"/>
  <c r="L1872" i="2" s="1"/>
  <c r="K1871" i="2"/>
  <c r="L1871" i="2" s="1"/>
  <c r="K1870" i="2"/>
  <c r="L1870" i="2" s="1"/>
  <c r="K1869" i="2"/>
  <c r="L1869" i="2" s="1"/>
  <c r="K1868" i="2"/>
  <c r="L1868" i="2" s="1"/>
  <c r="K1867" i="2"/>
  <c r="L1867" i="2" s="1"/>
  <c r="K1866" i="2"/>
  <c r="L1866" i="2" s="1"/>
  <c r="K1865" i="2"/>
  <c r="L1865" i="2" s="1"/>
  <c r="K1864" i="2"/>
  <c r="L1864" i="2" s="1"/>
  <c r="K1863" i="2"/>
  <c r="L1863" i="2" s="1"/>
  <c r="K1862" i="2"/>
  <c r="L1862" i="2" s="1"/>
  <c r="K1861" i="2"/>
  <c r="L1861" i="2" s="1"/>
  <c r="K1860" i="2"/>
  <c r="L1860" i="2" s="1"/>
  <c r="K1859" i="2"/>
  <c r="L1859" i="2" s="1"/>
  <c r="K1858" i="2"/>
  <c r="L1858" i="2" s="1"/>
  <c r="K1857" i="2"/>
  <c r="L1857" i="2" s="1"/>
  <c r="K1856" i="2"/>
  <c r="L1856" i="2" s="1"/>
  <c r="K1855" i="2"/>
  <c r="L1855" i="2" s="1"/>
  <c r="K1854" i="2"/>
  <c r="L1854" i="2" s="1"/>
  <c r="K1853" i="2"/>
  <c r="L1853" i="2" s="1"/>
  <c r="K1852" i="2"/>
  <c r="L1852" i="2" s="1"/>
  <c r="K1851" i="2"/>
  <c r="L1851" i="2" s="1"/>
  <c r="K1850" i="2"/>
  <c r="L1850" i="2" s="1"/>
  <c r="K1849" i="2"/>
  <c r="L1849" i="2" s="1"/>
  <c r="K1848" i="2"/>
  <c r="L1848" i="2" s="1"/>
  <c r="K1847" i="2"/>
  <c r="L1847" i="2" s="1"/>
  <c r="K1846" i="2"/>
  <c r="L1846" i="2" s="1"/>
  <c r="K1845" i="2"/>
  <c r="L1845" i="2" s="1"/>
  <c r="K1844" i="2"/>
  <c r="L1844" i="2" s="1"/>
  <c r="K1843" i="2"/>
  <c r="L1843" i="2" s="1"/>
  <c r="K1842" i="2"/>
  <c r="L1842" i="2" s="1"/>
  <c r="K1841" i="2"/>
  <c r="L1841" i="2" s="1"/>
  <c r="K1840" i="2"/>
  <c r="L1840" i="2" s="1"/>
  <c r="K1839" i="2"/>
  <c r="L1839" i="2" s="1"/>
  <c r="K1838" i="2"/>
  <c r="L1838" i="2" s="1"/>
  <c r="K1837" i="2"/>
  <c r="L1837" i="2" s="1"/>
  <c r="L1836" i="2"/>
  <c r="K1836" i="2"/>
  <c r="K1835" i="2"/>
  <c r="L1835" i="2" s="1"/>
  <c r="K1834" i="2"/>
  <c r="L1834" i="2" s="1"/>
  <c r="K1833" i="2"/>
  <c r="L1833" i="2" s="1"/>
  <c r="L1832" i="2"/>
  <c r="K1832" i="2"/>
  <c r="K1831" i="2"/>
  <c r="L1831" i="2" s="1"/>
  <c r="K1830" i="2"/>
  <c r="L1830" i="2" s="1"/>
  <c r="K1829" i="2"/>
  <c r="L1829" i="2" s="1"/>
  <c r="L1828" i="2"/>
  <c r="K1828" i="2"/>
  <c r="K1827" i="2"/>
  <c r="L1827" i="2" s="1"/>
  <c r="K1826" i="2"/>
  <c r="L1826" i="2" s="1"/>
  <c r="K1825" i="2"/>
  <c r="L1825" i="2" s="1"/>
  <c r="L1824" i="2"/>
  <c r="K1824" i="2"/>
  <c r="K1823" i="2"/>
  <c r="L1823" i="2" s="1"/>
  <c r="K1822" i="2"/>
  <c r="L1822" i="2" s="1"/>
  <c r="K1821" i="2"/>
  <c r="L1821" i="2" s="1"/>
  <c r="L1820" i="2"/>
  <c r="K1820" i="2"/>
  <c r="K1819" i="2"/>
  <c r="L1819" i="2" s="1"/>
  <c r="K1818" i="2"/>
  <c r="L1818" i="2" s="1"/>
  <c r="K1817" i="2"/>
  <c r="L1817" i="2" s="1"/>
  <c r="L1816" i="2"/>
  <c r="K1816" i="2"/>
  <c r="K1815" i="2"/>
  <c r="L1815" i="2" s="1"/>
  <c r="K1814" i="2"/>
  <c r="L1814" i="2" s="1"/>
  <c r="K1813" i="2"/>
  <c r="L1813" i="2" s="1"/>
  <c r="L1812" i="2"/>
  <c r="K1812" i="2"/>
  <c r="K1811" i="2"/>
  <c r="L1811" i="2" s="1"/>
  <c r="K1810" i="2"/>
  <c r="L1810" i="2" s="1"/>
  <c r="K1809" i="2"/>
  <c r="L1809" i="2" s="1"/>
  <c r="L1808" i="2"/>
  <c r="K1808" i="2"/>
  <c r="K1807" i="2"/>
  <c r="L1807" i="2" s="1"/>
  <c r="K1806" i="2"/>
  <c r="L1806" i="2" s="1"/>
  <c r="K1805" i="2"/>
  <c r="L1805" i="2" s="1"/>
  <c r="L1804" i="2"/>
  <c r="K1804" i="2"/>
  <c r="K1803" i="2"/>
  <c r="L1803" i="2" s="1"/>
  <c r="K1802" i="2"/>
  <c r="L1802" i="2" s="1"/>
  <c r="K1801" i="2"/>
  <c r="L1801" i="2" s="1"/>
  <c r="L1800" i="2"/>
  <c r="K1800" i="2"/>
  <c r="L1799" i="2"/>
  <c r="K1799" i="2"/>
  <c r="K1798" i="2"/>
  <c r="L1798" i="2" s="1"/>
  <c r="K1797" i="2"/>
  <c r="L1797" i="2" s="1"/>
  <c r="L1796" i="2"/>
  <c r="K1796" i="2"/>
  <c r="L1795" i="2"/>
  <c r="K1795" i="2"/>
  <c r="K1794" i="2"/>
  <c r="L1794" i="2" s="1"/>
  <c r="K1793" i="2"/>
  <c r="L1793" i="2" s="1"/>
  <c r="K1792" i="2"/>
  <c r="L1792" i="2" s="1"/>
  <c r="L1791" i="2"/>
  <c r="K1791" i="2"/>
  <c r="K1790" i="2"/>
  <c r="L1790" i="2" s="1"/>
  <c r="K1789" i="2"/>
  <c r="L1789" i="2" s="1"/>
  <c r="L1788" i="2"/>
  <c r="K1788" i="2"/>
  <c r="K1787" i="2"/>
  <c r="L1787" i="2" s="1"/>
  <c r="K1786" i="2"/>
  <c r="L1786" i="2" s="1"/>
  <c r="K1785" i="2"/>
  <c r="L1785" i="2" s="1"/>
  <c r="L1784" i="2"/>
  <c r="K1784" i="2"/>
  <c r="L1783" i="2"/>
  <c r="K1783" i="2"/>
  <c r="K1782" i="2"/>
  <c r="L1782" i="2" s="1"/>
  <c r="K1781" i="2"/>
  <c r="L1781" i="2" s="1"/>
  <c r="L1780" i="2"/>
  <c r="K1780" i="2"/>
  <c r="L1779" i="2"/>
  <c r="K1779" i="2"/>
  <c r="K1778" i="2"/>
  <c r="L1778" i="2" s="1"/>
  <c r="K1777" i="2"/>
  <c r="L1777" i="2" s="1"/>
  <c r="K1776" i="2"/>
  <c r="L1776" i="2" s="1"/>
  <c r="L1775" i="2"/>
  <c r="K1775" i="2"/>
  <c r="K1774" i="2"/>
  <c r="L1774" i="2" s="1"/>
  <c r="K1773" i="2"/>
  <c r="L1773" i="2" s="1"/>
  <c r="L1772" i="2"/>
  <c r="K1772" i="2"/>
  <c r="K1771" i="2"/>
  <c r="L1771" i="2" s="1"/>
  <c r="K1770" i="2"/>
  <c r="L1770" i="2" s="1"/>
  <c r="K1769" i="2"/>
  <c r="L1769" i="2" s="1"/>
  <c r="L1768" i="2"/>
  <c r="K1768" i="2"/>
  <c r="L1767" i="2"/>
  <c r="K1767" i="2"/>
  <c r="K1766" i="2"/>
  <c r="L1766" i="2" s="1"/>
  <c r="K1765" i="2"/>
  <c r="L1765" i="2" s="1"/>
  <c r="L1764" i="2"/>
  <c r="K1764" i="2"/>
  <c r="L1763" i="2"/>
  <c r="K1763" i="2"/>
  <c r="K1762" i="2"/>
  <c r="L1762" i="2" s="1"/>
  <c r="K1761" i="2"/>
  <c r="L1761" i="2" s="1"/>
  <c r="K1760" i="2"/>
  <c r="L1760" i="2" s="1"/>
  <c r="L1759" i="2"/>
  <c r="K1759" i="2"/>
  <c r="K1758" i="2"/>
  <c r="L1758" i="2" s="1"/>
  <c r="K1757" i="2"/>
  <c r="L1757" i="2" s="1"/>
  <c r="L1756" i="2"/>
  <c r="K1756" i="2"/>
  <c r="K1755" i="2"/>
  <c r="L1755" i="2" s="1"/>
  <c r="K1754" i="2"/>
  <c r="L1754" i="2" s="1"/>
  <c r="K1753" i="2"/>
  <c r="L1753" i="2" s="1"/>
  <c r="L1752" i="2"/>
  <c r="K1752" i="2"/>
  <c r="L1751" i="2"/>
  <c r="K1751" i="2"/>
  <c r="K1750" i="2"/>
  <c r="L1750" i="2" s="1"/>
  <c r="K1749" i="2"/>
  <c r="L1749" i="2" s="1"/>
  <c r="L1748" i="2"/>
  <c r="K1748" i="2"/>
  <c r="L1747" i="2"/>
  <c r="K1747" i="2"/>
  <c r="K1746" i="2"/>
  <c r="L1746" i="2" s="1"/>
  <c r="K1745" i="2"/>
  <c r="L1745" i="2" s="1"/>
  <c r="K1744" i="2"/>
  <c r="L1744" i="2" s="1"/>
  <c r="L1743" i="2"/>
  <c r="K1743" i="2"/>
  <c r="K1742" i="2"/>
  <c r="L1742" i="2" s="1"/>
  <c r="K1741" i="2"/>
  <c r="L1741" i="2" s="1"/>
  <c r="L1740" i="2"/>
  <c r="K1740" i="2"/>
  <c r="K1739" i="2"/>
  <c r="L1739" i="2" s="1"/>
  <c r="K1738" i="2"/>
  <c r="L1738" i="2" s="1"/>
  <c r="K1737" i="2"/>
  <c r="L1737" i="2" s="1"/>
  <c r="L1736" i="2"/>
  <c r="K1736" i="2"/>
  <c r="L1735" i="2"/>
  <c r="K1735" i="2"/>
  <c r="K1734" i="2"/>
  <c r="L1734" i="2" s="1"/>
  <c r="K1733" i="2"/>
  <c r="L1733" i="2" s="1"/>
  <c r="K1732" i="2"/>
  <c r="L1732" i="2" s="1"/>
  <c r="K1731" i="2"/>
  <c r="L1731" i="2" s="1"/>
  <c r="K1730" i="2"/>
  <c r="L1730" i="2" s="1"/>
  <c r="K1729" i="2"/>
  <c r="L1729" i="2" s="1"/>
  <c r="K1728" i="2"/>
  <c r="L1728" i="2" s="1"/>
  <c r="K1727" i="2"/>
  <c r="L1727" i="2" s="1"/>
  <c r="K1726" i="2"/>
  <c r="L1726" i="2" s="1"/>
  <c r="K1725" i="2"/>
  <c r="L1725" i="2" s="1"/>
  <c r="K1724" i="2"/>
  <c r="L1724" i="2" s="1"/>
  <c r="K1723" i="2"/>
  <c r="L1723" i="2" s="1"/>
  <c r="K1722" i="2"/>
  <c r="L1722" i="2" s="1"/>
  <c r="K1721" i="2"/>
  <c r="L1721" i="2" s="1"/>
  <c r="L1720" i="2"/>
  <c r="K1720" i="2"/>
  <c r="K1719" i="2"/>
  <c r="L1719" i="2" s="1"/>
  <c r="K1718" i="2"/>
  <c r="L1718" i="2" s="1"/>
  <c r="K1717" i="2"/>
  <c r="L1717" i="2" s="1"/>
  <c r="K1716" i="2"/>
  <c r="L1716" i="2" s="1"/>
  <c r="K1715" i="2"/>
  <c r="L1715" i="2" s="1"/>
  <c r="K1714" i="2"/>
  <c r="L1714" i="2" s="1"/>
  <c r="K1713" i="2"/>
  <c r="L1713" i="2" s="1"/>
  <c r="K1712" i="2"/>
  <c r="L1712" i="2" s="1"/>
  <c r="K1711" i="2"/>
  <c r="L1711" i="2" s="1"/>
  <c r="K1710" i="2"/>
  <c r="L1710" i="2" s="1"/>
  <c r="K1709" i="2"/>
  <c r="L1709" i="2" s="1"/>
  <c r="K1708" i="2"/>
  <c r="L1708" i="2" s="1"/>
  <c r="K1707" i="2"/>
  <c r="L1707" i="2" s="1"/>
  <c r="K1706" i="2"/>
  <c r="L1706" i="2" s="1"/>
  <c r="K1705" i="2"/>
  <c r="L1705" i="2" s="1"/>
  <c r="K1704" i="2"/>
  <c r="L1704" i="2" s="1"/>
  <c r="K1703" i="2"/>
  <c r="L1703" i="2" s="1"/>
  <c r="K1702" i="2"/>
  <c r="L1702" i="2" s="1"/>
  <c r="K1701" i="2"/>
  <c r="L1701" i="2" s="1"/>
  <c r="K1700" i="2"/>
  <c r="L1700" i="2" s="1"/>
  <c r="K1699" i="2"/>
  <c r="L1699" i="2" s="1"/>
  <c r="K1698" i="2"/>
  <c r="L1698" i="2" s="1"/>
  <c r="K1697" i="2"/>
  <c r="L1697" i="2" s="1"/>
  <c r="K1696" i="2"/>
  <c r="L1696" i="2" s="1"/>
  <c r="K1695" i="2"/>
  <c r="L1695" i="2" s="1"/>
  <c r="K1694" i="2"/>
  <c r="L1694" i="2" s="1"/>
  <c r="K1693" i="2"/>
  <c r="L1693" i="2" s="1"/>
  <c r="K1692" i="2"/>
  <c r="L1692" i="2" s="1"/>
  <c r="K1691" i="2"/>
  <c r="L1691" i="2" s="1"/>
  <c r="K1690" i="2"/>
  <c r="L1690" i="2" s="1"/>
  <c r="K1689" i="2"/>
  <c r="L1689" i="2" s="1"/>
  <c r="K1688" i="2"/>
  <c r="L1688" i="2" s="1"/>
  <c r="K1687" i="2"/>
  <c r="L1687" i="2" s="1"/>
  <c r="K1686" i="2"/>
  <c r="L1686" i="2" s="1"/>
  <c r="K1685" i="2"/>
  <c r="L1685" i="2" s="1"/>
  <c r="K1684" i="2"/>
  <c r="L1684" i="2" s="1"/>
  <c r="K1683" i="2"/>
  <c r="L1683" i="2" s="1"/>
  <c r="K1682" i="2"/>
  <c r="L1682" i="2" s="1"/>
  <c r="K1681" i="2"/>
  <c r="L1681" i="2" s="1"/>
  <c r="K1680" i="2"/>
  <c r="L1680" i="2" s="1"/>
  <c r="K1679" i="2"/>
  <c r="L1679" i="2" s="1"/>
  <c r="K1678" i="2"/>
  <c r="L1678" i="2" s="1"/>
  <c r="K1677" i="2"/>
  <c r="L1677" i="2" s="1"/>
  <c r="K1676" i="2"/>
  <c r="L1676" i="2" s="1"/>
  <c r="K1675" i="2"/>
  <c r="L1675" i="2" s="1"/>
  <c r="K1674" i="2"/>
  <c r="L1674" i="2" s="1"/>
  <c r="K1673" i="2"/>
  <c r="L1673" i="2" s="1"/>
  <c r="K1672" i="2"/>
  <c r="L1672" i="2" s="1"/>
  <c r="K1671" i="2"/>
  <c r="L1671" i="2" s="1"/>
  <c r="K1670" i="2"/>
  <c r="L1670" i="2" s="1"/>
  <c r="K1669" i="2"/>
  <c r="L1669" i="2" s="1"/>
  <c r="K1668" i="2"/>
  <c r="L1668" i="2" s="1"/>
  <c r="K1667" i="2"/>
  <c r="L1667" i="2" s="1"/>
  <c r="K1666" i="2"/>
  <c r="L1666" i="2" s="1"/>
  <c r="K1665" i="2"/>
  <c r="L1665" i="2" s="1"/>
  <c r="K1664" i="2"/>
  <c r="L1664" i="2" s="1"/>
  <c r="K1663" i="2"/>
  <c r="L1663" i="2" s="1"/>
  <c r="K1662" i="2"/>
  <c r="L1662" i="2" s="1"/>
  <c r="K1661" i="2"/>
  <c r="L1661" i="2" s="1"/>
  <c r="K1660" i="2"/>
  <c r="L1660" i="2" s="1"/>
  <c r="K1659" i="2"/>
  <c r="L1659" i="2" s="1"/>
  <c r="K1658" i="2"/>
  <c r="L1658" i="2" s="1"/>
  <c r="K1657" i="2"/>
  <c r="L1657" i="2" s="1"/>
  <c r="K1656" i="2"/>
  <c r="L1656" i="2" s="1"/>
  <c r="K1655" i="2"/>
  <c r="L1655" i="2" s="1"/>
  <c r="K1654" i="2"/>
  <c r="L1654" i="2" s="1"/>
  <c r="K1653" i="2"/>
  <c r="L1653" i="2" s="1"/>
  <c r="K1652" i="2"/>
  <c r="L1652" i="2" s="1"/>
  <c r="K1651" i="2"/>
  <c r="L1651" i="2" s="1"/>
  <c r="K1650" i="2"/>
  <c r="L1650" i="2" s="1"/>
  <c r="K1649" i="2"/>
  <c r="L1649" i="2" s="1"/>
  <c r="K1648" i="2"/>
  <c r="L1648" i="2" s="1"/>
  <c r="K1647" i="2"/>
  <c r="L1647" i="2" s="1"/>
  <c r="K1646" i="2"/>
  <c r="L1646" i="2" s="1"/>
  <c r="K1645" i="2"/>
  <c r="L1645" i="2" s="1"/>
  <c r="K1644" i="2"/>
  <c r="L1644" i="2" s="1"/>
  <c r="K1643" i="2"/>
  <c r="L1643" i="2" s="1"/>
  <c r="K1642" i="2"/>
  <c r="L1642" i="2" s="1"/>
  <c r="K1641" i="2"/>
  <c r="L1641" i="2" s="1"/>
  <c r="K1640" i="2"/>
  <c r="L1640" i="2" s="1"/>
  <c r="K1639" i="2"/>
  <c r="L1639" i="2" s="1"/>
  <c r="K1638" i="2"/>
  <c r="L1638" i="2" s="1"/>
  <c r="K1637" i="2"/>
  <c r="L1637" i="2" s="1"/>
  <c r="K1636" i="2"/>
  <c r="L1636" i="2" s="1"/>
  <c r="K1635" i="2"/>
  <c r="L1635" i="2" s="1"/>
  <c r="K1634" i="2"/>
  <c r="L1634" i="2" s="1"/>
  <c r="K1633" i="2"/>
  <c r="L1633" i="2" s="1"/>
  <c r="K1632" i="2"/>
  <c r="L1632" i="2" s="1"/>
  <c r="K1631" i="2"/>
  <c r="L1631" i="2" s="1"/>
  <c r="K1630" i="2"/>
  <c r="L1630" i="2" s="1"/>
  <c r="K1629" i="2"/>
  <c r="L1629" i="2" s="1"/>
  <c r="K1628" i="2"/>
  <c r="L1628" i="2" s="1"/>
  <c r="K1627" i="2"/>
  <c r="L1627" i="2" s="1"/>
  <c r="K1626" i="2"/>
  <c r="L1626" i="2" s="1"/>
  <c r="K1625" i="2"/>
  <c r="L1625" i="2" s="1"/>
  <c r="K1624" i="2"/>
  <c r="L1624" i="2" s="1"/>
  <c r="K1623" i="2"/>
  <c r="L1623" i="2" s="1"/>
  <c r="K1622" i="2"/>
  <c r="L1622" i="2" s="1"/>
  <c r="K1621" i="2"/>
  <c r="L1621" i="2" s="1"/>
  <c r="K1620" i="2"/>
  <c r="L1620" i="2" s="1"/>
  <c r="K1619" i="2"/>
  <c r="L1619" i="2" s="1"/>
  <c r="K1618" i="2"/>
  <c r="L1618" i="2" s="1"/>
  <c r="K1617" i="2"/>
  <c r="L1617" i="2" s="1"/>
  <c r="K1616" i="2"/>
  <c r="L1616" i="2" s="1"/>
  <c r="K1615" i="2"/>
  <c r="L1615" i="2" s="1"/>
  <c r="K1614" i="2"/>
  <c r="L1614" i="2" s="1"/>
  <c r="K1613" i="2"/>
  <c r="L1613" i="2" s="1"/>
  <c r="K1612" i="2"/>
  <c r="L1612" i="2" s="1"/>
  <c r="K1611" i="2"/>
  <c r="L1611" i="2" s="1"/>
  <c r="K1610" i="2"/>
  <c r="L1610" i="2" s="1"/>
  <c r="K1609" i="2"/>
  <c r="L1609" i="2" s="1"/>
  <c r="K1608" i="2"/>
  <c r="L1608" i="2" s="1"/>
  <c r="K1607" i="2"/>
  <c r="L1607" i="2" s="1"/>
  <c r="K1606" i="2"/>
  <c r="L1606" i="2" s="1"/>
  <c r="K1605" i="2"/>
  <c r="L1605" i="2" s="1"/>
  <c r="K1604" i="2"/>
  <c r="L1604" i="2" s="1"/>
  <c r="K1603" i="2"/>
  <c r="L1603" i="2" s="1"/>
  <c r="K1602" i="2"/>
  <c r="L1602" i="2" s="1"/>
  <c r="K1601" i="2"/>
  <c r="L1601" i="2" s="1"/>
  <c r="K1600" i="2"/>
  <c r="L1600" i="2" s="1"/>
  <c r="K1599" i="2"/>
  <c r="L1599" i="2" s="1"/>
  <c r="K1598" i="2"/>
  <c r="L1598" i="2" s="1"/>
  <c r="K1597" i="2"/>
  <c r="L1597" i="2" s="1"/>
  <c r="K1596" i="2"/>
  <c r="L1596" i="2" s="1"/>
  <c r="K1595" i="2"/>
  <c r="L1595" i="2" s="1"/>
  <c r="K1594" i="2"/>
  <c r="L1594" i="2" s="1"/>
  <c r="K1593" i="2"/>
  <c r="L1593" i="2" s="1"/>
  <c r="K1592" i="2"/>
  <c r="L1592" i="2" s="1"/>
  <c r="K1591" i="2"/>
  <c r="L1591" i="2" s="1"/>
  <c r="K1590" i="2"/>
  <c r="L1590" i="2" s="1"/>
  <c r="K1589" i="2"/>
  <c r="L1589" i="2" s="1"/>
  <c r="K1588" i="2"/>
  <c r="L1588" i="2" s="1"/>
  <c r="K1587" i="2"/>
  <c r="L1587" i="2" s="1"/>
  <c r="K1586" i="2"/>
  <c r="L1586" i="2" s="1"/>
  <c r="L1585" i="2"/>
  <c r="K1585" i="2"/>
  <c r="K1584" i="2"/>
  <c r="L1584" i="2" s="1"/>
  <c r="K1583" i="2"/>
  <c r="L1583" i="2" s="1"/>
  <c r="K1582" i="2"/>
  <c r="L1582" i="2" s="1"/>
  <c r="L1581" i="2"/>
  <c r="K1581" i="2"/>
  <c r="L1580" i="2"/>
  <c r="K1580" i="2"/>
  <c r="K1579" i="2"/>
  <c r="L1579" i="2" s="1"/>
  <c r="K1578" i="2"/>
  <c r="L1578" i="2" s="1"/>
  <c r="K1577" i="2"/>
  <c r="L1577" i="2" s="1"/>
  <c r="L1576" i="2"/>
  <c r="K1576" i="2"/>
  <c r="K1575" i="2"/>
  <c r="L1575" i="2" s="1"/>
  <c r="K1574" i="2"/>
  <c r="L1574" i="2" s="1"/>
  <c r="K1573" i="2"/>
  <c r="L1573" i="2" s="1"/>
  <c r="K1572" i="2"/>
  <c r="L1572" i="2" s="1"/>
  <c r="K1571" i="2"/>
  <c r="L1571" i="2" s="1"/>
  <c r="K1570" i="2"/>
  <c r="L1570" i="2" s="1"/>
  <c r="L1569" i="2"/>
  <c r="K1569" i="2"/>
  <c r="K1568" i="2"/>
  <c r="L1568" i="2" s="1"/>
  <c r="K1567" i="2"/>
  <c r="L1567" i="2" s="1"/>
  <c r="K1566" i="2"/>
  <c r="L1566" i="2" s="1"/>
  <c r="L1565" i="2"/>
  <c r="K1565" i="2"/>
  <c r="L1564" i="2"/>
  <c r="K1564" i="2"/>
  <c r="K1563" i="2"/>
  <c r="L1563" i="2" s="1"/>
  <c r="K1562" i="2"/>
  <c r="L1562" i="2" s="1"/>
  <c r="K1561" i="2"/>
  <c r="L1561" i="2" s="1"/>
  <c r="L1560" i="2"/>
  <c r="K1560" i="2"/>
  <c r="K1559" i="2"/>
  <c r="L1559" i="2" s="1"/>
  <c r="K1558" i="2"/>
  <c r="L1558" i="2" s="1"/>
  <c r="K1557" i="2"/>
  <c r="L1557" i="2" s="1"/>
  <c r="K1556" i="2"/>
  <c r="L1556" i="2" s="1"/>
  <c r="K1555" i="2"/>
  <c r="L1555" i="2" s="1"/>
  <c r="K1554" i="2"/>
  <c r="L1554" i="2" s="1"/>
  <c r="L1553" i="2"/>
  <c r="K1553" i="2"/>
  <c r="K1552" i="2"/>
  <c r="L1552" i="2" s="1"/>
  <c r="K1551" i="2"/>
  <c r="L1551" i="2" s="1"/>
  <c r="K1550" i="2"/>
  <c r="L1550" i="2" s="1"/>
  <c r="L1549" i="2"/>
  <c r="K1549" i="2"/>
  <c r="L1548" i="2"/>
  <c r="K1548" i="2"/>
  <c r="K1547" i="2"/>
  <c r="L1547" i="2" s="1"/>
  <c r="K1546" i="2"/>
  <c r="L1546" i="2" s="1"/>
  <c r="K1545" i="2"/>
  <c r="L1545" i="2" s="1"/>
  <c r="L1544" i="2"/>
  <c r="K1544" i="2"/>
  <c r="K1543" i="2"/>
  <c r="L1543" i="2" s="1"/>
  <c r="K1542" i="2"/>
  <c r="L1542" i="2" s="1"/>
  <c r="K1541" i="2"/>
  <c r="L1541" i="2" s="1"/>
  <c r="K1540" i="2"/>
  <c r="L1540" i="2" s="1"/>
  <c r="K1539" i="2"/>
  <c r="L1539" i="2" s="1"/>
  <c r="K1538" i="2"/>
  <c r="L1538" i="2" s="1"/>
  <c r="L1537" i="2"/>
  <c r="K1537" i="2"/>
  <c r="K1536" i="2"/>
  <c r="L1536" i="2" s="1"/>
  <c r="K1535" i="2"/>
  <c r="L1535" i="2" s="1"/>
  <c r="K1534" i="2"/>
  <c r="L1534" i="2" s="1"/>
  <c r="L1533" i="2"/>
  <c r="K1533" i="2"/>
  <c r="L1532" i="2"/>
  <c r="K1532" i="2"/>
  <c r="K1531" i="2"/>
  <c r="L1531" i="2" s="1"/>
  <c r="K1530" i="2"/>
  <c r="L1530" i="2" s="1"/>
  <c r="K1529" i="2"/>
  <c r="L1529" i="2" s="1"/>
  <c r="L1528" i="2"/>
  <c r="K1528" i="2"/>
  <c r="K1527" i="2"/>
  <c r="L1527" i="2" s="1"/>
  <c r="K1526" i="2"/>
  <c r="L1526" i="2" s="1"/>
  <c r="K1525" i="2"/>
  <c r="L1525" i="2" s="1"/>
  <c r="K1524" i="2"/>
  <c r="L1524" i="2" s="1"/>
  <c r="K1523" i="2"/>
  <c r="L1523" i="2" s="1"/>
  <c r="K1522" i="2"/>
  <c r="L1522" i="2" s="1"/>
  <c r="L1521" i="2"/>
  <c r="K1521" i="2"/>
  <c r="K1520" i="2"/>
  <c r="L1520" i="2" s="1"/>
  <c r="K1519" i="2"/>
  <c r="L1519" i="2" s="1"/>
  <c r="K1518" i="2"/>
  <c r="L1518" i="2" s="1"/>
  <c r="K1517" i="2"/>
  <c r="L1517" i="2" s="1"/>
  <c r="K1516" i="2"/>
  <c r="L1516" i="2" s="1"/>
  <c r="K1515" i="2"/>
  <c r="L1515" i="2" s="1"/>
  <c r="K1514" i="2"/>
  <c r="L1514" i="2" s="1"/>
  <c r="K1513" i="2"/>
  <c r="L1513" i="2" s="1"/>
  <c r="K1512" i="2"/>
  <c r="L1512" i="2" s="1"/>
  <c r="K1511" i="2"/>
  <c r="L1511" i="2" s="1"/>
  <c r="K1510" i="2"/>
  <c r="L1510" i="2" s="1"/>
  <c r="K1509" i="2"/>
  <c r="L1509" i="2" s="1"/>
  <c r="K1508" i="2"/>
  <c r="L1508" i="2" s="1"/>
  <c r="K1507" i="2"/>
  <c r="L1507" i="2" s="1"/>
  <c r="K1506" i="2"/>
  <c r="L1506" i="2" s="1"/>
  <c r="K1505" i="2"/>
  <c r="L1505" i="2" s="1"/>
  <c r="K1504" i="2"/>
  <c r="L1504" i="2" s="1"/>
  <c r="K1503" i="2"/>
  <c r="L1503" i="2" s="1"/>
  <c r="K1502" i="2"/>
  <c r="L1502" i="2" s="1"/>
  <c r="K1501" i="2"/>
  <c r="L1501" i="2" s="1"/>
  <c r="K1500" i="2"/>
  <c r="L1500" i="2" s="1"/>
  <c r="K1499" i="2"/>
  <c r="L1499" i="2" s="1"/>
  <c r="K1498" i="2"/>
  <c r="L1498" i="2" s="1"/>
  <c r="K1497" i="2"/>
  <c r="L1497" i="2" s="1"/>
  <c r="K1496" i="2"/>
  <c r="L1496" i="2" s="1"/>
  <c r="K1495" i="2"/>
  <c r="L1495" i="2" s="1"/>
  <c r="K1494" i="2"/>
  <c r="L1494" i="2" s="1"/>
  <c r="K1493" i="2"/>
  <c r="L1493" i="2" s="1"/>
  <c r="K1492" i="2"/>
  <c r="L1492" i="2" s="1"/>
  <c r="K1491" i="2"/>
  <c r="L1491" i="2" s="1"/>
  <c r="K1490" i="2"/>
  <c r="L1490" i="2" s="1"/>
  <c r="K1489" i="2"/>
  <c r="L1489" i="2" s="1"/>
  <c r="K1488" i="2"/>
  <c r="L1488" i="2" s="1"/>
  <c r="K1487" i="2"/>
  <c r="L1487" i="2" s="1"/>
  <c r="K1486" i="2"/>
  <c r="L1486" i="2" s="1"/>
  <c r="K1485" i="2"/>
  <c r="L1485" i="2" s="1"/>
  <c r="K1484" i="2"/>
  <c r="L1484" i="2" s="1"/>
  <c r="K1483" i="2"/>
  <c r="L1483" i="2" s="1"/>
  <c r="K1482" i="2"/>
  <c r="L1482" i="2" s="1"/>
  <c r="K1481" i="2"/>
  <c r="L1481" i="2" s="1"/>
  <c r="K1480" i="2"/>
  <c r="L1480" i="2" s="1"/>
  <c r="K1479" i="2"/>
  <c r="L1479" i="2" s="1"/>
  <c r="K1478" i="2"/>
  <c r="L1478" i="2" s="1"/>
  <c r="K1477" i="2"/>
  <c r="L1477" i="2" s="1"/>
  <c r="K1476" i="2"/>
  <c r="L1476" i="2" s="1"/>
  <c r="K1475" i="2"/>
  <c r="L1475" i="2" s="1"/>
  <c r="K1474" i="2"/>
  <c r="L1474" i="2" s="1"/>
  <c r="K1473" i="2"/>
  <c r="L1473" i="2" s="1"/>
  <c r="K1472" i="2"/>
  <c r="L1472" i="2" s="1"/>
  <c r="K1471" i="2"/>
  <c r="L1471" i="2" s="1"/>
  <c r="K1470" i="2"/>
  <c r="L1470" i="2" s="1"/>
  <c r="K1469" i="2"/>
  <c r="L1469" i="2" s="1"/>
  <c r="K1468" i="2"/>
  <c r="L1468" i="2" s="1"/>
  <c r="K1467" i="2"/>
  <c r="L1467" i="2" s="1"/>
  <c r="K1466" i="2"/>
  <c r="L1466" i="2" s="1"/>
  <c r="K1465" i="2"/>
  <c r="L1465" i="2" s="1"/>
  <c r="K1464" i="2"/>
  <c r="L1464" i="2" s="1"/>
  <c r="K1463" i="2"/>
  <c r="L1463" i="2" s="1"/>
  <c r="K1462" i="2"/>
  <c r="L1462" i="2" s="1"/>
  <c r="K1461" i="2"/>
  <c r="L1461" i="2" s="1"/>
  <c r="K1460" i="2"/>
  <c r="L1460" i="2" s="1"/>
  <c r="K1459" i="2"/>
  <c r="L1459" i="2" s="1"/>
  <c r="K1458" i="2"/>
  <c r="L1458" i="2" s="1"/>
  <c r="K1457" i="2"/>
  <c r="L1457" i="2" s="1"/>
  <c r="K1456" i="2"/>
  <c r="L1456" i="2" s="1"/>
  <c r="K1455" i="2"/>
  <c r="L1455" i="2" s="1"/>
  <c r="K1454" i="2"/>
  <c r="L1454" i="2" s="1"/>
  <c r="K1453" i="2"/>
  <c r="L1453" i="2" s="1"/>
  <c r="K1452" i="2"/>
  <c r="L1452" i="2" s="1"/>
  <c r="K1451" i="2"/>
  <c r="L1451" i="2" s="1"/>
  <c r="K1450" i="2"/>
  <c r="L1450" i="2" s="1"/>
  <c r="K1449" i="2"/>
  <c r="L1449" i="2" s="1"/>
  <c r="K1448" i="2"/>
  <c r="L1448" i="2" s="1"/>
  <c r="K1447" i="2"/>
  <c r="L1447" i="2" s="1"/>
  <c r="K1446" i="2"/>
  <c r="L1446" i="2" s="1"/>
  <c r="K1445" i="2"/>
  <c r="L1445" i="2" s="1"/>
  <c r="K1444" i="2"/>
  <c r="L1444" i="2" s="1"/>
  <c r="K1443" i="2"/>
  <c r="L1443" i="2" s="1"/>
  <c r="K1442" i="2"/>
  <c r="L1442" i="2" s="1"/>
  <c r="K1441" i="2"/>
  <c r="L1441" i="2" s="1"/>
  <c r="K1440" i="2"/>
  <c r="L1440" i="2" s="1"/>
  <c r="K1439" i="2"/>
  <c r="L1439" i="2" s="1"/>
  <c r="K1438" i="2"/>
  <c r="L1438" i="2" s="1"/>
  <c r="K1437" i="2"/>
  <c r="L1437" i="2" s="1"/>
  <c r="K1436" i="2"/>
  <c r="L1436" i="2" s="1"/>
  <c r="K1435" i="2"/>
  <c r="L1435" i="2" s="1"/>
  <c r="K1434" i="2"/>
  <c r="L1434" i="2" s="1"/>
  <c r="K1433" i="2"/>
  <c r="L1433" i="2" s="1"/>
  <c r="K1432" i="2"/>
  <c r="L1432" i="2" s="1"/>
  <c r="K1431" i="2"/>
  <c r="L1431" i="2" s="1"/>
  <c r="K1430" i="2"/>
  <c r="L1430" i="2" s="1"/>
  <c r="K1429" i="2"/>
  <c r="L1429" i="2" s="1"/>
  <c r="K1428" i="2"/>
  <c r="L1428" i="2" s="1"/>
  <c r="K1427" i="2"/>
  <c r="L1427" i="2" s="1"/>
  <c r="K1426" i="2"/>
  <c r="L1426" i="2" s="1"/>
  <c r="K1425" i="2"/>
  <c r="L1425" i="2" s="1"/>
  <c r="K1424" i="2"/>
  <c r="L1424" i="2" s="1"/>
  <c r="K1423" i="2"/>
  <c r="L1423" i="2" s="1"/>
  <c r="K1422" i="2"/>
  <c r="L1422" i="2" s="1"/>
  <c r="K1421" i="2"/>
  <c r="L1421" i="2" s="1"/>
  <c r="K1420" i="2"/>
  <c r="L1420" i="2" s="1"/>
  <c r="K1419" i="2"/>
  <c r="L1419" i="2" s="1"/>
  <c r="K1418" i="2"/>
  <c r="L1418" i="2" s="1"/>
  <c r="K1417" i="2"/>
  <c r="L1417" i="2" s="1"/>
  <c r="K1416" i="2"/>
  <c r="L1416" i="2" s="1"/>
  <c r="K1415" i="2"/>
  <c r="L1415" i="2" s="1"/>
  <c r="K1414" i="2"/>
  <c r="L1414" i="2" s="1"/>
  <c r="K1413" i="2"/>
  <c r="L1413" i="2" s="1"/>
  <c r="K1412" i="2"/>
  <c r="L1412" i="2" s="1"/>
  <c r="K1411" i="2"/>
  <c r="L1411" i="2" s="1"/>
  <c r="K1410" i="2"/>
  <c r="L1410" i="2" s="1"/>
  <c r="K1409" i="2"/>
  <c r="L1409" i="2" s="1"/>
  <c r="K1408" i="2"/>
  <c r="L1408" i="2" s="1"/>
  <c r="K1407" i="2"/>
  <c r="L1407" i="2" s="1"/>
  <c r="K1406" i="2"/>
  <c r="L1406" i="2" s="1"/>
  <c r="K1405" i="2"/>
  <c r="L1405" i="2" s="1"/>
  <c r="K1404" i="2"/>
  <c r="L1404" i="2" s="1"/>
  <c r="K1403" i="2"/>
  <c r="L1403" i="2" s="1"/>
  <c r="K1402" i="2"/>
  <c r="L1402" i="2" s="1"/>
  <c r="K1401" i="2"/>
  <c r="L1401" i="2" s="1"/>
  <c r="K1400" i="2"/>
  <c r="L1400" i="2" s="1"/>
  <c r="K1399" i="2"/>
  <c r="L1399" i="2" s="1"/>
  <c r="K1398" i="2"/>
  <c r="L1398" i="2" s="1"/>
  <c r="K1397" i="2"/>
  <c r="L1397" i="2" s="1"/>
  <c r="K1396" i="2"/>
  <c r="L1396" i="2" s="1"/>
  <c r="K1395" i="2"/>
  <c r="L1395" i="2" s="1"/>
  <c r="K1394" i="2"/>
  <c r="L1394" i="2" s="1"/>
  <c r="K1393" i="2"/>
  <c r="L1393" i="2" s="1"/>
  <c r="K1392" i="2"/>
  <c r="L1392" i="2" s="1"/>
  <c r="K1391" i="2"/>
  <c r="L1391" i="2" s="1"/>
  <c r="K1390" i="2"/>
  <c r="L1390" i="2" s="1"/>
  <c r="K1389" i="2"/>
  <c r="L1389" i="2" s="1"/>
  <c r="K1388" i="2"/>
  <c r="L1388" i="2" s="1"/>
  <c r="K1387" i="2"/>
  <c r="L1387" i="2" s="1"/>
  <c r="K1386" i="2"/>
  <c r="L1386" i="2" s="1"/>
  <c r="K1385" i="2"/>
  <c r="L1385" i="2" s="1"/>
  <c r="K1384" i="2"/>
  <c r="L1384" i="2" s="1"/>
  <c r="K1383" i="2"/>
  <c r="L1383" i="2" s="1"/>
  <c r="K1382" i="2"/>
  <c r="L1382" i="2" s="1"/>
  <c r="K1381" i="2"/>
  <c r="L1381" i="2" s="1"/>
  <c r="K1380" i="2"/>
  <c r="L1380" i="2" s="1"/>
  <c r="K1379" i="2"/>
  <c r="L1379" i="2" s="1"/>
  <c r="K1378" i="2"/>
  <c r="L1378" i="2" s="1"/>
  <c r="K1377" i="2"/>
  <c r="L1377" i="2" s="1"/>
  <c r="K1376" i="2"/>
  <c r="L1376" i="2" s="1"/>
  <c r="K1375" i="2"/>
  <c r="L1375" i="2" s="1"/>
  <c r="K1374" i="2"/>
  <c r="L1374" i="2" s="1"/>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26" i="2"/>
  <c r="R1303" i="2"/>
  <c r="R1304" i="2"/>
  <c r="R1305" i="2"/>
  <c r="R1306" i="2"/>
  <c r="R1307" i="2"/>
  <c r="R1308" i="2"/>
  <c r="R1309" i="2"/>
  <c r="R1310" i="2"/>
  <c r="R1311" i="2"/>
  <c r="R1312" i="2"/>
  <c r="R1313" i="2"/>
  <c r="R1314" i="2"/>
  <c r="R1315" i="2"/>
  <c r="R1316" i="2"/>
  <c r="R1317" i="2"/>
  <c r="R1318" i="2"/>
  <c r="R1319" i="2"/>
  <c r="R1320" i="2"/>
  <c r="R1321" i="2"/>
  <c r="R1322" i="2"/>
  <c r="R1323" i="2"/>
  <c r="R1324" i="2"/>
  <c r="R1325" i="2"/>
  <c r="R1326" i="2"/>
  <c r="R1327" i="2"/>
  <c r="R1328" i="2"/>
  <c r="R1329" i="2"/>
  <c r="R1330" i="2"/>
  <c r="R1331" i="2"/>
  <c r="R1332" i="2"/>
  <c r="R1333" i="2"/>
  <c r="R1334" i="2"/>
  <c r="R1335" i="2"/>
  <c r="R1336" i="2"/>
  <c r="R1337" i="2"/>
  <c r="R1338" i="2"/>
  <c r="R1339" i="2"/>
  <c r="R1340" i="2"/>
  <c r="R1341" i="2"/>
  <c r="R1342" i="2"/>
  <c r="R1343" i="2"/>
  <c r="R1344" i="2"/>
  <c r="R1345" i="2"/>
  <c r="R1346" i="2"/>
  <c r="R1347" i="2"/>
  <c r="R1348" i="2"/>
  <c r="R1349" i="2"/>
  <c r="R1350" i="2"/>
  <c r="R1351" i="2"/>
  <c r="R1352" i="2"/>
  <c r="R1353" i="2"/>
  <c r="R1354" i="2"/>
  <c r="R1355" i="2"/>
  <c r="R1356" i="2"/>
  <c r="R1357" i="2"/>
  <c r="R1358" i="2"/>
  <c r="R1359" i="2"/>
  <c r="R1360" i="2"/>
  <c r="R1361" i="2"/>
  <c r="R1362" i="2"/>
  <c r="R1363" i="2"/>
  <c r="R1364" i="2"/>
  <c r="R1365" i="2"/>
  <c r="R1366" i="2"/>
  <c r="R1367" i="2"/>
  <c r="R1368" i="2"/>
  <c r="R1369" i="2"/>
  <c r="R1370" i="2"/>
  <c r="R1371" i="2"/>
  <c r="R1372" i="2"/>
  <c r="R1373" i="2"/>
  <c r="R1302" i="2"/>
  <c r="Q1358" i="2"/>
  <c r="Q1359" i="2"/>
  <c r="Q1360" i="2"/>
  <c r="Q1361" i="2"/>
  <c r="Q1362" i="2"/>
  <c r="Q1363" i="2"/>
  <c r="Q1364" i="2"/>
  <c r="Q1365" i="2"/>
  <c r="Q1366" i="2"/>
  <c r="Q1367" i="2"/>
  <c r="Q1368" i="2"/>
  <c r="Q1369" i="2"/>
  <c r="Q1370" i="2"/>
  <c r="Q1371" i="2"/>
  <c r="Q1372" i="2"/>
  <c r="Q1373" i="2"/>
  <c r="Q1357" i="2"/>
  <c r="Q1341" i="2"/>
  <c r="Q1342" i="2"/>
  <c r="Q1343" i="2"/>
  <c r="Q1344" i="2"/>
  <c r="Q1345" i="2"/>
  <c r="Q1346" i="2"/>
  <c r="Q1332" i="2"/>
  <c r="Q1333" i="2"/>
  <c r="Q1334" i="2"/>
  <c r="Q1335" i="2"/>
  <c r="Q1336" i="2"/>
  <c r="Q1337" i="2"/>
  <c r="Q1338" i="2"/>
  <c r="Q1339" i="2"/>
  <c r="Q1340" i="2"/>
  <c r="Q1331" i="2"/>
  <c r="Q1324" i="2"/>
  <c r="Q1325" i="2"/>
  <c r="Q1326" i="2"/>
  <c r="Q1327" i="2"/>
  <c r="Q1328" i="2"/>
  <c r="Q1329" i="2"/>
  <c r="Q1330" i="2"/>
  <c r="Q1313" i="2"/>
  <c r="Q1314" i="2"/>
  <c r="Q1315" i="2"/>
  <c r="Q1316" i="2"/>
  <c r="Q1317" i="2"/>
  <c r="Q1318" i="2"/>
  <c r="Q1319" i="2"/>
  <c r="Q1320" i="2"/>
  <c r="Q1321" i="2"/>
  <c r="Q1322" i="2"/>
  <c r="Q1323" i="2"/>
  <c r="Q1303" i="2"/>
  <c r="Q1304" i="2"/>
  <c r="Q1305" i="2"/>
  <c r="Q1306" i="2"/>
  <c r="Q1307" i="2"/>
  <c r="Q1308" i="2"/>
  <c r="Q1309" i="2"/>
  <c r="Q1310" i="2"/>
  <c r="Q1311" i="2"/>
  <c r="Q1312" i="2"/>
  <c r="Q1302" i="2"/>
  <c r="P1360" i="2"/>
  <c r="P1361" i="2"/>
  <c r="P1362" i="2"/>
  <c r="P1363" i="2"/>
  <c r="P1364" i="2"/>
  <c r="P1365" i="2"/>
  <c r="P1366" i="2"/>
  <c r="P1367" i="2"/>
  <c r="P1368" i="2"/>
  <c r="P1369" i="2"/>
  <c r="P1370" i="2"/>
  <c r="P1371" i="2"/>
  <c r="P1372" i="2"/>
  <c r="P1373" i="2"/>
  <c r="P1359" i="2"/>
  <c r="P1335" i="2"/>
  <c r="P1336" i="2"/>
  <c r="P1337" i="2"/>
  <c r="P1338" i="2"/>
  <c r="P1339" i="2"/>
  <c r="P1340" i="2"/>
  <c r="P1341" i="2"/>
  <c r="P1342" i="2"/>
  <c r="P1343" i="2"/>
  <c r="P1344" i="2"/>
  <c r="P1345" i="2"/>
  <c r="P1346" i="2"/>
  <c r="P1347" i="2"/>
  <c r="P1348" i="2"/>
  <c r="P1349" i="2"/>
  <c r="P1334" i="2"/>
  <c r="P1319" i="2"/>
  <c r="P1320" i="2"/>
  <c r="P1321" i="2"/>
  <c r="P1322" i="2"/>
  <c r="P1323" i="2"/>
  <c r="P1324" i="2"/>
  <c r="P1325" i="2"/>
  <c r="P1326" i="2"/>
  <c r="P1327" i="2"/>
  <c r="P1328" i="2"/>
  <c r="P1329" i="2"/>
  <c r="P1303" i="2"/>
  <c r="P1304" i="2"/>
  <c r="P1305" i="2"/>
  <c r="P1306" i="2"/>
  <c r="P1307" i="2"/>
  <c r="P1308" i="2"/>
  <c r="P1309" i="2"/>
  <c r="P1310" i="2"/>
  <c r="P1311" i="2"/>
  <c r="P1312" i="2"/>
  <c r="P1313" i="2"/>
  <c r="P1314" i="2"/>
  <c r="P1315" i="2"/>
  <c r="P1316" i="2"/>
  <c r="P1317" i="2"/>
  <c r="P1318" i="2"/>
  <c r="P1302" i="2"/>
  <c r="P1358" i="2"/>
  <c r="P1357" i="2"/>
  <c r="Q1356" i="2"/>
  <c r="P1356" i="2"/>
  <c r="Q1355" i="2"/>
  <c r="P1355" i="2"/>
  <c r="Q1354" i="2"/>
  <c r="P1354" i="2"/>
  <c r="Q1353" i="2"/>
  <c r="P1353" i="2"/>
  <c r="Q1352" i="2"/>
  <c r="P1352" i="2"/>
  <c r="Q1351" i="2"/>
  <c r="P1351" i="2"/>
  <c r="Q1350" i="2"/>
  <c r="P1350" i="2"/>
  <c r="Q1349" i="2"/>
  <c r="Q1348" i="2"/>
  <c r="Q1347" i="2"/>
  <c r="P1333" i="2"/>
  <c r="P1332" i="2"/>
  <c r="P1331" i="2"/>
  <c r="P1330" i="2"/>
  <c r="K1373" i="2"/>
  <c r="L1373" i="2" s="1"/>
  <c r="K1372" i="2"/>
  <c r="L1372" i="2" s="1"/>
  <c r="K1371" i="2"/>
  <c r="L1371" i="2" s="1"/>
  <c r="K1370" i="2"/>
  <c r="L1370" i="2" s="1"/>
  <c r="K1369" i="2"/>
  <c r="L1369" i="2" s="1"/>
  <c r="K1368" i="2"/>
  <c r="L1368" i="2" s="1"/>
  <c r="K1367" i="2"/>
  <c r="L1367" i="2" s="1"/>
  <c r="K1366" i="2"/>
  <c r="L1366" i="2" s="1"/>
  <c r="K1365" i="2"/>
  <c r="L1365" i="2" s="1"/>
  <c r="K1364" i="2"/>
  <c r="L1364" i="2" s="1"/>
  <c r="K1363" i="2"/>
  <c r="L1363" i="2" s="1"/>
  <c r="K1362" i="2"/>
  <c r="L1362" i="2" s="1"/>
  <c r="K1361" i="2"/>
  <c r="L1361" i="2" s="1"/>
  <c r="K1360" i="2"/>
  <c r="L1360" i="2" s="1"/>
  <c r="K1359" i="2"/>
  <c r="L1359" i="2" s="1"/>
  <c r="K1358" i="2"/>
  <c r="L1358" i="2" s="1"/>
  <c r="K1357" i="2"/>
  <c r="L1357" i="2" s="1"/>
  <c r="K1356" i="2"/>
  <c r="L1356" i="2" s="1"/>
  <c r="K1355" i="2"/>
  <c r="L1355" i="2" s="1"/>
  <c r="K1354" i="2"/>
  <c r="L1354" i="2" s="1"/>
  <c r="K1353" i="2"/>
  <c r="L1353" i="2" s="1"/>
  <c r="K1352" i="2"/>
  <c r="L1352" i="2" s="1"/>
  <c r="K1351" i="2"/>
  <c r="L1351" i="2" s="1"/>
  <c r="K1350" i="2"/>
  <c r="L1350" i="2" s="1"/>
  <c r="K1349" i="2"/>
  <c r="L1349" i="2" s="1"/>
  <c r="K1348" i="2"/>
  <c r="L1348" i="2" s="1"/>
  <c r="K1347" i="2"/>
  <c r="L1347" i="2" s="1"/>
  <c r="K1346" i="2"/>
  <c r="L1346" i="2" s="1"/>
  <c r="K1345" i="2"/>
  <c r="L1345" i="2" s="1"/>
  <c r="K1344" i="2"/>
  <c r="L1344" i="2" s="1"/>
  <c r="K1343" i="2"/>
  <c r="L1343" i="2" s="1"/>
  <c r="K1342" i="2"/>
  <c r="L1342" i="2" s="1"/>
  <c r="K1341" i="2"/>
  <c r="L1341" i="2" s="1"/>
  <c r="K1340" i="2"/>
  <c r="L1340" i="2" s="1"/>
  <c r="K1339" i="2"/>
  <c r="L1339" i="2" s="1"/>
  <c r="K1338" i="2"/>
  <c r="L1338" i="2" s="1"/>
  <c r="K1337" i="2"/>
  <c r="L1337" i="2" s="1"/>
  <c r="K1336" i="2"/>
  <c r="L1336" i="2" s="1"/>
  <c r="K1335" i="2"/>
  <c r="L1335" i="2" s="1"/>
  <c r="K1334" i="2"/>
  <c r="L1334" i="2" s="1"/>
  <c r="K1333" i="2"/>
  <c r="L1333" i="2" s="1"/>
  <c r="K1332" i="2"/>
  <c r="L1332" i="2" s="1"/>
  <c r="K1331" i="2"/>
  <c r="L1331" i="2" s="1"/>
  <c r="K1330" i="2"/>
  <c r="L1330" i="2" s="1"/>
  <c r="K1329" i="2"/>
  <c r="L1329" i="2" s="1"/>
  <c r="K1328" i="2"/>
  <c r="L1328" i="2" s="1"/>
  <c r="K1327" i="2"/>
  <c r="L1327" i="2" s="1"/>
  <c r="K1326" i="2"/>
  <c r="L1326" i="2" s="1"/>
  <c r="K1325" i="2"/>
  <c r="L1325" i="2" s="1"/>
  <c r="K1324" i="2"/>
  <c r="L1324" i="2" s="1"/>
  <c r="K1323" i="2"/>
  <c r="L1323" i="2" s="1"/>
  <c r="K1322" i="2"/>
  <c r="L1322" i="2" s="1"/>
  <c r="K1321" i="2"/>
  <c r="L1321" i="2" s="1"/>
  <c r="K1320" i="2"/>
  <c r="L1320" i="2" s="1"/>
  <c r="K1319" i="2"/>
  <c r="L1319" i="2" s="1"/>
  <c r="K1318" i="2"/>
  <c r="L1318" i="2" s="1"/>
  <c r="K1317" i="2"/>
  <c r="L1317" i="2" s="1"/>
  <c r="K1316" i="2"/>
  <c r="L1316" i="2" s="1"/>
  <c r="K1315" i="2"/>
  <c r="L1315" i="2" s="1"/>
  <c r="K1314" i="2"/>
  <c r="L1314" i="2" s="1"/>
  <c r="K1313" i="2"/>
  <c r="L1313" i="2" s="1"/>
  <c r="K1312" i="2"/>
  <c r="L1312" i="2" s="1"/>
  <c r="K1311" i="2"/>
  <c r="L1311" i="2" s="1"/>
  <c r="K1310" i="2"/>
  <c r="L1310" i="2" s="1"/>
  <c r="K1309" i="2"/>
  <c r="L1309" i="2" s="1"/>
  <c r="K1308" i="2"/>
  <c r="L1308" i="2" s="1"/>
  <c r="K1307" i="2"/>
  <c r="L1307" i="2" s="1"/>
  <c r="K1306" i="2"/>
  <c r="L1306" i="2" s="1"/>
  <c r="K1305" i="2"/>
  <c r="L1305" i="2" s="1"/>
  <c r="K1304" i="2"/>
  <c r="L1304" i="2" s="1"/>
  <c r="K1303" i="2"/>
  <c r="L1303" i="2" s="1"/>
  <c r="K1302" i="2"/>
  <c r="L1302" i="2" s="1"/>
  <c r="K1301" i="2"/>
  <c r="L1301" i="2" s="1"/>
  <c r="K1300" i="2"/>
  <c r="L1300" i="2" s="1"/>
  <c r="K1299" i="2"/>
  <c r="L1299" i="2" s="1"/>
  <c r="K1298" i="2"/>
  <c r="L1298" i="2" s="1"/>
  <c r="K1297" i="2"/>
  <c r="L1297" i="2" s="1"/>
  <c r="K1296" i="2"/>
  <c r="L1296" i="2" s="1"/>
  <c r="K1295" i="2"/>
  <c r="L1295" i="2" s="1"/>
  <c r="K1294" i="2"/>
  <c r="L1294" i="2" s="1"/>
  <c r="K1293" i="2"/>
  <c r="L1293" i="2" s="1"/>
  <c r="K1292" i="2"/>
  <c r="L1292" i="2" s="1"/>
  <c r="K1291" i="2"/>
  <c r="L1291" i="2" s="1"/>
  <c r="K1290" i="2"/>
  <c r="L1290" i="2" s="1"/>
  <c r="K1289" i="2"/>
  <c r="L1289" i="2" s="1"/>
  <c r="K1288" i="2"/>
  <c r="L1288" i="2" s="1"/>
  <c r="K1287" i="2"/>
  <c r="L1287" i="2" s="1"/>
  <c r="K1286" i="2"/>
  <c r="L1286" i="2" s="1"/>
  <c r="K1285" i="2"/>
  <c r="L1285" i="2" s="1"/>
  <c r="K1284" i="2"/>
  <c r="L1284" i="2" s="1"/>
  <c r="K1283" i="2"/>
  <c r="L1283" i="2" s="1"/>
  <c r="K1282" i="2"/>
  <c r="L1282" i="2" s="1"/>
  <c r="K1281" i="2"/>
  <c r="L1281" i="2" s="1"/>
  <c r="K1280" i="2"/>
  <c r="L1280" i="2" s="1"/>
  <c r="K1279" i="2"/>
  <c r="L1279" i="2" s="1"/>
  <c r="K1278" i="2"/>
  <c r="L1278" i="2" s="1"/>
  <c r="K1277" i="2"/>
  <c r="L1277" i="2" s="1"/>
  <c r="K1276" i="2"/>
  <c r="L1276" i="2" s="1"/>
  <c r="K1275" i="2"/>
  <c r="L1275" i="2" s="1"/>
  <c r="K1274" i="2"/>
  <c r="L1274" i="2" s="1"/>
  <c r="K1273" i="2"/>
  <c r="L1273" i="2" s="1"/>
  <c r="K1272" i="2"/>
  <c r="L1272" i="2" s="1"/>
  <c r="K1271" i="2"/>
  <c r="L1271" i="2" s="1"/>
  <c r="K1270" i="2"/>
  <c r="L1270" i="2" s="1"/>
  <c r="K1269" i="2"/>
  <c r="L1269" i="2" s="1"/>
  <c r="K1268" i="2"/>
  <c r="L1268" i="2" s="1"/>
  <c r="K1267" i="2"/>
  <c r="L1267" i="2" s="1"/>
  <c r="K1266" i="2"/>
  <c r="L1266" i="2" s="1"/>
  <c r="K1265" i="2"/>
  <c r="L1265" i="2" s="1"/>
  <c r="K1264" i="2"/>
  <c r="L1264" i="2" s="1"/>
  <c r="K1263" i="2"/>
  <c r="L1263" i="2" s="1"/>
  <c r="K1262" i="2"/>
  <c r="L1262" i="2" s="1"/>
  <c r="K1261" i="2"/>
  <c r="L1261" i="2" s="1"/>
  <c r="K1260" i="2"/>
  <c r="L1260" i="2" s="1"/>
  <c r="K1259" i="2"/>
  <c r="L1259" i="2" s="1"/>
  <c r="K1258" i="2"/>
  <c r="L1258" i="2" s="1"/>
  <c r="K1257" i="2"/>
  <c r="L1257" i="2" s="1"/>
  <c r="K1256" i="2"/>
  <c r="L1256" i="2" s="1"/>
  <c r="K1255" i="2"/>
  <c r="L1255" i="2" s="1"/>
  <c r="K1254" i="2"/>
  <c r="L1254" i="2" s="1"/>
  <c r="K1253" i="2"/>
  <c r="L1253" i="2" s="1"/>
  <c r="K1252" i="2"/>
  <c r="L1252" i="2" s="1"/>
  <c r="K1251" i="2"/>
  <c r="L1251" i="2" s="1"/>
  <c r="K1250" i="2"/>
  <c r="L1250" i="2" s="1"/>
  <c r="K1249" i="2"/>
  <c r="L1249" i="2" s="1"/>
  <c r="K1248" i="2"/>
  <c r="L1248" i="2" s="1"/>
  <c r="K1247" i="2"/>
  <c r="L1247" i="2" s="1"/>
  <c r="K1246" i="2"/>
  <c r="L1246" i="2" s="1"/>
  <c r="K1245" i="2"/>
  <c r="L1245" i="2" s="1"/>
  <c r="K1244" i="2"/>
  <c r="L1244" i="2" s="1"/>
  <c r="K1243" i="2"/>
  <c r="L1243" i="2" s="1"/>
  <c r="K1242" i="2"/>
  <c r="L1242" i="2" s="1"/>
  <c r="K1241" i="2"/>
  <c r="L1241" i="2" s="1"/>
  <c r="K1240" i="2"/>
  <c r="L1240" i="2" s="1"/>
  <c r="L1239" i="2"/>
  <c r="K1239" i="2"/>
  <c r="K1238" i="2"/>
  <c r="L1238" i="2" s="1"/>
  <c r="K1237" i="2"/>
  <c r="L1237" i="2" s="1"/>
  <c r="K1236" i="2"/>
  <c r="L1236" i="2" s="1"/>
  <c r="K1235" i="2"/>
  <c r="L1235" i="2" s="1"/>
  <c r="K1234" i="2"/>
  <c r="L1234" i="2" s="1"/>
  <c r="K1233" i="2"/>
  <c r="L1233" i="2" s="1"/>
  <c r="K1232" i="2"/>
  <c r="L1232" i="2" s="1"/>
  <c r="L1231" i="2"/>
  <c r="K1231" i="2"/>
  <c r="K1230" i="2"/>
  <c r="L1230" i="2" s="1"/>
  <c r="V2" i="3"/>
  <c r="S2" i="3"/>
  <c r="P2" i="3"/>
  <c r="M2" i="3"/>
  <c r="K1229" i="2" l="1"/>
  <c r="L1229" i="2" s="1"/>
  <c r="K1228" i="2"/>
  <c r="L1228" i="2" s="1"/>
  <c r="K1227" i="2"/>
  <c r="L1227" i="2" s="1"/>
  <c r="K1226" i="2"/>
  <c r="L1226" i="2" s="1"/>
  <c r="K1225" i="2"/>
  <c r="L1225" i="2" s="1"/>
  <c r="K1224" i="2"/>
  <c r="L1224" i="2" s="1"/>
  <c r="K1223" i="2"/>
  <c r="L1223" i="2" s="1"/>
  <c r="K1222" i="2"/>
  <c r="L1222" i="2" s="1"/>
  <c r="K1221" i="2"/>
  <c r="L1221" i="2" s="1"/>
  <c r="K1220" i="2"/>
  <c r="L1220" i="2" s="1"/>
  <c r="K1219" i="2"/>
  <c r="L1219" i="2" s="1"/>
  <c r="K1218" i="2"/>
  <c r="L1218" i="2" s="1"/>
  <c r="K1217" i="2"/>
  <c r="L1217" i="2" s="1"/>
  <c r="K1216" i="2"/>
  <c r="L1216" i="2" s="1"/>
  <c r="K1215" i="2"/>
  <c r="L1215" i="2" s="1"/>
  <c r="K1214" i="2"/>
  <c r="L1214" i="2" s="1"/>
  <c r="K1213" i="2"/>
  <c r="L1213" i="2" s="1"/>
  <c r="K1212" i="2"/>
  <c r="L1212" i="2" s="1"/>
  <c r="K1211" i="2"/>
  <c r="L1211" i="2" s="1"/>
  <c r="K1210" i="2"/>
  <c r="L1210" i="2" s="1"/>
  <c r="K1209" i="2"/>
  <c r="L1209" i="2" s="1"/>
  <c r="K1208" i="2"/>
  <c r="L1208" i="2" s="1"/>
  <c r="K1207" i="2"/>
  <c r="L1207" i="2" s="1"/>
  <c r="K1206" i="2"/>
  <c r="L1206" i="2" s="1"/>
  <c r="K1205" i="2"/>
  <c r="L1205" i="2" s="1"/>
  <c r="K1204" i="2"/>
  <c r="L1204" i="2" s="1"/>
  <c r="K1203" i="2"/>
  <c r="L1203" i="2" s="1"/>
  <c r="K1202" i="2"/>
  <c r="L1202" i="2" s="1"/>
  <c r="K1201" i="2"/>
  <c r="L1201" i="2" s="1"/>
  <c r="K1200" i="2"/>
  <c r="L1200" i="2" s="1"/>
  <c r="K1199" i="2"/>
  <c r="L1199" i="2" s="1"/>
  <c r="K1198" i="2"/>
  <c r="L1198" i="2" s="1"/>
  <c r="L1197" i="2"/>
  <c r="K1197" i="2"/>
  <c r="L1196" i="2"/>
  <c r="K1196" i="2"/>
  <c r="K1195" i="2"/>
  <c r="L1195" i="2" s="1"/>
  <c r="K1194" i="2"/>
  <c r="L1194" i="2" s="1"/>
  <c r="K1193" i="2"/>
  <c r="L1193" i="2" s="1"/>
  <c r="K1192" i="2"/>
  <c r="L1192" i="2" s="1"/>
  <c r="K1191" i="2"/>
  <c r="L1191" i="2" s="1"/>
  <c r="K1190" i="2"/>
  <c r="L1190" i="2" s="1"/>
  <c r="K1189" i="2"/>
  <c r="L1189" i="2" s="1"/>
  <c r="K1188" i="2"/>
  <c r="L1188" i="2" s="1"/>
  <c r="K1187" i="2"/>
  <c r="L1187" i="2" s="1"/>
  <c r="K1186" i="2"/>
  <c r="L1186" i="2" s="1"/>
  <c r="K1185" i="2"/>
  <c r="L1185" i="2" s="1"/>
  <c r="K1184" i="2"/>
  <c r="L1184" i="2" s="1"/>
  <c r="K1183" i="2"/>
  <c r="L1183" i="2" s="1"/>
  <c r="K1182" i="2"/>
  <c r="L1182" i="2" s="1"/>
  <c r="K1181" i="2"/>
  <c r="L1181" i="2" s="1"/>
  <c r="K1180" i="2"/>
  <c r="L1180" i="2" s="1"/>
  <c r="K1179" i="2"/>
  <c r="L1179" i="2" s="1"/>
  <c r="K1178" i="2"/>
  <c r="L1178" i="2" s="1"/>
  <c r="K1177" i="2"/>
  <c r="L1177" i="2" s="1"/>
  <c r="K1176" i="2"/>
  <c r="L1176" i="2" s="1"/>
  <c r="K1175" i="2"/>
  <c r="L1175" i="2" s="1"/>
  <c r="K1174" i="2"/>
  <c r="L1174" i="2" s="1"/>
  <c r="K1173" i="2"/>
  <c r="L1173" i="2" s="1"/>
  <c r="K1172" i="2"/>
  <c r="L1172" i="2" s="1"/>
  <c r="K1171" i="2"/>
  <c r="L1171" i="2" s="1"/>
  <c r="K1170" i="2"/>
  <c r="L1170" i="2" s="1"/>
  <c r="K1169" i="2"/>
  <c r="L1169" i="2" s="1"/>
  <c r="K1168" i="2"/>
  <c r="L1168" i="2" s="1"/>
  <c r="K1167" i="2"/>
  <c r="L1167" i="2" s="1"/>
  <c r="K1166" i="2"/>
  <c r="L1166" i="2" s="1"/>
  <c r="K1165" i="2"/>
  <c r="L1165" i="2" s="1"/>
  <c r="K1164" i="2"/>
  <c r="L1164" i="2" s="1"/>
  <c r="K1163" i="2"/>
  <c r="L1163" i="2" s="1"/>
  <c r="K1162" i="2"/>
  <c r="L1162" i="2" s="1"/>
  <c r="K1161" i="2"/>
  <c r="L1161" i="2" s="1"/>
  <c r="K1160" i="2"/>
  <c r="L1160" i="2" s="1"/>
  <c r="K1159" i="2"/>
  <c r="L1159" i="2" s="1"/>
  <c r="K1158" i="2"/>
  <c r="L1158" i="2" s="1"/>
  <c r="K1157" i="2"/>
  <c r="L1157" i="2" s="1"/>
  <c r="K1156" i="2"/>
  <c r="L1156" i="2" s="1"/>
  <c r="K1155" i="2"/>
  <c r="L1155" i="2" s="1"/>
  <c r="K1154" i="2"/>
  <c r="L1154" i="2" s="1"/>
  <c r="K1153" i="2"/>
  <c r="L1153" i="2" s="1"/>
  <c r="K1152" i="2"/>
  <c r="L1152" i="2" s="1"/>
  <c r="K1151" i="2"/>
  <c r="L1151" i="2" s="1"/>
  <c r="K1150" i="2"/>
  <c r="L1150" i="2" s="1"/>
  <c r="K1149" i="2"/>
  <c r="L1149" i="2" s="1"/>
  <c r="K1148" i="2"/>
  <c r="L1148" i="2" s="1"/>
  <c r="K1147" i="2"/>
  <c r="L1147" i="2" s="1"/>
  <c r="K1146" i="2"/>
  <c r="L1146" i="2" s="1"/>
  <c r="K1145" i="2"/>
  <c r="L1145" i="2" s="1"/>
  <c r="K1144" i="2"/>
  <c r="L1144" i="2" s="1"/>
  <c r="K1143" i="2"/>
  <c r="L1143" i="2" s="1"/>
  <c r="K1142" i="2"/>
  <c r="L1142" i="2" s="1"/>
  <c r="K1141" i="2"/>
  <c r="L1141" i="2" s="1"/>
  <c r="K1140" i="2"/>
  <c r="L1140" i="2" s="1"/>
  <c r="K1139" i="2"/>
  <c r="L1139" i="2" s="1"/>
  <c r="K1138" i="2"/>
  <c r="L1138" i="2" s="1"/>
  <c r="K1137" i="2"/>
  <c r="L1137" i="2" s="1"/>
  <c r="K1136" i="2"/>
  <c r="L1136" i="2" s="1"/>
  <c r="K1135" i="2"/>
  <c r="L1135" i="2" s="1"/>
  <c r="K1134" i="2"/>
  <c r="L1134" i="2" s="1"/>
  <c r="K1133" i="2"/>
  <c r="L1133" i="2" s="1"/>
  <c r="K1132" i="2"/>
  <c r="L1132" i="2" s="1"/>
  <c r="K1131" i="2"/>
  <c r="L1131" i="2" s="1"/>
  <c r="K1130" i="2"/>
  <c r="L1130" i="2" s="1"/>
  <c r="K1129" i="2"/>
  <c r="L1129" i="2" s="1"/>
  <c r="K1128" i="2"/>
  <c r="L1128" i="2" s="1"/>
  <c r="K1127" i="2"/>
  <c r="L1127" i="2" s="1"/>
  <c r="K1126" i="2"/>
  <c r="L1126" i="2" s="1"/>
  <c r="K1125" i="2"/>
  <c r="L1125" i="2" s="1"/>
  <c r="K1124" i="2"/>
  <c r="L1124" i="2" s="1"/>
  <c r="K1123" i="2"/>
  <c r="L1123" i="2" s="1"/>
  <c r="K1122" i="2"/>
  <c r="L1122" i="2" s="1"/>
  <c r="K1121" i="2"/>
  <c r="L1121" i="2" s="1"/>
  <c r="K1120" i="2"/>
  <c r="L1120" i="2" s="1"/>
  <c r="K1119" i="2"/>
  <c r="L1119" i="2" s="1"/>
  <c r="K1118" i="2"/>
  <c r="L1118" i="2" s="1"/>
  <c r="K1117" i="2"/>
  <c r="L1117" i="2" s="1"/>
  <c r="K1116" i="2"/>
  <c r="L1116" i="2" s="1"/>
  <c r="K1115" i="2"/>
  <c r="L1115" i="2" s="1"/>
  <c r="K1114" i="2"/>
  <c r="L1114" i="2" s="1"/>
  <c r="K1113" i="2"/>
  <c r="L1113" i="2" s="1"/>
  <c r="K1112" i="2"/>
  <c r="L1112" i="2" s="1"/>
  <c r="K1111" i="2"/>
  <c r="L1111" i="2" s="1"/>
  <c r="K1110" i="2"/>
  <c r="L1110" i="2" s="1"/>
  <c r="K1109" i="2"/>
  <c r="L1109" i="2" s="1"/>
  <c r="K1108" i="2"/>
  <c r="L1108" i="2" s="1"/>
  <c r="K1107" i="2"/>
  <c r="L1107" i="2" s="1"/>
  <c r="K1106" i="2"/>
  <c r="L1106" i="2" s="1"/>
  <c r="K1105" i="2"/>
  <c r="L1105" i="2" s="1"/>
  <c r="K1104" i="2"/>
  <c r="L1104" i="2" s="1"/>
  <c r="K1103" i="2"/>
  <c r="L1103" i="2" s="1"/>
  <c r="K1102" i="2"/>
  <c r="L1102" i="2" s="1"/>
  <c r="K1101" i="2"/>
  <c r="L1101" i="2" s="1"/>
  <c r="K1100" i="2"/>
  <c r="L1100" i="2" s="1"/>
  <c r="K1099" i="2"/>
  <c r="L1099" i="2" s="1"/>
  <c r="K1098" i="2"/>
  <c r="L1098" i="2" s="1"/>
  <c r="K1097" i="2"/>
  <c r="L1097" i="2" s="1"/>
  <c r="K1096" i="2"/>
  <c r="L1096" i="2" s="1"/>
  <c r="K1095" i="2"/>
  <c r="L1095" i="2" s="1"/>
  <c r="K1094" i="2"/>
  <c r="L1094" i="2" s="1"/>
  <c r="K1093" i="2"/>
  <c r="L1093" i="2" s="1"/>
  <c r="K1092" i="2"/>
  <c r="L1092" i="2" s="1"/>
  <c r="K1091" i="2"/>
  <c r="L1091" i="2" s="1"/>
  <c r="K1090" i="2"/>
  <c r="L1090" i="2" s="1"/>
  <c r="K1089" i="2"/>
  <c r="L1089" i="2" s="1"/>
  <c r="K1088" i="2"/>
  <c r="L1088" i="2" s="1"/>
  <c r="K1087" i="2"/>
  <c r="L1087" i="2" s="1"/>
  <c r="K1086" i="2"/>
  <c r="L1086" i="2" s="1"/>
  <c r="K1085" i="2"/>
  <c r="L1085" i="2" s="1"/>
  <c r="K1084" i="2"/>
  <c r="L1084" i="2" s="1"/>
  <c r="K1083" i="2"/>
  <c r="L1083" i="2" s="1"/>
  <c r="K1082" i="2"/>
  <c r="L1082" i="2" s="1"/>
  <c r="K1081" i="2"/>
  <c r="L1081" i="2" s="1"/>
  <c r="K1080" i="2"/>
  <c r="L1080" i="2" s="1"/>
  <c r="L1079" i="2"/>
  <c r="K1079" i="2"/>
  <c r="K1078" i="2"/>
  <c r="L1078" i="2" s="1"/>
  <c r="K1077" i="2"/>
  <c r="L1077" i="2" s="1"/>
  <c r="K1076" i="2"/>
  <c r="L1076" i="2" s="1"/>
  <c r="K1075" i="2"/>
  <c r="L1075" i="2" s="1"/>
  <c r="K1074" i="2"/>
  <c r="L1074" i="2" s="1"/>
  <c r="K1073" i="2"/>
  <c r="L1073" i="2" s="1"/>
  <c r="K1072" i="2"/>
  <c r="L1072" i="2" s="1"/>
  <c r="K1071" i="2"/>
  <c r="L1071" i="2" s="1"/>
  <c r="K1070" i="2"/>
  <c r="L1070" i="2" s="1"/>
  <c r="K1069" i="2"/>
  <c r="L1069" i="2" s="1"/>
  <c r="K1068" i="2"/>
  <c r="L1068" i="2" s="1"/>
  <c r="K1067" i="2"/>
  <c r="L1067" i="2" s="1"/>
  <c r="K1066" i="2"/>
  <c r="L1066" i="2" s="1"/>
  <c r="K1065" i="2"/>
  <c r="L1065" i="2" s="1"/>
  <c r="K1064" i="2"/>
  <c r="L1064" i="2" s="1"/>
  <c r="K1063" i="2"/>
  <c r="L1063" i="2" s="1"/>
  <c r="K1062" i="2"/>
  <c r="L1062" i="2" s="1"/>
  <c r="K1061" i="2"/>
  <c r="L1061" i="2" s="1"/>
  <c r="K1060" i="2"/>
  <c r="L1060" i="2" s="1"/>
  <c r="K1059" i="2"/>
  <c r="L1059" i="2" s="1"/>
  <c r="K1058" i="2"/>
  <c r="L1058" i="2" s="1"/>
  <c r="K1057" i="2"/>
  <c r="L1057" i="2" s="1"/>
  <c r="K1056" i="2"/>
  <c r="L1056" i="2" s="1"/>
  <c r="K1055" i="2"/>
  <c r="L1055" i="2" s="1"/>
  <c r="K1054" i="2"/>
  <c r="L1054" i="2" s="1"/>
  <c r="K1053" i="2"/>
  <c r="L1053" i="2" s="1"/>
  <c r="K1052" i="2"/>
  <c r="L1052" i="2" s="1"/>
  <c r="K1051" i="2"/>
  <c r="L1051" i="2" s="1"/>
  <c r="K1050" i="2"/>
  <c r="L1050" i="2" s="1"/>
  <c r="K1049" i="2"/>
  <c r="L1049" i="2" s="1"/>
  <c r="K1048" i="2"/>
  <c r="L1048" i="2" s="1"/>
  <c r="K1047" i="2"/>
  <c r="L1047" i="2" s="1"/>
  <c r="K1046" i="2"/>
  <c r="L1046" i="2" s="1"/>
  <c r="K1045" i="2"/>
  <c r="L1045" i="2" s="1"/>
  <c r="K1044" i="2"/>
  <c r="L1044" i="2" s="1"/>
  <c r="K1043" i="2"/>
  <c r="L1043" i="2" s="1"/>
  <c r="K1042" i="2"/>
  <c r="L1042" i="2" s="1"/>
  <c r="K1041" i="2"/>
  <c r="L1041" i="2" s="1"/>
  <c r="K1040" i="2"/>
  <c r="L1040" i="2" s="1"/>
  <c r="K1039" i="2"/>
  <c r="L1039" i="2" s="1"/>
  <c r="L1038" i="2"/>
  <c r="K1038" i="2"/>
  <c r="K1037" i="2"/>
  <c r="L1037" i="2" s="1"/>
  <c r="K1036" i="2"/>
  <c r="L1036" i="2" s="1"/>
  <c r="K1035" i="2"/>
  <c r="L1035" i="2" s="1"/>
  <c r="K1034" i="2"/>
  <c r="L1034" i="2" s="1"/>
  <c r="K1033" i="2"/>
  <c r="L1033" i="2" s="1"/>
  <c r="K1032" i="2"/>
  <c r="L1032" i="2" s="1"/>
  <c r="K1031" i="2"/>
  <c r="L1031" i="2" s="1"/>
  <c r="K1030" i="2"/>
  <c r="L1030" i="2" s="1"/>
  <c r="K1029" i="2"/>
  <c r="L1029" i="2" s="1"/>
  <c r="K1028" i="2"/>
  <c r="L1028" i="2" s="1"/>
  <c r="K1027" i="2"/>
  <c r="L1027" i="2" s="1"/>
  <c r="K1026" i="2"/>
  <c r="L1026" i="2" s="1"/>
  <c r="K1025" i="2"/>
  <c r="L1025" i="2" s="1"/>
  <c r="K1024" i="2"/>
  <c r="L1024" i="2" s="1"/>
  <c r="K1023" i="2"/>
  <c r="L1023" i="2" s="1"/>
  <c r="K1022" i="2"/>
  <c r="L1022" i="2" s="1"/>
  <c r="K1021" i="2"/>
  <c r="L1021" i="2" s="1"/>
  <c r="K1020" i="2"/>
  <c r="L1020" i="2" s="1"/>
  <c r="K1019" i="2"/>
  <c r="L1019" i="2" s="1"/>
  <c r="L1018" i="2"/>
  <c r="K1018" i="2"/>
  <c r="K1017" i="2"/>
  <c r="L1017" i="2" s="1"/>
  <c r="K1016" i="2"/>
  <c r="L1016" i="2" s="1"/>
  <c r="K1015" i="2"/>
  <c r="L1015" i="2" s="1"/>
  <c r="K1014" i="2"/>
  <c r="L1014" i="2" s="1"/>
  <c r="K1013" i="2"/>
  <c r="L1013" i="2" s="1"/>
  <c r="K1012" i="2"/>
  <c r="L1012" i="2" s="1"/>
  <c r="K1011" i="2"/>
  <c r="L1011" i="2" s="1"/>
  <c r="K1010" i="2"/>
  <c r="L1010" i="2" s="1"/>
  <c r="K1009" i="2"/>
  <c r="L1009" i="2" s="1"/>
  <c r="K1008" i="2"/>
  <c r="L1008" i="2" s="1"/>
  <c r="K1007" i="2"/>
  <c r="L1007" i="2" s="1"/>
  <c r="K1006" i="2"/>
  <c r="L1006" i="2" s="1"/>
  <c r="K1005" i="2"/>
  <c r="L1005" i="2" s="1"/>
  <c r="K1004" i="2"/>
  <c r="L1004" i="2" s="1"/>
  <c r="K1003" i="2"/>
  <c r="L1003" i="2" s="1"/>
  <c r="K1002" i="2"/>
  <c r="L1002" i="2" s="1"/>
  <c r="K1001" i="2"/>
  <c r="L1001" i="2" s="1"/>
  <c r="K1000" i="2"/>
  <c r="L1000" i="2" s="1"/>
  <c r="K999" i="2"/>
  <c r="L999" i="2" s="1"/>
  <c r="K998" i="2"/>
  <c r="L998" i="2" s="1"/>
  <c r="K997" i="2"/>
  <c r="L997" i="2" s="1"/>
  <c r="K996" i="2"/>
  <c r="L996" i="2" s="1"/>
  <c r="K995" i="2"/>
  <c r="L995" i="2" s="1"/>
  <c r="K994" i="2"/>
  <c r="L994" i="2" s="1"/>
  <c r="K993" i="2"/>
  <c r="L993" i="2" s="1"/>
  <c r="K992" i="2"/>
  <c r="L992" i="2" s="1"/>
  <c r="K991" i="2"/>
  <c r="L991" i="2" s="1"/>
  <c r="K990" i="2"/>
  <c r="L990" i="2" s="1"/>
  <c r="K989" i="2"/>
  <c r="L989" i="2" s="1"/>
  <c r="K988" i="2"/>
  <c r="L988" i="2" s="1"/>
  <c r="K987" i="2"/>
  <c r="L987" i="2" s="1"/>
  <c r="K986" i="2"/>
  <c r="L986" i="2" s="1"/>
  <c r="K985" i="2"/>
  <c r="L985" i="2" s="1"/>
  <c r="K984" i="2"/>
  <c r="L984" i="2" s="1"/>
  <c r="K983" i="2"/>
  <c r="L983" i="2" s="1"/>
  <c r="K982" i="2"/>
  <c r="L982" i="2" s="1"/>
  <c r="K981" i="2"/>
  <c r="L981" i="2" s="1"/>
  <c r="K980" i="2"/>
  <c r="L980" i="2" s="1"/>
  <c r="K979" i="2"/>
  <c r="L979" i="2" s="1"/>
  <c r="K978" i="2"/>
  <c r="L978" i="2" s="1"/>
  <c r="K977" i="2"/>
  <c r="L977" i="2" s="1"/>
  <c r="K976" i="2"/>
  <c r="L976" i="2" s="1"/>
  <c r="K975" i="2"/>
  <c r="L975" i="2" s="1"/>
  <c r="K974" i="2"/>
  <c r="L974" i="2" s="1"/>
  <c r="K973" i="2"/>
  <c r="L973" i="2" s="1"/>
  <c r="K972" i="2"/>
  <c r="L972" i="2" s="1"/>
  <c r="K971" i="2"/>
  <c r="L971" i="2" s="1"/>
  <c r="K970" i="2"/>
  <c r="L970" i="2" s="1"/>
  <c r="K969" i="2"/>
  <c r="L969" i="2" s="1"/>
  <c r="K968" i="2"/>
  <c r="L968" i="2" s="1"/>
  <c r="K967" i="2"/>
  <c r="L967" i="2" s="1"/>
  <c r="K966" i="2"/>
  <c r="L966" i="2" s="1"/>
  <c r="K965" i="2"/>
  <c r="L965" i="2" s="1"/>
  <c r="L964" i="2"/>
  <c r="K964" i="2"/>
  <c r="K963" i="2"/>
  <c r="L963" i="2" s="1"/>
  <c r="K962" i="2"/>
  <c r="L962" i="2" s="1"/>
  <c r="K961" i="2"/>
  <c r="L961" i="2" s="1"/>
  <c r="K960" i="2"/>
  <c r="L960" i="2" s="1"/>
  <c r="K959" i="2"/>
  <c r="L959" i="2" s="1"/>
  <c r="K958" i="2"/>
  <c r="L958" i="2" s="1"/>
  <c r="K957" i="2"/>
  <c r="L957" i="2" s="1"/>
  <c r="K956" i="2"/>
  <c r="L956" i="2" s="1"/>
  <c r="K955" i="2"/>
  <c r="L955" i="2" s="1"/>
  <c r="K954" i="2"/>
  <c r="L954" i="2" s="1"/>
  <c r="K953" i="2"/>
  <c r="L953" i="2" s="1"/>
  <c r="K952" i="2"/>
  <c r="L952" i="2" s="1"/>
  <c r="K951" i="2"/>
  <c r="L951" i="2" s="1"/>
  <c r="L950" i="2"/>
  <c r="K950" i="2"/>
  <c r="K949" i="2"/>
  <c r="L949" i="2" s="1"/>
  <c r="K948" i="2"/>
  <c r="L948" i="2" s="1"/>
  <c r="K947" i="2"/>
  <c r="L947" i="2" s="1"/>
  <c r="L946" i="2"/>
  <c r="K946" i="2"/>
  <c r="K945" i="2"/>
  <c r="L945" i="2" s="1"/>
  <c r="K944" i="2"/>
  <c r="L944" i="2" s="1"/>
  <c r="K943" i="2"/>
  <c r="L943" i="2" s="1"/>
  <c r="K942" i="2"/>
  <c r="L942" i="2" s="1"/>
  <c r="K941" i="2"/>
  <c r="L941" i="2" s="1"/>
  <c r="L940" i="2"/>
  <c r="K940" i="2"/>
  <c r="K939" i="2"/>
  <c r="L939" i="2" s="1"/>
  <c r="K938" i="2"/>
  <c r="L938" i="2" s="1"/>
  <c r="K937" i="2"/>
  <c r="L937" i="2" s="1"/>
  <c r="K936" i="2"/>
  <c r="L936" i="2" s="1"/>
  <c r="K935" i="2"/>
  <c r="L935" i="2" s="1"/>
  <c r="K934" i="2"/>
  <c r="L934" i="2" s="1"/>
  <c r="K933" i="2"/>
  <c r="L933" i="2" s="1"/>
  <c r="K932" i="2"/>
  <c r="L932" i="2" s="1"/>
  <c r="K931" i="2"/>
  <c r="L931" i="2" s="1"/>
  <c r="K930" i="2"/>
  <c r="L930" i="2" s="1"/>
  <c r="K929" i="2"/>
  <c r="L929" i="2" s="1"/>
  <c r="K928" i="2"/>
  <c r="L928" i="2" s="1"/>
  <c r="K927" i="2"/>
  <c r="L927" i="2" s="1"/>
  <c r="K926" i="2"/>
  <c r="L926" i="2" s="1"/>
  <c r="K925" i="2"/>
  <c r="L925" i="2" s="1"/>
  <c r="K924" i="2"/>
  <c r="L924" i="2" s="1"/>
  <c r="K923" i="2"/>
  <c r="L923" i="2" s="1"/>
  <c r="K922" i="2"/>
  <c r="L922" i="2" s="1"/>
  <c r="K921" i="2"/>
  <c r="L921" i="2" s="1"/>
  <c r="L920" i="2"/>
  <c r="K920" i="2"/>
  <c r="K919" i="2"/>
  <c r="L919" i="2" s="1"/>
  <c r="K918" i="2"/>
  <c r="L918" i="2" s="1"/>
  <c r="K917" i="2"/>
  <c r="L917" i="2" s="1"/>
  <c r="K916" i="2"/>
  <c r="L916" i="2" s="1"/>
  <c r="K915" i="2"/>
  <c r="L915" i="2" s="1"/>
  <c r="K914" i="2"/>
  <c r="L914" i="2" s="1"/>
  <c r="L913" i="2"/>
  <c r="K913" i="2"/>
  <c r="K912" i="2"/>
  <c r="L912" i="2" s="1"/>
  <c r="K911" i="2"/>
  <c r="L911" i="2" s="1"/>
  <c r="K910" i="2"/>
  <c r="L910" i="2" s="1"/>
  <c r="K909" i="2"/>
  <c r="L909" i="2" s="1"/>
  <c r="L908" i="2"/>
  <c r="K908" i="2"/>
  <c r="K907" i="2"/>
  <c r="L907" i="2" s="1"/>
  <c r="K906" i="2"/>
  <c r="L906" i="2" s="1"/>
  <c r="K905" i="2"/>
  <c r="L905" i="2" s="1"/>
  <c r="K904" i="2"/>
  <c r="L904" i="2" s="1"/>
  <c r="K903" i="2"/>
  <c r="L903" i="2" s="1"/>
  <c r="K902" i="2"/>
  <c r="L902" i="2" s="1"/>
  <c r="K901" i="2"/>
  <c r="L901" i="2" s="1"/>
  <c r="K900" i="2"/>
  <c r="L900" i="2" s="1"/>
  <c r="K899" i="2"/>
  <c r="L899" i="2" s="1"/>
  <c r="K898" i="2"/>
  <c r="L898" i="2" s="1"/>
  <c r="K897" i="2"/>
  <c r="L897" i="2" s="1"/>
  <c r="K896" i="2"/>
  <c r="L896" i="2" s="1"/>
  <c r="K895" i="2"/>
  <c r="L895" i="2" s="1"/>
  <c r="K894" i="2"/>
  <c r="L894" i="2" s="1"/>
  <c r="K893" i="2"/>
  <c r="L893" i="2" s="1"/>
  <c r="K892" i="2"/>
  <c r="L892" i="2" s="1"/>
  <c r="K891" i="2"/>
  <c r="L891" i="2" s="1"/>
  <c r="K890" i="2"/>
  <c r="L890" i="2" s="1"/>
  <c r="K889" i="2"/>
  <c r="L889" i="2" s="1"/>
  <c r="L888" i="2"/>
  <c r="K888" i="2"/>
  <c r="K887" i="2"/>
  <c r="L887" i="2" s="1"/>
  <c r="K886" i="2"/>
  <c r="L886" i="2" s="1"/>
  <c r="K885" i="2"/>
  <c r="L885" i="2" s="1"/>
  <c r="K884" i="2"/>
  <c r="L884" i="2" s="1"/>
  <c r="K883" i="2"/>
  <c r="L883" i="2" s="1"/>
  <c r="K882" i="2"/>
  <c r="L882" i="2" s="1"/>
  <c r="L881" i="2"/>
  <c r="K881" i="2"/>
  <c r="K880" i="2"/>
  <c r="L880" i="2" s="1"/>
  <c r="K879" i="2"/>
  <c r="L879" i="2" s="1"/>
  <c r="K878" i="2"/>
  <c r="L878" i="2" s="1"/>
  <c r="K877" i="2"/>
  <c r="L877" i="2" s="1"/>
  <c r="K876" i="2"/>
  <c r="L876" i="2" s="1"/>
  <c r="K875" i="2"/>
  <c r="L875" i="2" s="1"/>
  <c r="K874" i="2"/>
  <c r="L874" i="2" s="1"/>
  <c r="K873" i="2"/>
  <c r="L873" i="2" s="1"/>
  <c r="L872" i="2"/>
  <c r="K872" i="2"/>
  <c r="K871" i="2"/>
  <c r="L871" i="2" s="1"/>
  <c r="K870" i="2"/>
  <c r="L870" i="2" s="1"/>
  <c r="K869" i="2"/>
  <c r="L869" i="2" s="1"/>
  <c r="K868" i="2"/>
  <c r="L868" i="2" s="1"/>
  <c r="K867" i="2"/>
  <c r="L867" i="2" s="1"/>
  <c r="K866" i="2"/>
  <c r="L866" i="2" s="1"/>
  <c r="K865" i="2"/>
  <c r="L865" i="2" s="1"/>
  <c r="K864" i="2"/>
  <c r="L864" i="2" s="1"/>
  <c r="K863" i="2"/>
  <c r="L863" i="2" s="1"/>
  <c r="K862" i="2"/>
  <c r="L862" i="2" s="1"/>
  <c r="K861" i="2"/>
  <c r="L861" i="2" s="1"/>
  <c r="K860" i="2"/>
  <c r="L860" i="2" s="1"/>
  <c r="K859" i="2"/>
  <c r="L859" i="2" s="1"/>
  <c r="K858" i="2"/>
  <c r="L858" i="2" s="1"/>
  <c r="K857" i="2"/>
  <c r="L857" i="2" s="1"/>
  <c r="K856" i="2"/>
  <c r="L856" i="2" s="1"/>
  <c r="K855" i="2"/>
  <c r="L855" i="2" s="1"/>
  <c r="K854" i="2"/>
  <c r="L854" i="2" s="1"/>
  <c r="K853" i="2"/>
  <c r="L853" i="2" s="1"/>
  <c r="K852" i="2"/>
  <c r="L852" i="2" s="1"/>
  <c r="K851" i="2"/>
  <c r="L851" i="2" s="1"/>
  <c r="K850" i="2"/>
  <c r="L850" i="2" s="1"/>
  <c r="K849" i="2"/>
  <c r="L849" i="2" s="1"/>
  <c r="K848" i="2"/>
  <c r="L848" i="2" s="1"/>
  <c r="K847" i="2"/>
  <c r="L847" i="2" s="1"/>
  <c r="K846" i="2"/>
  <c r="L846" i="2" s="1"/>
  <c r="K845" i="2"/>
  <c r="L845" i="2" s="1"/>
  <c r="K844" i="2"/>
  <c r="L844" i="2" s="1"/>
  <c r="K843" i="2"/>
  <c r="L843" i="2" s="1"/>
  <c r="K842" i="2"/>
  <c r="L842" i="2" s="1"/>
  <c r="K841" i="2"/>
  <c r="L841" i="2" s="1"/>
  <c r="K840" i="2"/>
  <c r="L840" i="2" s="1"/>
  <c r="K839" i="2"/>
  <c r="L839" i="2" s="1"/>
  <c r="K838" i="2"/>
  <c r="L838" i="2" s="1"/>
  <c r="K837" i="2"/>
  <c r="L837" i="2" s="1"/>
  <c r="K836" i="2"/>
  <c r="L836" i="2" s="1"/>
  <c r="K835" i="2"/>
  <c r="L835" i="2" s="1"/>
  <c r="K834" i="2"/>
  <c r="L834" i="2" s="1"/>
  <c r="K833" i="2"/>
  <c r="L833" i="2" s="1"/>
  <c r="K832" i="2"/>
  <c r="L832" i="2" s="1"/>
  <c r="K831" i="2"/>
  <c r="L831" i="2" s="1"/>
  <c r="K830" i="2"/>
  <c r="L830" i="2" s="1"/>
  <c r="K829" i="2"/>
  <c r="L829" i="2" s="1"/>
  <c r="L828" i="2"/>
  <c r="K828" i="2"/>
  <c r="K827" i="2"/>
  <c r="L827" i="2" s="1"/>
  <c r="K826" i="2"/>
  <c r="L826" i="2" s="1"/>
  <c r="K825" i="2"/>
  <c r="L825" i="2" s="1"/>
  <c r="K824" i="2"/>
  <c r="L824" i="2" s="1"/>
  <c r="K823" i="2"/>
  <c r="L823" i="2" s="1"/>
  <c r="K822" i="2"/>
  <c r="L822" i="2" s="1"/>
  <c r="K821" i="2"/>
  <c r="L821" i="2" s="1"/>
  <c r="L820" i="2"/>
  <c r="K820" i="2"/>
  <c r="K819" i="2"/>
  <c r="L819" i="2" s="1"/>
  <c r="K818" i="2"/>
  <c r="L818" i="2" s="1"/>
  <c r="K817" i="2"/>
  <c r="L817" i="2" s="1"/>
  <c r="K816" i="2"/>
  <c r="L816" i="2" s="1"/>
  <c r="K815" i="2"/>
  <c r="L815" i="2" s="1"/>
  <c r="K814" i="2"/>
  <c r="L814" i="2" s="1"/>
  <c r="K813" i="2"/>
  <c r="L813" i="2" s="1"/>
  <c r="K812" i="2"/>
  <c r="L812" i="2" s="1"/>
  <c r="K811" i="2"/>
  <c r="L811" i="2" s="1"/>
  <c r="K810" i="2"/>
  <c r="L810" i="2" s="1"/>
  <c r="K809" i="2"/>
  <c r="L809" i="2" s="1"/>
  <c r="K808" i="2"/>
  <c r="L808" i="2" s="1"/>
  <c r="K807" i="2"/>
  <c r="L807" i="2" s="1"/>
  <c r="K806" i="2"/>
  <c r="L806" i="2" s="1"/>
  <c r="K805" i="2"/>
  <c r="L805" i="2" s="1"/>
  <c r="K804" i="2"/>
  <c r="L804" i="2" s="1"/>
  <c r="K803" i="2"/>
  <c r="L803" i="2" s="1"/>
  <c r="K802" i="2"/>
  <c r="L802" i="2" s="1"/>
  <c r="K801" i="2"/>
  <c r="L801" i="2" s="1"/>
  <c r="K800" i="2"/>
  <c r="L800" i="2" s="1"/>
  <c r="K799" i="2"/>
  <c r="L799" i="2" s="1"/>
  <c r="K798" i="2"/>
  <c r="L798" i="2" s="1"/>
  <c r="K797" i="2"/>
  <c r="L797" i="2" s="1"/>
  <c r="K796" i="2"/>
  <c r="L796" i="2" s="1"/>
  <c r="K795" i="2"/>
  <c r="L795" i="2" s="1"/>
  <c r="K794" i="2"/>
  <c r="L794" i="2" s="1"/>
  <c r="K793" i="2"/>
  <c r="L793" i="2" s="1"/>
  <c r="K792" i="2"/>
  <c r="L792" i="2" s="1"/>
  <c r="K791" i="2"/>
  <c r="L791" i="2" s="1"/>
  <c r="K790" i="2"/>
  <c r="L790" i="2" s="1"/>
  <c r="K789" i="2"/>
  <c r="L789" i="2" s="1"/>
  <c r="K788" i="2"/>
  <c r="L788" i="2" s="1"/>
  <c r="K787" i="2"/>
  <c r="L787" i="2" s="1"/>
  <c r="K786" i="2"/>
  <c r="L786" i="2" s="1"/>
  <c r="K785" i="2"/>
  <c r="L785" i="2" s="1"/>
  <c r="K784" i="2"/>
  <c r="L784" i="2" s="1"/>
  <c r="K783" i="2"/>
  <c r="L783" i="2" s="1"/>
  <c r="K782" i="2"/>
  <c r="L782" i="2" s="1"/>
  <c r="K781" i="2"/>
  <c r="L781" i="2" s="1"/>
  <c r="K780" i="2"/>
  <c r="L780" i="2" s="1"/>
  <c r="K779" i="2"/>
  <c r="L779" i="2" s="1"/>
  <c r="K778" i="2"/>
  <c r="L778" i="2" s="1"/>
  <c r="K777" i="2"/>
  <c r="L777" i="2" s="1"/>
  <c r="K776" i="2"/>
  <c r="L776" i="2" s="1"/>
  <c r="K775" i="2"/>
  <c r="L775" i="2" s="1"/>
  <c r="K774" i="2"/>
  <c r="L774" i="2" s="1"/>
  <c r="K773" i="2"/>
  <c r="L773" i="2" s="1"/>
  <c r="K772" i="2"/>
  <c r="L772" i="2" s="1"/>
  <c r="K771" i="2"/>
  <c r="L771" i="2" s="1"/>
  <c r="K770" i="2"/>
  <c r="L770" i="2" s="1"/>
  <c r="K769" i="2"/>
  <c r="L769" i="2" s="1"/>
  <c r="K768" i="2"/>
  <c r="L768" i="2" s="1"/>
  <c r="K767" i="2"/>
  <c r="L767" i="2" s="1"/>
  <c r="K766" i="2"/>
  <c r="L766" i="2" s="1"/>
  <c r="K765" i="2"/>
  <c r="L765" i="2" s="1"/>
  <c r="K764" i="2"/>
  <c r="L764" i="2" s="1"/>
  <c r="K763" i="2"/>
  <c r="L763" i="2" s="1"/>
  <c r="K762" i="2"/>
  <c r="L762" i="2" s="1"/>
  <c r="K761" i="2"/>
  <c r="L761" i="2" s="1"/>
  <c r="K760" i="2"/>
  <c r="L760" i="2" s="1"/>
  <c r="K759" i="2"/>
  <c r="L759" i="2" s="1"/>
  <c r="K758" i="2"/>
  <c r="L758" i="2" s="1"/>
  <c r="K757" i="2"/>
  <c r="L757" i="2" s="1"/>
  <c r="K756" i="2"/>
  <c r="L756" i="2" s="1"/>
  <c r="K755" i="2"/>
  <c r="L755" i="2" s="1"/>
  <c r="K754" i="2"/>
  <c r="L754" i="2" s="1"/>
  <c r="K753" i="2"/>
  <c r="L753" i="2" s="1"/>
  <c r="K752" i="2"/>
  <c r="L752" i="2" s="1"/>
  <c r="K751" i="2"/>
  <c r="L751" i="2" s="1"/>
  <c r="K750" i="2"/>
  <c r="L750" i="2" s="1"/>
  <c r="K749" i="2"/>
  <c r="L749" i="2" s="1"/>
  <c r="K748" i="2"/>
  <c r="L748" i="2" s="1"/>
  <c r="K747" i="2"/>
  <c r="L747" i="2" s="1"/>
  <c r="K746" i="2"/>
  <c r="L746" i="2" s="1"/>
  <c r="K745" i="2"/>
  <c r="L745" i="2" s="1"/>
  <c r="K744" i="2"/>
  <c r="L744" i="2" s="1"/>
  <c r="K743" i="2"/>
  <c r="L743" i="2" s="1"/>
  <c r="K742" i="2"/>
  <c r="L742" i="2" s="1"/>
  <c r="K741" i="2"/>
  <c r="L741" i="2" s="1"/>
  <c r="K740" i="2"/>
  <c r="L740" i="2" s="1"/>
  <c r="K739" i="2"/>
  <c r="L739" i="2" s="1"/>
  <c r="K738" i="2"/>
  <c r="L738" i="2" s="1"/>
  <c r="K737" i="2"/>
  <c r="L737" i="2" s="1"/>
  <c r="K736" i="2"/>
  <c r="L736" i="2" s="1"/>
  <c r="K735" i="2"/>
  <c r="L735" i="2" s="1"/>
  <c r="K734" i="2"/>
  <c r="L734" i="2" s="1"/>
  <c r="K733" i="2"/>
  <c r="L733" i="2" s="1"/>
  <c r="K732" i="2"/>
  <c r="L732" i="2" s="1"/>
  <c r="K731" i="2"/>
  <c r="L731" i="2" s="1"/>
  <c r="K730" i="2"/>
  <c r="L730" i="2" s="1"/>
  <c r="K729" i="2"/>
  <c r="L729" i="2" s="1"/>
  <c r="K728" i="2"/>
  <c r="L728" i="2" s="1"/>
  <c r="K727" i="2"/>
  <c r="L727" i="2" s="1"/>
  <c r="K726" i="2"/>
  <c r="L726" i="2" s="1"/>
  <c r="K725" i="2"/>
  <c r="L725" i="2" s="1"/>
  <c r="K724" i="2"/>
  <c r="L724" i="2" s="1"/>
  <c r="K723" i="2"/>
  <c r="L723" i="2" s="1"/>
  <c r="K722" i="2"/>
  <c r="L722" i="2" s="1"/>
  <c r="K721" i="2"/>
  <c r="L721" i="2" s="1"/>
  <c r="K720" i="2"/>
  <c r="L720" i="2" s="1"/>
  <c r="K719" i="2"/>
  <c r="L719" i="2" s="1"/>
  <c r="K718" i="2"/>
  <c r="L718" i="2" s="1"/>
  <c r="K717" i="2"/>
  <c r="L717" i="2" s="1"/>
  <c r="K716" i="2"/>
  <c r="L716" i="2" s="1"/>
  <c r="K715" i="2"/>
  <c r="L715" i="2" s="1"/>
  <c r="K714" i="2"/>
  <c r="L714" i="2" s="1"/>
  <c r="K713" i="2"/>
  <c r="L713" i="2" s="1"/>
  <c r="K712" i="2"/>
  <c r="L712" i="2" s="1"/>
  <c r="K711" i="2"/>
  <c r="L711" i="2" s="1"/>
  <c r="K710" i="2"/>
  <c r="L710" i="2" s="1"/>
  <c r="K709" i="2"/>
  <c r="L709" i="2" s="1"/>
  <c r="K708" i="2"/>
  <c r="L708" i="2" s="1"/>
  <c r="K707" i="2"/>
  <c r="L707" i="2" s="1"/>
  <c r="K706" i="2"/>
  <c r="L706" i="2" s="1"/>
  <c r="K705" i="2"/>
  <c r="L705" i="2" s="1"/>
  <c r="K704" i="2"/>
  <c r="L704" i="2" s="1"/>
  <c r="K703" i="2"/>
  <c r="L703" i="2" s="1"/>
  <c r="K702" i="2"/>
  <c r="L702" i="2" s="1"/>
  <c r="K701" i="2"/>
  <c r="L701" i="2" s="1"/>
  <c r="K700" i="2"/>
  <c r="L700" i="2" s="1"/>
  <c r="K699" i="2"/>
  <c r="L699" i="2" s="1"/>
  <c r="K698" i="2"/>
  <c r="L698" i="2" s="1"/>
  <c r="K697" i="2"/>
  <c r="L697" i="2" s="1"/>
  <c r="K696" i="2"/>
  <c r="L696" i="2" s="1"/>
  <c r="K695" i="2"/>
  <c r="L695" i="2" s="1"/>
  <c r="K694" i="2"/>
  <c r="L694" i="2" s="1"/>
  <c r="K693" i="2"/>
  <c r="L693" i="2" s="1"/>
  <c r="K692" i="2"/>
  <c r="L692" i="2" s="1"/>
  <c r="K691" i="2"/>
  <c r="L691" i="2" s="1"/>
  <c r="K690" i="2"/>
  <c r="L690" i="2" s="1"/>
  <c r="K689" i="2"/>
  <c r="L689" i="2" s="1"/>
  <c r="K688" i="2"/>
  <c r="L688" i="2" s="1"/>
  <c r="K687" i="2"/>
  <c r="L687" i="2" s="1"/>
  <c r="K686" i="2"/>
  <c r="L686" i="2" s="1"/>
  <c r="K685" i="2"/>
  <c r="L685" i="2" s="1"/>
  <c r="K684" i="2"/>
  <c r="L684" i="2" s="1"/>
  <c r="K683" i="2"/>
  <c r="L683" i="2" s="1"/>
  <c r="K682" i="2"/>
  <c r="L682" i="2" s="1"/>
  <c r="K681" i="2"/>
  <c r="L681" i="2" s="1"/>
  <c r="L680" i="2"/>
  <c r="K680" i="2"/>
  <c r="K679" i="2"/>
  <c r="L679" i="2" s="1"/>
  <c r="K678" i="2"/>
  <c r="L678" i="2" s="1"/>
  <c r="K677" i="2"/>
  <c r="L677" i="2" s="1"/>
  <c r="L676" i="2"/>
  <c r="K676" i="2"/>
  <c r="K675" i="2"/>
  <c r="L675" i="2" s="1"/>
  <c r="K674" i="2"/>
  <c r="L674" i="2" s="1"/>
  <c r="K673" i="2"/>
  <c r="L673" i="2" s="1"/>
  <c r="K672" i="2"/>
  <c r="L672" i="2" s="1"/>
  <c r="K671" i="2"/>
  <c r="L671" i="2" s="1"/>
  <c r="K670" i="2"/>
  <c r="L670" i="2" s="1"/>
  <c r="K669" i="2"/>
  <c r="L669" i="2" s="1"/>
  <c r="K668" i="2"/>
  <c r="L668" i="2" s="1"/>
  <c r="K667" i="2"/>
  <c r="L667" i="2" s="1"/>
  <c r="K666" i="2"/>
  <c r="L666" i="2" s="1"/>
  <c r="K665" i="2"/>
  <c r="L665" i="2" s="1"/>
  <c r="K664" i="2"/>
  <c r="L664" i="2" s="1"/>
  <c r="K663" i="2"/>
  <c r="L663" i="2" s="1"/>
  <c r="K662" i="2"/>
  <c r="L662" i="2" s="1"/>
  <c r="K661" i="2"/>
  <c r="L661" i="2" s="1"/>
  <c r="K660" i="2"/>
  <c r="L660" i="2" s="1"/>
  <c r="K659" i="2"/>
  <c r="L659" i="2" s="1"/>
  <c r="K658" i="2"/>
  <c r="L658" i="2" s="1"/>
  <c r="K657" i="2"/>
  <c r="L657" i="2" s="1"/>
  <c r="K656" i="2"/>
  <c r="L656" i="2" s="1"/>
  <c r="K655" i="2"/>
  <c r="L655" i="2" s="1"/>
  <c r="K654" i="2"/>
  <c r="L654" i="2" s="1"/>
  <c r="K653" i="2"/>
  <c r="L653" i="2" s="1"/>
  <c r="K652" i="2"/>
  <c r="L652" i="2" s="1"/>
  <c r="K651" i="2"/>
  <c r="L651" i="2" s="1"/>
  <c r="K650" i="2"/>
  <c r="L650" i="2" s="1"/>
  <c r="K649" i="2"/>
  <c r="L649" i="2" s="1"/>
  <c r="K648" i="2"/>
  <c r="L648" i="2" s="1"/>
  <c r="K647" i="2"/>
  <c r="L647" i="2" s="1"/>
  <c r="K646" i="2"/>
  <c r="L646" i="2" s="1"/>
  <c r="K645" i="2"/>
  <c r="L645" i="2" s="1"/>
  <c r="K644" i="2"/>
  <c r="L644" i="2" s="1"/>
  <c r="K643" i="2"/>
  <c r="L643" i="2" s="1"/>
  <c r="K642" i="2"/>
  <c r="L642" i="2" s="1"/>
  <c r="L641" i="2"/>
  <c r="K641" i="2"/>
  <c r="K640" i="2"/>
  <c r="L640" i="2" s="1"/>
  <c r="K639" i="2"/>
  <c r="L639" i="2" s="1"/>
  <c r="L638" i="2"/>
  <c r="K638" i="2"/>
  <c r="K637" i="2"/>
  <c r="L637" i="2" s="1"/>
  <c r="K636" i="2"/>
  <c r="L636" i="2" s="1"/>
  <c r="K635" i="2"/>
  <c r="L635" i="2" s="1"/>
  <c r="K634" i="2"/>
  <c r="L634" i="2" s="1"/>
  <c r="L633" i="2"/>
  <c r="K633" i="2"/>
  <c r="K632" i="2"/>
  <c r="L632" i="2" s="1"/>
  <c r="K631" i="2"/>
  <c r="L631" i="2" s="1"/>
  <c r="L630" i="2"/>
  <c r="K630" i="2"/>
  <c r="K629" i="2"/>
  <c r="L629" i="2" s="1"/>
  <c r="K628" i="2"/>
  <c r="L628" i="2" s="1"/>
  <c r="K627" i="2"/>
  <c r="L627" i="2" s="1"/>
  <c r="K626" i="2"/>
  <c r="L626" i="2" s="1"/>
  <c r="L625" i="2"/>
  <c r="K625" i="2"/>
  <c r="K624" i="2"/>
  <c r="L624" i="2" s="1"/>
  <c r="K623" i="2"/>
  <c r="L623" i="2" s="1"/>
  <c r="K622" i="2"/>
  <c r="L622" i="2" s="1"/>
  <c r="K621" i="2"/>
  <c r="L621" i="2" s="1"/>
  <c r="K620" i="2"/>
  <c r="L620" i="2" s="1"/>
  <c r="K619" i="2"/>
  <c r="L619" i="2" s="1"/>
  <c r="K618" i="2"/>
  <c r="L618" i="2" s="1"/>
  <c r="K617" i="2"/>
  <c r="L617" i="2" s="1"/>
  <c r="K616" i="2"/>
  <c r="L616" i="2" s="1"/>
  <c r="K615" i="2"/>
  <c r="L615" i="2" s="1"/>
  <c r="L614" i="2"/>
  <c r="K614" i="2"/>
  <c r="K613" i="2"/>
  <c r="L613" i="2" s="1"/>
  <c r="K612" i="2"/>
  <c r="L612" i="2" s="1"/>
  <c r="K611" i="2"/>
  <c r="L611" i="2" s="1"/>
  <c r="K610" i="2"/>
  <c r="L610" i="2" s="1"/>
  <c r="L609" i="2"/>
  <c r="K609" i="2"/>
  <c r="K608" i="2"/>
  <c r="L608" i="2" s="1"/>
  <c r="K607" i="2"/>
  <c r="L607" i="2" s="1"/>
  <c r="K606" i="2"/>
  <c r="L606" i="2" s="1"/>
  <c r="K605" i="2"/>
  <c r="L605" i="2" s="1"/>
  <c r="K604" i="2"/>
  <c r="L604" i="2" s="1"/>
  <c r="K603" i="2"/>
  <c r="L603" i="2" s="1"/>
  <c r="K602" i="2"/>
  <c r="L602" i="2" s="1"/>
  <c r="K601" i="2"/>
  <c r="L601" i="2" s="1"/>
  <c r="K600" i="2"/>
  <c r="L600" i="2" s="1"/>
  <c r="K599" i="2"/>
  <c r="L599" i="2" s="1"/>
  <c r="L598" i="2"/>
  <c r="K598" i="2"/>
  <c r="K597" i="2"/>
  <c r="L597" i="2" s="1"/>
  <c r="K596" i="2"/>
  <c r="L596" i="2" s="1"/>
  <c r="K595" i="2"/>
  <c r="L595" i="2" s="1"/>
  <c r="K594" i="2"/>
  <c r="L594" i="2" s="1"/>
  <c r="L593" i="2"/>
  <c r="K593" i="2"/>
  <c r="K592" i="2"/>
  <c r="L592" i="2" s="1"/>
  <c r="K591" i="2"/>
  <c r="L591" i="2" s="1"/>
  <c r="K590" i="2"/>
  <c r="L590" i="2" s="1"/>
  <c r="K589" i="2"/>
  <c r="L589" i="2" s="1"/>
  <c r="K588" i="2"/>
  <c r="L588" i="2" s="1"/>
  <c r="K587" i="2"/>
  <c r="L587" i="2" s="1"/>
  <c r="K586" i="2"/>
  <c r="L586" i="2" s="1"/>
  <c r="K585" i="2"/>
  <c r="L585" i="2" s="1"/>
  <c r="K584" i="2"/>
  <c r="L584" i="2" s="1"/>
  <c r="K583" i="2"/>
  <c r="L583" i="2" s="1"/>
  <c r="K582" i="2"/>
  <c r="L582" i="2" s="1"/>
  <c r="K581" i="2"/>
  <c r="L581" i="2" s="1"/>
  <c r="K580" i="2"/>
  <c r="L580" i="2" s="1"/>
  <c r="K579" i="2"/>
  <c r="L579" i="2" s="1"/>
  <c r="K578" i="2"/>
  <c r="L578" i="2" s="1"/>
  <c r="K577" i="2"/>
  <c r="L577" i="2" s="1"/>
  <c r="L576" i="2"/>
  <c r="K576" i="2"/>
  <c r="K575" i="2"/>
  <c r="L575" i="2" s="1"/>
  <c r="K574" i="2"/>
  <c r="L574" i="2" s="1"/>
  <c r="K573" i="2"/>
  <c r="L573" i="2" s="1"/>
  <c r="K572" i="2"/>
  <c r="L572" i="2" s="1"/>
  <c r="K571" i="2"/>
  <c r="L571" i="2" s="1"/>
  <c r="K570" i="2"/>
  <c r="L570" i="2" s="1"/>
  <c r="K569" i="2"/>
  <c r="L569" i="2" s="1"/>
  <c r="K568" i="2"/>
  <c r="L568" i="2" s="1"/>
  <c r="K567" i="2"/>
  <c r="L567" i="2" s="1"/>
  <c r="K566" i="2"/>
  <c r="L566" i="2" s="1"/>
  <c r="K565" i="2"/>
  <c r="L565" i="2" s="1"/>
  <c r="K564" i="2"/>
  <c r="L564" i="2" s="1"/>
  <c r="K563" i="2"/>
  <c r="L563" i="2" s="1"/>
  <c r="K562" i="2"/>
  <c r="L562" i="2" s="1"/>
  <c r="K561" i="2"/>
  <c r="L561" i="2" s="1"/>
  <c r="K560" i="2"/>
  <c r="L560" i="2" s="1"/>
  <c r="K559" i="2"/>
  <c r="L559" i="2" s="1"/>
  <c r="K558" i="2"/>
  <c r="L558" i="2" s="1"/>
  <c r="K557" i="2"/>
  <c r="L557" i="2" s="1"/>
  <c r="K556" i="2"/>
  <c r="L556" i="2" s="1"/>
  <c r="K555" i="2"/>
  <c r="L555" i="2" s="1"/>
  <c r="K554" i="2"/>
  <c r="L554" i="2" s="1"/>
  <c r="K553" i="2"/>
  <c r="L553" i="2" s="1"/>
  <c r="K552" i="2"/>
  <c r="L552" i="2" s="1"/>
  <c r="K551" i="2"/>
  <c r="L551" i="2" s="1"/>
  <c r="K550" i="2"/>
  <c r="L550" i="2" s="1"/>
  <c r="K549" i="2"/>
  <c r="L549" i="2" s="1"/>
  <c r="K548" i="2"/>
  <c r="L548" i="2" s="1"/>
  <c r="K547" i="2"/>
  <c r="L547" i="2" s="1"/>
  <c r="K546" i="2"/>
  <c r="L546" i="2" s="1"/>
  <c r="K545" i="2"/>
  <c r="L545" i="2" s="1"/>
  <c r="K544" i="2"/>
  <c r="L544" i="2" s="1"/>
  <c r="K543" i="2"/>
  <c r="L543" i="2" s="1"/>
  <c r="K542" i="2"/>
  <c r="L542" i="2" s="1"/>
  <c r="K541" i="2"/>
  <c r="L541" i="2" s="1"/>
  <c r="K540" i="2"/>
  <c r="L540" i="2" s="1"/>
  <c r="K539" i="2"/>
  <c r="L539" i="2" s="1"/>
  <c r="K538" i="2"/>
  <c r="L538" i="2" s="1"/>
  <c r="K537" i="2"/>
  <c r="L537" i="2" s="1"/>
  <c r="K536" i="2"/>
  <c r="L536" i="2" s="1"/>
  <c r="K535" i="2"/>
  <c r="L535" i="2" s="1"/>
  <c r="K534" i="2"/>
  <c r="L534" i="2" s="1"/>
  <c r="K533" i="2"/>
  <c r="L533" i="2" s="1"/>
  <c r="K532" i="2"/>
  <c r="L532" i="2" s="1"/>
  <c r="K531" i="2"/>
  <c r="L531" i="2" s="1"/>
  <c r="K530" i="2"/>
  <c r="L530" i="2" s="1"/>
  <c r="K529" i="2"/>
  <c r="L529" i="2" s="1"/>
  <c r="K528" i="2"/>
  <c r="L528" i="2" s="1"/>
  <c r="K527" i="2"/>
  <c r="L527" i="2" s="1"/>
  <c r="K526" i="2"/>
  <c r="L526" i="2" s="1"/>
  <c r="K525" i="2"/>
  <c r="L525" i="2" s="1"/>
  <c r="L524" i="2"/>
  <c r="K524" i="2"/>
  <c r="K523" i="2"/>
  <c r="L523" i="2" s="1"/>
  <c r="K522" i="2"/>
  <c r="L522" i="2" s="1"/>
  <c r="K521" i="2"/>
  <c r="L521" i="2" s="1"/>
  <c r="K520" i="2"/>
  <c r="L520" i="2" s="1"/>
  <c r="K519" i="2"/>
  <c r="L519" i="2" s="1"/>
  <c r="K518" i="2"/>
  <c r="L518" i="2" s="1"/>
  <c r="K517" i="2"/>
  <c r="L517" i="2" s="1"/>
  <c r="K516" i="2"/>
  <c r="L516" i="2" s="1"/>
  <c r="K515" i="2"/>
  <c r="L515" i="2" s="1"/>
  <c r="K514" i="2"/>
  <c r="L514" i="2" s="1"/>
  <c r="K513" i="2"/>
  <c r="L513" i="2" s="1"/>
  <c r="K512" i="2"/>
  <c r="L512" i="2" s="1"/>
  <c r="K511" i="2"/>
  <c r="L511" i="2" s="1"/>
  <c r="K510" i="2"/>
  <c r="L510" i="2" s="1"/>
  <c r="K509" i="2" l="1"/>
  <c r="L509" i="2" s="1"/>
  <c r="K508" i="2"/>
  <c r="L508" i="2" s="1"/>
  <c r="K507" i="2"/>
  <c r="L507" i="2" s="1"/>
  <c r="K506" i="2"/>
  <c r="L506" i="2" s="1"/>
  <c r="K505" i="2"/>
  <c r="L505" i="2" s="1"/>
  <c r="K504" i="2"/>
  <c r="L504" i="2" s="1"/>
  <c r="K503" i="2"/>
  <c r="L503" i="2" s="1"/>
  <c r="K502" i="2"/>
  <c r="L502" i="2" s="1"/>
  <c r="K501" i="2"/>
  <c r="L501" i="2" s="1"/>
  <c r="K500" i="2"/>
  <c r="L500" i="2" s="1"/>
  <c r="K499" i="2"/>
  <c r="L499" i="2" s="1"/>
  <c r="K498" i="2"/>
  <c r="L498" i="2" s="1"/>
  <c r="K497" i="2"/>
  <c r="L497" i="2" s="1"/>
  <c r="K496" i="2"/>
  <c r="L496" i="2" s="1"/>
  <c r="K495" i="2"/>
  <c r="L495" i="2" s="1"/>
  <c r="K494" i="2"/>
  <c r="L494" i="2" s="1"/>
  <c r="K493" i="2"/>
  <c r="L493" i="2" s="1"/>
  <c r="K492" i="2"/>
  <c r="L492" i="2" s="1"/>
  <c r="K491" i="2"/>
  <c r="L491" i="2" s="1"/>
  <c r="K490" i="2"/>
  <c r="L490" i="2" s="1"/>
  <c r="K489" i="2"/>
  <c r="L489" i="2" s="1"/>
  <c r="K488" i="2"/>
  <c r="L488" i="2" s="1"/>
  <c r="K487" i="2"/>
  <c r="L487" i="2" s="1"/>
  <c r="K486" i="2"/>
  <c r="L486" i="2" s="1"/>
  <c r="K485" i="2"/>
  <c r="L485" i="2" s="1"/>
  <c r="K484" i="2"/>
  <c r="L484" i="2" s="1"/>
  <c r="K483" i="2"/>
  <c r="L483" i="2" s="1"/>
  <c r="K482" i="2"/>
  <c r="L482" i="2" s="1"/>
  <c r="K481" i="2"/>
  <c r="L481" i="2" s="1"/>
  <c r="K480" i="2"/>
  <c r="L480" i="2" s="1"/>
  <c r="K479" i="2"/>
  <c r="L479" i="2" s="1"/>
  <c r="K478" i="2"/>
  <c r="L478" i="2" s="1"/>
  <c r="K477" i="2"/>
  <c r="L477" i="2" s="1"/>
  <c r="K476" i="2"/>
  <c r="L476" i="2" s="1"/>
  <c r="K475" i="2"/>
  <c r="L475" i="2" s="1"/>
  <c r="K474" i="2"/>
  <c r="L474" i="2" s="1"/>
  <c r="K473" i="2"/>
  <c r="L473" i="2" s="1"/>
  <c r="K472" i="2"/>
  <c r="L472" i="2" s="1"/>
  <c r="K471" i="2"/>
  <c r="L471" i="2" s="1"/>
  <c r="K470" i="2"/>
  <c r="L470" i="2" s="1"/>
  <c r="K469" i="2"/>
  <c r="L469" i="2" s="1"/>
  <c r="K468" i="2"/>
  <c r="L468" i="2" s="1"/>
  <c r="K467" i="2"/>
  <c r="L467" i="2" s="1"/>
  <c r="K466" i="2"/>
  <c r="L466" i="2" s="1"/>
  <c r="K465" i="2"/>
  <c r="L465" i="2" s="1"/>
  <c r="K464" i="2"/>
  <c r="L464" i="2" s="1"/>
  <c r="K463" i="2"/>
  <c r="L463" i="2" s="1"/>
  <c r="K462" i="2"/>
  <c r="L462" i="2" s="1"/>
  <c r="K461" i="2"/>
  <c r="L461" i="2" s="1"/>
  <c r="K460" i="2"/>
  <c r="L460" i="2" s="1"/>
  <c r="K459" i="2"/>
  <c r="L459" i="2" s="1"/>
  <c r="K458" i="2"/>
  <c r="L458" i="2" s="1"/>
  <c r="K457" i="2"/>
  <c r="L457" i="2" s="1"/>
  <c r="K456" i="2"/>
  <c r="L456" i="2" s="1"/>
  <c r="K455" i="2"/>
  <c r="L455" i="2" s="1"/>
  <c r="K454" i="2"/>
  <c r="L454" i="2" s="1"/>
  <c r="K453" i="2"/>
  <c r="L453" i="2" s="1"/>
  <c r="K452" i="2"/>
  <c r="L452" i="2" s="1"/>
  <c r="K451" i="2"/>
  <c r="L451" i="2" s="1"/>
  <c r="K450" i="2"/>
  <c r="L450" i="2" s="1"/>
  <c r="K449" i="2"/>
  <c r="L449" i="2" s="1"/>
  <c r="K448" i="2"/>
  <c r="L448" i="2" s="1"/>
  <c r="K447" i="2"/>
  <c r="L447" i="2" s="1"/>
  <c r="K446" i="2"/>
  <c r="L446" i="2" s="1"/>
  <c r="K445" i="2"/>
  <c r="L445" i="2" s="1"/>
  <c r="K444" i="2"/>
  <c r="L444" i="2" s="1"/>
  <c r="K443" i="2"/>
  <c r="L443" i="2" s="1"/>
  <c r="K442" i="2"/>
  <c r="L442" i="2" s="1"/>
  <c r="K441" i="2"/>
  <c r="L441" i="2" s="1"/>
  <c r="K440" i="2"/>
  <c r="L440" i="2" s="1"/>
  <c r="K439" i="2"/>
  <c r="L439" i="2" s="1"/>
  <c r="K438" i="2"/>
  <c r="L438" i="2" s="1"/>
  <c r="K437" i="2"/>
  <c r="L437" i="2" s="1"/>
  <c r="K436" i="2"/>
  <c r="L436" i="2" s="1"/>
  <c r="K435" i="2"/>
  <c r="L435" i="2" s="1"/>
  <c r="K434" i="2"/>
  <c r="L434" i="2" s="1"/>
  <c r="K433" i="2"/>
  <c r="L433" i="2" s="1"/>
  <c r="K432" i="2"/>
  <c r="L432" i="2" s="1"/>
  <c r="K431" i="2"/>
  <c r="L431" i="2" s="1"/>
  <c r="K430" i="2"/>
  <c r="L430" i="2" s="1"/>
  <c r="K429" i="2"/>
  <c r="L429" i="2" s="1"/>
  <c r="K428" i="2"/>
  <c r="L428" i="2" s="1"/>
  <c r="K427" i="2"/>
  <c r="L427" i="2" s="1"/>
  <c r="K426" i="2"/>
  <c r="L426" i="2" s="1"/>
  <c r="K425" i="2"/>
  <c r="L425" i="2" s="1"/>
  <c r="K424" i="2"/>
  <c r="L424" i="2" s="1"/>
  <c r="K423" i="2"/>
  <c r="L423" i="2" s="1"/>
  <c r="K422" i="2"/>
  <c r="L422" i="2" s="1"/>
  <c r="K421" i="2"/>
  <c r="L421" i="2" s="1"/>
  <c r="K420" i="2"/>
  <c r="L420" i="2" s="1"/>
  <c r="K419" i="2"/>
  <c r="L419" i="2" s="1"/>
  <c r="K418" i="2"/>
  <c r="L418" i="2" s="1"/>
  <c r="K417" i="2"/>
  <c r="L417" i="2" s="1"/>
  <c r="K416" i="2"/>
  <c r="L416" i="2" s="1"/>
  <c r="K415" i="2"/>
  <c r="L415" i="2" s="1"/>
  <c r="K414" i="2"/>
  <c r="L414" i="2" s="1"/>
  <c r="K413" i="2"/>
  <c r="L413" i="2" s="1"/>
  <c r="L412" i="2"/>
  <c r="K412" i="2"/>
  <c r="K411" i="2"/>
  <c r="L411" i="2" s="1"/>
  <c r="K410" i="2"/>
  <c r="L410" i="2" s="1"/>
  <c r="K409" i="2"/>
  <c r="L409" i="2" s="1"/>
  <c r="K408" i="2"/>
  <c r="L408" i="2" s="1"/>
  <c r="K407" i="2"/>
  <c r="L407" i="2" s="1"/>
  <c r="K406" i="2"/>
  <c r="L406" i="2" s="1"/>
  <c r="K405" i="2"/>
  <c r="L405" i="2" s="1"/>
  <c r="K404" i="2"/>
  <c r="L404" i="2" s="1"/>
  <c r="K403" i="2"/>
  <c r="L403" i="2" s="1"/>
  <c r="K402" i="2"/>
  <c r="L402" i="2" s="1"/>
  <c r="K401" i="2"/>
  <c r="L401" i="2" s="1"/>
  <c r="K400" i="2"/>
  <c r="L400" i="2" s="1"/>
  <c r="K399" i="2"/>
  <c r="L399" i="2" s="1"/>
  <c r="K398" i="2"/>
  <c r="L398" i="2" s="1"/>
  <c r="K397" i="2"/>
  <c r="L397" i="2" s="1"/>
  <c r="K396" i="2"/>
  <c r="L396" i="2" s="1"/>
  <c r="K395" i="2"/>
  <c r="L395" i="2" s="1"/>
  <c r="K394" i="2"/>
  <c r="L394" i="2" s="1"/>
  <c r="K393" i="2"/>
  <c r="L393" i="2" s="1"/>
  <c r="K392" i="2"/>
  <c r="L392" i="2" s="1"/>
  <c r="K391" i="2"/>
  <c r="L391" i="2" s="1"/>
  <c r="K390" i="2"/>
  <c r="L390" i="2" s="1"/>
  <c r="K389" i="2"/>
  <c r="L389" i="2" s="1"/>
  <c r="K388" i="2"/>
  <c r="L388" i="2" s="1"/>
  <c r="K387" i="2"/>
  <c r="L387" i="2" s="1"/>
  <c r="K386" i="2"/>
  <c r="L386" i="2" s="1"/>
  <c r="K385" i="2"/>
  <c r="L385" i="2" s="1"/>
  <c r="K384" i="2"/>
  <c r="L384" i="2" s="1"/>
  <c r="K383" i="2"/>
  <c r="L383" i="2" s="1"/>
  <c r="K382" i="2"/>
  <c r="L382" i="2" s="1"/>
  <c r="K381" i="2"/>
  <c r="L381" i="2" s="1"/>
  <c r="K380" i="2"/>
  <c r="L380" i="2" s="1"/>
  <c r="K379" i="2"/>
  <c r="L379" i="2" s="1"/>
  <c r="K378" i="2"/>
  <c r="L378" i="2" s="1"/>
  <c r="K377" i="2"/>
  <c r="L377" i="2" s="1"/>
  <c r="K376" i="2"/>
  <c r="L376" i="2" s="1"/>
  <c r="K375" i="2"/>
  <c r="L375" i="2" s="1"/>
  <c r="K374" i="2"/>
  <c r="L374" i="2" s="1"/>
  <c r="K373" i="2"/>
  <c r="L373" i="2" s="1"/>
  <c r="K372" i="2"/>
  <c r="L372" i="2" s="1"/>
  <c r="K371" i="2"/>
  <c r="L371" i="2" s="1"/>
  <c r="K370" i="2"/>
  <c r="L370" i="2" s="1"/>
  <c r="K369" i="2"/>
  <c r="L369" i="2" s="1"/>
  <c r="K368" i="2"/>
  <c r="L368" i="2" s="1"/>
  <c r="K367" i="2"/>
  <c r="L367" i="2" s="1"/>
  <c r="K366" i="2"/>
  <c r="L366" i="2" s="1"/>
  <c r="K365" i="2"/>
  <c r="L365" i="2" s="1"/>
  <c r="K364" i="2"/>
  <c r="L364" i="2" s="1"/>
  <c r="K363" i="2"/>
  <c r="L363" i="2" s="1"/>
  <c r="K362" i="2"/>
  <c r="L362" i="2" s="1"/>
  <c r="K361" i="2"/>
  <c r="L361" i="2" s="1"/>
  <c r="K360" i="2"/>
  <c r="L360" i="2" s="1"/>
  <c r="K359" i="2"/>
  <c r="L359" i="2" s="1"/>
  <c r="K358" i="2"/>
  <c r="L358" i="2" s="1"/>
  <c r="K357" i="2"/>
  <c r="L357" i="2" s="1"/>
  <c r="K356" i="2"/>
  <c r="L356" i="2" s="1"/>
  <c r="K355" i="2"/>
  <c r="L355" i="2" s="1"/>
  <c r="K354" i="2"/>
  <c r="L354" i="2" s="1"/>
  <c r="K353" i="2"/>
  <c r="L353" i="2" s="1"/>
  <c r="K352" i="2"/>
  <c r="L352" i="2" s="1"/>
  <c r="K351" i="2"/>
  <c r="L351" i="2" s="1"/>
  <c r="K350" i="2"/>
  <c r="L350" i="2" s="1"/>
  <c r="K349" i="2"/>
  <c r="L349" i="2" s="1"/>
  <c r="K348" i="2"/>
  <c r="L348" i="2" s="1"/>
  <c r="K347" i="2"/>
  <c r="L347" i="2" s="1"/>
  <c r="K346" i="2"/>
  <c r="L346" i="2" s="1"/>
  <c r="K345" i="2"/>
  <c r="L345" i="2" s="1"/>
  <c r="K344" i="2"/>
  <c r="L344" i="2" s="1"/>
  <c r="K343" i="2"/>
  <c r="L343" i="2" s="1"/>
  <c r="K342" i="2"/>
  <c r="L342" i="2" s="1"/>
  <c r="K341" i="2"/>
  <c r="L341" i="2" s="1"/>
  <c r="K340" i="2"/>
  <c r="L340" i="2" s="1"/>
  <c r="K339" i="2"/>
  <c r="L339" i="2" s="1"/>
  <c r="K338" i="2"/>
  <c r="L338" i="2" s="1"/>
  <c r="K337" i="2"/>
  <c r="L337" i="2" s="1"/>
  <c r="K336" i="2"/>
  <c r="L336" i="2" s="1"/>
  <c r="K335" i="2"/>
  <c r="L335" i="2" s="1"/>
  <c r="K334" i="2"/>
  <c r="L334" i="2" s="1"/>
  <c r="K333" i="2"/>
  <c r="L333" i="2" s="1"/>
  <c r="K332" i="2"/>
  <c r="L332" i="2" s="1"/>
  <c r="K331" i="2"/>
  <c r="L331" i="2" s="1"/>
  <c r="K330" i="2"/>
  <c r="L330" i="2" s="1"/>
  <c r="K329" i="2"/>
  <c r="L329" i="2" s="1"/>
  <c r="K328" i="2"/>
  <c r="L328" i="2" s="1"/>
  <c r="K327" i="2"/>
  <c r="L327" i="2" s="1"/>
  <c r="K326" i="2"/>
  <c r="L326" i="2" s="1"/>
  <c r="K325" i="2"/>
  <c r="L325" i="2" s="1"/>
  <c r="K324" i="2"/>
  <c r="L324" i="2" s="1"/>
  <c r="K323" i="2"/>
  <c r="L323" i="2" s="1"/>
  <c r="K322" i="2"/>
  <c r="L322" i="2" s="1"/>
  <c r="K321" i="2"/>
  <c r="L321" i="2" s="1"/>
  <c r="K320" i="2"/>
  <c r="L320" i="2" s="1"/>
  <c r="K319" i="2"/>
  <c r="L319" i="2" s="1"/>
  <c r="K318" i="2"/>
  <c r="L318" i="2" s="1"/>
  <c r="K317" i="2"/>
  <c r="L317" i="2" s="1"/>
  <c r="K316" i="2"/>
  <c r="L316" i="2" s="1"/>
  <c r="K315" i="2"/>
  <c r="L315" i="2" s="1"/>
  <c r="K314" i="2"/>
  <c r="L314" i="2" s="1"/>
  <c r="K313" i="2"/>
  <c r="L313" i="2" s="1"/>
  <c r="K312" i="2"/>
  <c r="L312" i="2" s="1"/>
  <c r="K311" i="2"/>
  <c r="L311" i="2" s="1"/>
  <c r="K310" i="2"/>
  <c r="L310" i="2" s="1"/>
  <c r="K309" i="2"/>
  <c r="L309" i="2" s="1"/>
  <c r="K308" i="2"/>
  <c r="L308" i="2" s="1"/>
  <c r="K307" i="2"/>
  <c r="L307" i="2" s="1"/>
  <c r="K306" i="2"/>
  <c r="L306" i="2" s="1"/>
  <c r="K305" i="2"/>
  <c r="L305" i="2" s="1"/>
  <c r="K304" i="2"/>
  <c r="L304" i="2" s="1"/>
  <c r="K303" i="2"/>
  <c r="L303" i="2" s="1"/>
  <c r="K302" i="2"/>
  <c r="L302" i="2" s="1"/>
  <c r="K301" i="2"/>
  <c r="L301" i="2" s="1"/>
  <c r="K300" i="2"/>
  <c r="L300" i="2" s="1"/>
  <c r="K299" i="2"/>
  <c r="L299" i="2" s="1"/>
  <c r="K298" i="2"/>
  <c r="L298" i="2" s="1"/>
  <c r="K297" i="2"/>
  <c r="L297" i="2" s="1"/>
  <c r="K296" i="2"/>
  <c r="L296" i="2" s="1"/>
  <c r="K295" i="2"/>
  <c r="L295" i="2" s="1"/>
  <c r="K294" i="2"/>
  <c r="L294" i="2" s="1"/>
  <c r="K293" i="2"/>
  <c r="L293" i="2" s="1"/>
  <c r="K292" i="2"/>
  <c r="L292" i="2" s="1"/>
  <c r="K291" i="2"/>
  <c r="L291" i="2" s="1"/>
  <c r="K290" i="2"/>
  <c r="L290" i="2" s="1"/>
  <c r="K289" i="2"/>
  <c r="L289" i="2" s="1"/>
  <c r="K288" i="2"/>
  <c r="L288" i="2" s="1"/>
  <c r="K287" i="2"/>
  <c r="L287" i="2" s="1"/>
  <c r="K286" i="2"/>
  <c r="L286" i="2" s="1"/>
  <c r="K285" i="2"/>
  <c r="L285" i="2" s="1"/>
  <c r="K284" i="2"/>
  <c r="L284" i="2" s="1"/>
  <c r="K283" i="2"/>
  <c r="L283" i="2" s="1"/>
  <c r="K282" i="2"/>
  <c r="L282" i="2" s="1"/>
  <c r="K281" i="2"/>
  <c r="L281" i="2" s="1"/>
  <c r="K280" i="2"/>
  <c r="L280" i="2" s="1"/>
  <c r="K279" i="2"/>
  <c r="L279" i="2" s="1"/>
  <c r="K278" i="2"/>
  <c r="L278" i="2" s="1"/>
  <c r="K277" i="2"/>
  <c r="L277" i="2" s="1"/>
  <c r="K276" i="2"/>
  <c r="L276" i="2" s="1"/>
  <c r="K275" i="2"/>
  <c r="L275" i="2" s="1"/>
  <c r="K274" i="2"/>
  <c r="L274" i="2" s="1"/>
  <c r="K273" i="2"/>
  <c r="L273" i="2" s="1"/>
  <c r="K272" i="2"/>
  <c r="L272" i="2" s="1"/>
  <c r="K271" i="2"/>
  <c r="L271" i="2" s="1"/>
  <c r="K270" i="2"/>
  <c r="L270" i="2" s="1"/>
  <c r="K269" i="2"/>
  <c r="L269" i="2" s="1"/>
  <c r="K268" i="2"/>
  <c r="L268" i="2" s="1"/>
  <c r="K267" i="2"/>
  <c r="L267" i="2" s="1"/>
  <c r="K266" i="2"/>
  <c r="L266" i="2" s="1"/>
  <c r="K265" i="2"/>
  <c r="L265" i="2" s="1"/>
  <c r="K264" i="2"/>
  <c r="L264" i="2" s="1"/>
  <c r="K263" i="2"/>
  <c r="L263" i="2" s="1"/>
  <c r="K262" i="2"/>
  <c r="L262" i="2" s="1"/>
  <c r="K261" i="2"/>
  <c r="L261" i="2" s="1"/>
  <c r="K260" i="2"/>
  <c r="L260" i="2" s="1"/>
  <c r="K259" i="2"/>
  <c r="L259" i="2" s="1"/>
  <c r="K258" i="2"/>
  <c r="L258" i="2" s="1"/>
  <c r="K257" i="2"/>
  <c r="L257" i="2" s="1"/>
  <c r="K256" i="2"/>
  <c r="L256" i="2" s="1"/>
  <c r="K255" i="2"/>
  <c r="L255" i="2" s="1"/>
  <c r="K254" i="2"/>
  <c r="L254" i="2" s="1"/>
  <c r="K253" i="2"/>
  <c r="L253" i="2" s="1"/>
  <c r="K252" i="2"/>
  <c r="L252" i="2" s="1"/>
  <c r="K251" i="2"/>
  <c r="L251" i="2" s="1"/>
  <c r="K250" i="2"/>
  <c r="L250" i="2" s="1"/>
  <c r="K249" i="2"/>
  <c r="L249" i="2" s="1"/>
  <c r="K248" i="2"/>
  <c r="L248" i="2" s="1"/>
  <c r="K247" i="2"/>
  <c r="L247" i="2" s="1"/>
  <c r="K246" i="2"/>
  <c r="L246" i="2" s="1"/>
  <c r="K245" i="2"/>
  <c r="L245" i="2" s="1"/>
  <c r="K244" i="2"/>
  <c r="L244" i="2" s="1"/>
  <c r="K243" i="2"/>
  <c r="L243" i="2" s="1"/>
  <c r="K242" i="2"/>
  <c r="L242" i="2" s="1"/>
  <c r="K241" i="2"/>
  <c r="L241" i="2" s="1"/>
  <c r="K240" i="2"/>
  <c r="L240" i="2" s="1"/>
  <c r="K239" i="2"/>
  <c r="L239" i="2" s="1"/>
  <c r="K238" i="2"/>
  <c r="L238" i="2" s="1"/>
  <c r="K237" i="2"/>
  <c r="L237" i="2" s="1"/>
  <c r="K236" i="2"/>
  <c r="L236" i="2" s="1"/>
  <c r="K235" i="2"/>
  <c r="L235" i="2" s="1"/>
  <c r="K234" i="2"/>
  <c r="L234" i="2" s="1"/>
  <c r="K233" i="2"/>
  <c r="L233" i="2" s="1"/>
  <c r="K232" i="2"/>
  <c r="L232" i="2" s="1"/>
  <c r="K231" i="2"/>
  <c r="L231" i="2" s="1"/>
  <c r="K230" i="2"/>
  <c r="L230" i="2" s="1"/>
  <c r="K229" i="2"/>
  <c r="L229" i="2" s="1"/>
  <c r="K228" i="2"/>
  <c r="L228" i="2" s="1"/>
  <c r="K227" i="2"/>
  <c r="L227" i="2" s="1"/>
  <c r="K226" i="2"/>
  <c r="L226" i="2" s="1"/>
  <c r="K225" i="2"/>
  <c r="L225" i="2" s="1"/>
  <c r="K224" i="2"/>
  <c r="L224" i="2" s="1"/>
  <c r="K223" i="2"/>
  <c r="L223" i="2" s="1"/>
  <c r="K222" i="2"/>
  <c r="L222" i="2" s="1"/>
  <c r="K221" i="2"/>
  <c r="L221" i="2" s="1"/>
  <c r="K220" i="2"/>
  <c r="L220" i="2" s="1"/>
  <c r="K219" i="2"/>
  <c r="L219" i="2" s="1"/>
  <c r="K218" i="2"/>
  <c r="L218" i="2" s="1"/>
  <c r="K217" i="2"/>
  <c r="L217" i="2" s="1"/>
  <c r="K216" i="2"/>
  <c r="L216" i="2" s="1"/>
  <c r="K215" i="2"/>
  <c r="L215" i="2" s="1"/>
  <c r="K214" i="2"/>
  <c r="L214" i="2" s="1"/>
  <c r="K213" i="2"/>
  <c r="L213" i="2" s="1"/>
  <c r="K212" i="2"/>
  <c r="L212" i="2" s="1"/>
  <c r="K211" i="2"/>
  <c r="L211" i="2" s="1"/>
  <c r="K210" i="2"/>
  <c r="L210" i="2" s="1"/>
  <c r="K209" i="2"/>
  <c r="L209" i="2" s="1"/>
  <c r="K208" i="2"/>
  <c r="L208" i="2" s="1"/>
  <c r="K207" i="2"/>
  <c r="L207" i="2" s="1"/>
  <c r="K206" i="2"/>
  <c r="L206" i="2" s="1"/>
  <c r="K205" i="2"/>
  <c r="L205" i="2" s="1"/>
  <c r="K204" i="2"/>
  <c r="L204" i="2" s="1"/>
  <c r="K203" i="2"/>
  <c r="L203" i="2" s="1"/>
  <c r="K202" i="2"/>
  <c r="L202" i="2" s="1"/>
  <c r="K201" i="2"/>
  <c r="L201" i="2" s="1"/>
  <c r="K200" i="2"/>
  <c r="L200" i="2" s="1"/>
  <c r="K199" i="2"/>
  <c r="L199" i="2" s="1"/>
  <c r="K198" i="2"/>
  <c r="L198" i="2" s="1"/>
  <c r="K197" i="2"/>
  <c r="L197" i="2" s="1"/>
  <c r="K196" i="2"/>
  <c r="L196" i="2" s="1"/>
  <c r="K195" i="2"/>
  <c r="L195" i="2" s="1"/>
  <c r="K194" i="2"/>
  <c r="L194" i="2" s="1"/>
  <c r="K193" i="2"/>
  <c r="L193" i="2" s="1"/>
  <c r="K192" i="2"/>
  <c r="L192" i="2" s="1"/>
  <c r="K191" i="2"/>
  <c r="L191" i="2" s="1"/>
  <c r="K190" i="2"/>
  <c r="L190" i="2" s="1"/>
  <c r="K189" i="2"/>
  <c r="L189" i="2" s="1"/>
  <c r="K188" i="2"/>
  <c r="L188" i="2" s="1"/>
  <c r="K187" i="2"/>
  <c r="L187" i="2" s="1"/>
  <c r="K186" i="2"/>
  <c r="L186" i="2" s="1"/>
  <c r="K185" i="2"/>
  <c r="L185" i="2" s="1"/>
  <c r="K184" i="2"/>
  <c r="L184" i="2" s="1"/>
  <c r="K183" i="2"/>
  <c r="L183" i="2" s="1"/>
  <c r="K182" i="2"/>
  <c r="L182" i="2" s="1"/>
  <c r="K181" i="2"/>
  <c r="L181" i="2" s="1"/>
  <c r="K180" i="2"/>
  <c r="L180" i="2" s="1"/>
  <c r="K179" i="2"/>
  <c r="L179" i="2" s="1"/>
  <c r="K178" i="2"/>
  <c r="L178" i="2" s="1"/>
  <c r="K177" i="2"/>
  <c r="L177" i="2" s="1"/>
  <c r="K176" i="2"/>
  <c r="L176" i="2" s="1"/>
  <c r="K175" i="2"/>
  <c r="L175" i="2" s="1"/>
  <c r="K174" i="2"/>
  <c r="L174" i="2" s="1"/>
  <c r="K173" i="2"/>
  <c r="L173" i="2" s="1"/>
  <c r="K172" i="2"/>
  <c r="L172" i="2" s="1"/>
  <c r="K171" i="2"/>
  <c r="L171" i="2" s="1"/>
  <c r="K170" i="2"/>
  <c r="L170" i="2" s="1"/>
  <c r="K169" i="2"/>
  <c r="L169" i="2" s="1"/>
  <c r="K168" i="2"/>
  <c r="L168" i="2" s="1"/>
  <c r="K167" i="2"/>
  <c r="L167" i="2" s="1"/>
  <c r="K166" i="2"/>
  <c r="L166" i="2" s="1"/>
  <c r="K165" i="2"/>
  <c r="L165" i="2" s="1"/>
  <c r="K164" i="2"/>
  <c r="L164" i="2" s="1"/>
  <c r="K163" i="2"/>
  <c r="L163" i="2" s="1"/>
  <c r="K162" i="2"/>
  <c r="L162" i="2" s="1"/>
  <c r="K161" i="2"/>
  <c r="L161" i="2" s="1"/>
  <c r="K160" i="2"/>
  <c r="L160" i="2" s="1"/>
  <c r="K159" i="2"/>
  <c r="L159" i="2" s="1"/>
  <c r="K158" i="2"/>
  <c r="L158" i="2" s="1"/>
  <c r="K157" i="2"/>
  <c r="L157" i="2" s="1"/>
  <c r="K156" i="2"/>
  <c r="L156" i="2" s="1"/>
  <c r="K155" i="2"/>
  <c r="L155" i="2" s="1"/>
  <c r="K154" i="2"/>
  <c r="L154" i="2" s="1"/>
  <c r="K153" i="2"/>
  <c r="L153" i="2" s="1"/>
  <c r="K152" i="2"/>
  <c r="L152" i="2" s="1"/>
  <c r="K151" i="2"/>
  <c r="L151" i="2" s="1"/>
  <c r="K150" i="2"/>
  <c r="L150" i="2" s="1"/>
  <c r="K149" i="2"/>
  <c r="L149" i="2" s="1"/>
  <c r="K148" i="2"/>
  <c r="L148" i="2" s="1"/>
  <c r="K147" i="2"/>
  <c r="L147" i="2" s="1"/>
  <c r="K146" i="2"/>
  <c r="L146" i="2" s="1"/>
  <c r="K145" i="2"/>
  <c r="L145" i="2" s="1"/>
  <c r="K144" i="2"/>
  <c r="L144" i="2" s="1"/>
  <c r="K143" i="2"/>
  <c r="L143" i="2" s="1"/>
  <c r="K142" i="2"/>
  <c r="L142" i="2" s="1"/>
  <c r="K141" i="2"/>
  <c r="L141" i="2" s="1"/>
  <c r="K140" i="2"/>
  <c r="L140" i="2" s="1"/>
  <c r="K139" i="2"/>
  <c r="L139" i="2" s="1"/>
  <c r="K138" i="2"/>
  <c r="L138" i="2" s="1"/>
  <c r="K137" i="2"/>
  <c r="L137" i="2" s="1"/>
  <c r="K136" i="2"/>
  <c r="L136" i="2" s="1"/>
  <c r="K135" i="2"/>
  <c r="L135" i="2" s="1"/>
  <c r="K134" i="2"/>
  <c r="L134" i="2" s="1"/>
  <c r="K133" i="2"/>
  <c r="L133" i="2" s="1"/>
  <c r="K132" i="2"/>
  <c r="L132" i="2" s="1"/>
  <c r="K131" i="2"/>
  <c r="L131" i="2" s="1"/>
  <c r="K130" i="2"/>
  <c r="L130" i="2" s="1"/>
  <c r="K129" i="2"/>
  <c r="L129" i="2" s="1"/>
  <c r="K128" i="2"/>
  <c r="L128" i="2" s="1"/>
  <c r="K127" i="2"/>
  <c r="L127" i="2" s="1"/>
  <c r="K126" i="2"/>
  <c r="L126" i="2" s="1"/>
  <c r="K125" i="2"/>
  <c r="L125" i="2" s="1"/>
  <c r="K124" i="2"/>
  <c r="L124" i="2" s="1"/>
  <c r="K123" i="2"/>
  <c r="L123" i="2" s="1"/>
  <c r="K122" i="2"/>
  <c r="L122" i="2" s="1"/>
  <c r="K121" i="2"/>
  <c r="L121" i="2" s="1"/>
  <c r="K120" i="2"/>
  <c r="L120" i="2" s="1"/>
  <c r="K119" i="2"/>
  <c r="L119" i="2" s="1"/>
  <c r="K118" i="2"/>
  <c r="L118" i="2" s="1"/>
  <c r="K117" i="2"/>
  <c r="L117" i="2" s="1"/>
  <c r="K116" i="2"/>
  <c r="L116" i="2" s="1"/>
  <c r="K115" i="2"/>
  <c r="L115" i="2" s="1"/>
  <c r="K114" i="2"/>
  <c r="L114" i="2" s="1"/>
  <c r="K113" i="2"/>
  <c r="L113" i="2" s="1"/>
  <c r="K112" i="2"/>
  <c r="L112" i="2" s="1"/>
  <c r="K111" i="2"/>
  <c r="L111" i="2" s="1"/>
  <c r="K110" i="2"/>
  <c r="L110" i="2" s="1"/>
  <c r="K109" i="2"/>
  <c r="L109" i="2" s="1"/>
  <c r="K108" i="2"/>
  <c r="L108" i="2" s="1"/>
  <c r="K107" i="2"/>
  <c r="L107" i="2" s="1"/>
  <c r="K106" i="2"/>
  <c r="L106" i="2" s="1"/>
  <c r="K105" i="2"/>
  <c r="L105" i="2" s="1"/>
  <c r="K104" i="2"/>
  <c r="L104" i="2" s="1"/>
  <c r="K103" i="2"/>
  <c r="L103" i="2" s="1"/>
  <c r="K102" i="2"/>
  <c r="L102" i="2" s="1"/>
  <c r="K101" i="2"/>
  <c r="L101" i="2" s="1"/>
  <c r="K100" i="2"/>
  <c r="L100" i="2" s="1"/>
  <c r="K99" i="2"/>
  <c r="L99" i="2" s="1"/>
  <c r="K98" i="2"/>
  <c r="L98" i="2" s="1"/>
  <c r="K97" i="2"/>
  <c r="L97" i="2" s="1"/>
  <c r="K96" i="2"/>
  <c r="L96" i="2" s="1"/>
  <c r="K95" i="2"/>
  <c r="L95" i="2" s="1"/>
  <c r="K94" i="2"/>
  <c r="L94" i="2" s="1"/>
  <c r="K93" i="2"/>
  <c r="L93" i="2" s="1"/>
  <c r="K92" i="2"/>
  <c r="L92" i="2" s="1"/>
  <c r="K91" i="2"/>
  <c r="L91" i="2" s="1"/>
  <c r="K90" i="2"/>
  <c r="L90" i="2" s="1"/>
  <c r="K89" i="2"/>
  <c r="L89" i="2" s="1"/>
  <c r="K88" i="2"/>
  <c r="L88" i="2" s="1"/>
  <c r="K87" i="2"/>
  <c r="L87" i="2" s="1"/>
  <c r="K86" i="2"/>
  <c r="L86" i="2" s="1"/>
  <c r="K85" i="2"/>
  <c r="L85" i="2" s="1"/>
  <c r="K84" i="2"/>
  <c r="L84" i="2" s="1"/>
  <c r="K83" i="2"/>
  <c r="L83" i="2" s="1"/>
  <c r="K82" i="2"/>
  <c r="L82" i="2" s="1"/>
  <c r="K81" i="2"/>
  <c r="L81" i="2" s="1"/>
  <c r="K80" i="2"/>
  <c r="L80" i="2" s="1"/>
  <c r="K79" i="2"/>
  <c r="L79" i="2" s="1"/>
  <c r="K78" i="2"/>
  <c r="L78" i="2" s="1"/>
  <c r="K77" i="2"/>
  <c r="L77" i="2" s="1"/>
  <c r="K76" i="2"/>
  <c r="L76" i="2" s="1"/>
  <c r="K75" i="2"/>
  <c r="L75" i="2" s="1"/>
  <c r="K74" i="2"/>
  <c r="L74" i="2" s="1"/>
  <c r="K73" i="2"/>
  <c r="L73" i="2" s="1"/>
  <c r="K72" i="2"/>
  <c r="L72" i="2" s="1"/>
  <c r="K71" i="2"/>
  <c r="L71" i="2" s="1"/>
  <c r="K70" i="2"/>
  <c r="L70" i="2" s="1"/>
  <c r="K69" i="2"/>
  <c r="L69" i="2" s="1"/>
  <c r="K68" i="2"/>
  <c r="L68" i="2" s="1"/>
  <c r="K67" i="2"/>
  <c r="L67" i="2" s="1"/>
  <c r="K66" i="2"/>
  <c r="L66" i="2" s="1"/>
  <c r="K65" i="2"/>
  <c r="L65" i="2" s="1"/>
  <c r="K64" i="2"/>
  <c r="L64" i="2" s="1"/>
  <c r="K63" i="2"/>
  <c r="L63" i="2" s="1"/>
  <c r="K62" i="2"/>
  <c r="L62" i="2" s="1"/>
  <c r="K61" i="2"/>
  <c r="L61" i="2" s="1"/>
  <c r="K60" i="2"/>
  <c r="L60" i="2" s="1"/>
  <c r="K59" i="2"/>
  <c r="L59" i="2" s="1"/>
  <c r="K58" i="2"/>
  <c r="L58" i="2" s="1"/>
  <c r="K57" i="2"/>
  <c r="L57" i="2" s="1"/>
  <c r="K56" i="2"/>
  <c r="L56" i="2" s="1"/>
  <c r="K55" i="2"/>
  <c r="L55" i="2" s="1"/>
  <c r="K54" i="2"/>
  <c r="L54" i="2" s="1"/>
  <c r="K53" i="2"/>
  <c r="L53" i="2" s="1"/>
  <c r="K52" i="2"/>
  <c r="L52" i="2" s="1"/>
  <c r="K51" i="2"/>
  <c r="L51" i="2" s="1"/>
  <c r="K50" i="2"/>
  <c r="L50" i="2" s="1"/>
  <c r="K49" i="2"/>
  <c r="L49" i="2" s="1"/>
  <c r="K48" i="2"/>
  <c r="L48" i="2" s="1"/>
  <c r="K47" i="2"/>
  <c r="L47" i="2" s="1"/>
  <c r="K46" i="2"/>
  <c r="L46" i="2" s="1"/>
  <c r="K45" i="2"/>
  <c r="L45" i="2" s="1"/>
  <c r="K44" i="2"/>
  <c r="L44" i="2" s="1"/>
  <c r="K43" i="2"/>
  <c r="L43" i="2" s="1"/>
  <c r="K42" i="2"/>
  <c r="L42" i="2" s="1"/>
  <c r="K41" i="2"/>
  <c r="L41" i="2" s="1"/>
  <c r="K40" i="2"/>
  <c r="L40" i="2" s="1"/>
  <c r="K39" i="2"/>
  <c r="L39" i="2" s="1"/>
  <c r="K38" i="2"/>
  <c r="L38" i="2" s="1"/>
  <c r="K37" i="2"/>
  <c r="L37" i="2" s="1"/>
  <c r="K36" i="2"/>
  <c r="L36" i="2" s="1"/>
  <c r="K35" i="2"/>
  <c r="L35" i="2" s="1"/>
  <c r="K34" i="2"/>
  <c r="L34" i="2" s="1"/>
  <c r="K33" i="2"/>
  <c r="L33" i="2" s="1"/>
  <c r="K32" i="2"/>
  <c r="L32" i="2" s="1"/>
  <c r="K31" i="2"/>
  <c r="L31" i="2" s="1"/>
  <c r="K30" i="2"/>
  <c r="L30" i="2" s="1"/>
  <c r="K29" i="2"/>
  <c r="L29" i="2" s="1"/>
  <c r="K28" i="2"/>
  <c r="L28" i="2" s="1"/>
  <c r="K27" i="2"/>
  <c r="L27" i="2" s="1"/>
  <c r="K26" i="2"/>
  <c r="L26" i="2" s="1"/>
  <c r="K25" i="2"/>
  <c r="L25" i="2" s="1"/>
  <c r="K24" i="2"/>
  <c r="L24" i="2" s="1"/>
  <c r="K23" i="2"/>
  <c r="L23" i="2" s="1"/>
  <c r="K22" i="2"/>
  <c r="L22" i="2" s="1"/>
  <c r="K21" i="2"/>
  <c r="L21" i="2" s="1"/>
  <c r="K20" i="2"/>
  <c r="L20" i="2" s="1"/>
  <c r="K19" i="2"/>
  <c r="L19" i="2" s="1"/>
  <c r="K18" i="2"/>
  <c r="L18" i="2" s="1"/>
  <c r="K17" i="2"/>
  <c r="L17" i="2" s="1"/>
  <c r="K16" i="2"/>
  <c r="L16" i="2" s="1"/>
  <c r="K15" i="2"/>
  <c r="L15" i="2" s="1"/>
  <c r="K14" i="2"/>
  <c r="L14" i="2" s="1"/>
  <c r="K13" i="2"/>
  <c r="L13" i="2" s="1"/>
  <c r="K12" i="2"/>
  <c r="L12" i="2" s="1"/>
  <c r="K11" i="2"/>
  <c r="L11" i="2" s="1"/>
  <c r="K10" i="2"/>
  <c r="L10" i="2" s="1"/>
  <c r="K8" i="2"/>
  <c r="L8" i="2" s="1"/>
  <c r="K9" i="2"/>
  <c r="L9" i="2" s="1"/>
  <c r="K7" i="2"/>
  <c r="L7" i="2" s="1"/>
  <c r="K6" i="2"/>
  <c r="L6" i="2" s="1"/>
</calcChain>
</file>

<file path=xl/sharedStrings.xml><?xml version="1.0" encoding="utf-8"?>
<sst xmlns="http://schemas.openxmlformats.org/spreadsheetml/2006/main" count="19581" uniqueCount="155">
  <si>
    <t>Retailer</t>
  </si>
  <si>
    <t>Retailer ID</t>
  </si>
  <si>
    <t>State</t>
  </si>
  <si>
    <t>Region</t>
  </si>
  <si>
    <t>City</t>
  </si>
  <si>
    <t>Invoice Date</t>
  </si>
  <si>
    <t>Beverage Brand</t>
  </si>
  <si>
    <t>Price per Unit</t>
  </si>
  <si>
    <t>Units Sold</t>
  </si>
  <si>
    <t>Total Sales</t>
  </si>
  <si>
    <t>Sodapop</t>
  </si>
  <si>
    <t>New York</t>
  </si>
  <si>
    <t>Coca-Cola</t>
  </si>
  <si>
    <t>Sprite</t>
  </si>
  <si>
    <t>Fanta</t>
  </si>
  <si>
    <t>Diet Coke</t>
  </si>
  <si>
    <t>Powerade</t>
  </si>
  <si>
    <t>Dasani Water</t>
  </si>
  <si>
    <t>Operating Profit</t>
  </si>
  <si>
    <t>Operating Margin</t>
  </si>
  <si>
    <t>BevCo</t>
  </si>
  <si>
    <t>Texas</t>
  </si>
  <si>
    <t>Houston</t>
  </si>
  <si>
    <t>FizzySip</t>
  </si>
  <si>
    <t>West</t>
  </si>
  <si>
    <t>California</t>
  </si>
  <si>
    <t>Los Angeles</t>
  </si>
  <si>
    <t>Beverage Sales &amp; Operating Margin 2021</t>
  </si>
  <si>
    <t>DreamCo</t>
  </si>
  <si>
    <t>San Francisco</t>
  </si>
  <si>
    <t>Midwest</t>
  </si>
  <si>
    <t>Illinois</t>
  </si>
  <si>
    <t>Chicago</t>
  </si>
  <si>
    <t>Dallas</t>
  </si>
  <si>
    <t>Philadelphia</t>
  </si>
  <si>
    <t>Pennsylvania</t>
  </si>
  <si>
    <t>Las Vegas</t>
  </si>
  <si>
    <t>Nevada</t>
  </si>
  <si>
    <t>Denver</t>
  </si>
  <si>
    <t>Colorado</t>
  </si>
  <si>
    <t>x</t>
  </si>
  <si>
    <t>Washington</t>
  </si>
  <si>
    <t>Seattle</t>
  </si>
  <si>
    <t>Florida</t>
  </si>
  <si>
    <t>Miami</t>
  </si>
  <si>
    <t>Minnesota</t>
  </si>
  <si>
    <t>Minneapolis</t>
  </si>
  <si>
    <t>Billings</t>
  </si>
  <si>
    <t>Montana</t>
  </si>
  <si>
    <t>South</t>
  </si>
  <si>
    <t>Knoxville</t>
  </si>
  <si>
    <t>Tennessee</t>
  </si>
  <si>
    <t>Nebraska</t>
  </si>
  <si>
    <t>Omaha</t>
  </si>
  <si>
    <t>Alabama</t>
  </si>
  <si>
    <t>Birmingham</t>
  </si>
  <si>
    <t>Maine</t>
  </si>
  <si>
    <t>Portland</t>
  </si>
  <si>
    <t>Key American Coca-Cola Retailers</t>
  </si>
  <si>
    <t>Anchorage</t>
  </si>
  <si>
    <t>Alaska</t>
  </si>
  <si>
    <t>Hawaii</t>
  </si>
  <si>
    <t>Honolulu</t>
  </si>
  <si>
    <t>Orlando</t>
  </si>
  <si>
    <t>Albany</t>
  </si>
  <si>
    <t>Cheyenne</t>
  </si>
  <si>
    <t>Wyoming</t>
  </si>
  <si>
    <t>Virginia</t>
  </si>
  <si>
    <t>Richmond</t>
  </si>
  <si>
    <t>Michigan</t>
  </si>
  <si>
    <t>Detroit</t>
  </si>
  <si>
    <t>St. Louis</t>
  </si>
  <si>
    <t>Missouri</t>
  </si>
  <si>
    <t>Utah</t>
  </si>
  <si>
    <t>Salt Lake City</t>
  </si>
  <si>
    <t>Oregon</t>
  </si>
  <si>
    <t>New Orleans</t>
  </si>
  <si>
    <t>Louisiana</t>
  </si>
  <si>
    <t>Idaho</t>
  </si>
  <si>
    <t>Boise</t>
  </si>
  <si>
    <t>Phoenix</t>
  </si>
  <si>
    <t>Arizona</t>
  </si>
  <si>
    <t>New Mexico</t>
  </si>
  <si>
    <t>Albuquerque</t>
  </si>
  <si>
    <t>Georgia</t>
  </si>
  <si>
    <t>Atlanta</t>
  </si>
  <si>
    <t>South Carolina</t>
  </si>
  <si>
    <t>Charleston</t>
  </si>
  <si>
    <t>North Carolina</t>
  </si>
  <si>
    <t>Charlotte</t>
  </si>
  <si>
    <t>Ohio</t>
  </si>
  <si>
    <t>Columbus</t>
  </si>
  <si>
    <t>Kentucky</t>
  </si>
  <si>
    <t>Louisville</t>
  </si>
  <si>
    <t>Mississippi</t>
  </si>
  <si>
    <t>Jackson</t>
  </si>
  <si>
    <t>Little Rock</t>
  </si>
  <si>
    <t>Arkansas</t>
  </si>
  <si>
    <t>Oklahoma</t>
  </si>
  <si>
    <t>Oklahoma City</t>
  </si>
  <si>
    <t>Kansas</t>
  </si>
  <si>
    <t>Wichita</t>
  </si>
  <si>
    <t>South Dakota</t>
  </si>
  <si>
    <t>Sioux Falls</t>
  </si>
  <si>
    <t>Fargo</t>
  </si>
  <si>
    <t>North Dakota</t>
  </si>
  <si>
    <t>Iowa</t>
  </si>
  <si>
    <t>Des Moines</t>
  </si>
  <si>
    <t>Wisconsin</t>
  </si>
  <si>
    <t>Milwaukee</t>
  </si>
  <si>
    <t>Indiana</t>
  </si>
  <si>
    <t>Indianapolis</t>
  </si>
  <si>
    <t>West Virginia</t>
  </si>
  <si>
    <t>Maryland</t>
  </si>
  <si>
    <t>Baltimore</t>
  </si>
  <si>
    <t>Delaware</t>
  </si>
  <si>
    <t>Wilmington</t>
  </si>
  <si>
    <t>New Jersey</t>
  </si>
  <si>
    <t>Newark</t>
  </si>
  <si>
    <t>Hartford</t>
  </si>
  <si>
    <t>Connecticut</t>
  </si>
  <si>
    <t>Rhode Island</t>
  </si>
  <si>
    <t>Providence</t>
  </si>
  <si>
    <t>Boston</t>
  </si>
  <si>
    <t>Massachusetts</t>
  </si>
  <si>
    <t>Vermont</t>
  </si>
  <si>
    <t>Burlington</t>
  </si>
  <si>
    <t>New Hampshire</t>
  </si>
  <si>
    <t>Manchester</t>
  </si>
  <si>
    <t>Key American Retailers</t>
  </si>
  <si>
    <t>Northeast</t>
  </si>
  <si>
    <t>Southeast</t>
  </si>
  <si>
    <t>Sum of Total Sales</t>
  </si>
  <si>
    <t>Sum of Units Sold</t>
  </si>
  <si>
    <t>Sum of Operating Profit</t>
  </si>
  <si>
    <t>Average of Operating Margin</t>
  </si>
  <si>
    <t>Total Units Sold</t>
  </si>
  <si>
    <t>Total Operating Profit</t>
  </si>
  <si>
    <t>Average Operating Profit</t>
  </si>
  <si>
    <t>Row Labels</t>
  </si>
  <si>
    <t>Grand Total</t>
  </si>
  <si>
    <t>Jan</t>
  </si>
  <si>
    <t>Feb</t>
  </si>
  <si>
    <t>Mar</t>
  </si>
  <si>
    <t>Apr</t>
  </si>
  <si>
    <t>May</t>
  </si>
  <si>
    <t>Jun</t>
  </si>
  <si>
    <t>Jul</t>
  </si>
  <si>
    <t>Aug</t>
  </si>
  <si>
    <t>Sep</t>
  </si>
  <si>
    <t>Oct</t>
  </si>
  <si>
    <t>Nov</t>
  </si>
  <si>
    <t>Dec</t>
  </si>
  <si>
    <t>`</t>
  </si>
  <si>
    <t>Unit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</si>
</sst>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 #,##0.00_-;_-* &quot;-&quot;??_-;_-@_-"/>
    <numFmt numFmtId="164" formatCode="&quot;$&quot;#,##0_);[Red]\(&quot;$&quot;#,##0\)"/>
    <numFmt numFmtId="165" formatCode="&quot;$&quot;#,##0.00_);[Red]\(&quot;$&quot;#,##0.00\)"/>
    <numFmt numFmtId="166" formatCode="&quot;$&quot;#,##0.0_);[Red]\(&quot;$&quot;#,##0.0\)"/>
    <numFmt numFmtId="167" formatCode="&quot;$&quot;#,##0"/>
    <numFmt numFmtId="168" formatCode="0.0%"/>
    <numFmt numFmtId="169" formatCode="_-* #,##0_-;\-* #,##0_-;_-* &quot;-&quot;??_-;_-@_-"/>
  </numFmts>
  <fonts count="12" x14ac:knownFonts="1">
    <font>
      <sz val="11"/>
      <color theme="1"/>
      <name val="Calibri"/>
      <family val="2"/>
      <scheme val="minor"/>
    </font>
    <font>
      <sz val="11"/>
      <color theme="0"/>
      <name val="Calibri"/>
      <family val="2"/>
      <scheme val="minor"/>
    </font>
    <font>
      <sz val="11"/>
      <color theme="1"/>
      <name val="Calibri"/>
      <family val="2"/>
      <scheme val="minor"/>
    </font>
    <font>
      <b/>
      <sz val="36"/>
      <color theme="0"/>
      <name val="Calibri"/>
      <family val="2"/>
      <scheme val="minor"/>
    </font>
    <font>
      <sz val="18"/>
      <color theme="0"/>
      <name val="Calibri"/>
      <family val="2"/>
      <scheme val="minor"/>
    </font>
    <font>
      <b/>
      <sz val="18"/>
      <color theme="0"/>
      <name val="Calibri"/>
      <family val="2"/>
      <scheme val="minor"/>
    </font>
    <font>
      <b/>
      <sz val="20"/>
      <color theme="0"/>
      <name val="Calibri"/>
      <family val="2"/>
      <scheme val="minor"/>
    </font>
    <font>
      <b/>
      <sz val="14"/>
      <color theme="0"/>
      <name val="Calibri"/>
      <family val="2"/>
      <scheme val="minor"/>
    </font>
    <font>
      <sz val="14"/>
      <color theme="0"/>
      <name val="Calibri"/>
      <family val="2"/>
      <scheme val="minor"/>
    </font>
    <font>
      <b/>
      <sz val="18"/>
      <color rgb="FF2A3E68"/>
      <name val="Calibri"/>
      <family val="2"/>
      <scheme val="minor"/>
    </font>
    <font>
      <b/>
      <sz val="12"/>
      <color rgb="FF2A3E68"/>
      <name val="Calibri"/>
      <family val="2"/>
      <scheme val="minor"/>
    </font>
    <font>
      <b/>
      <sz val="39"/>
      <color theme="0"/>
      <name val="Calibri"/>
      <family val="2"/>
      <scheme val="minor"/>
    </font>
  </fonts>
  <fills count="4">
    <fill>
      <patternFill patternType="none"/>
    </fill>
    <fill>
      <patternFill patternType="gray125"/>
    </fill>
    <fill>
      <patternFill patternType="solid">
        <fgColor rgb="FF2A3E68"/>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2">
    <xf numFmtId="0" fontId="0" fillId="0" borderId="0"/>
    <xf numFmtId="43" fontId="2" fillId="0" borderId="0" applyFont="0" applyFill="0" applyBorder="0" applyAlignment="0" applyProtection="0"/>
  </cellStyleXfs>
  <cellXfs count="40">
    <xf numFmtId="0" fontId="0" fillId="0" borderId="0" xfId="0"/>
    <xf numFmtId="14" fontId="0" fillId="0" borderId="0" xfId="0" applyNumberFormat="1"/>
    <xf numFmtId="165" fontId="0" fillId="0" borderId="0" xfId="0" applyNumberFormat="1"/>
    <xf numFmtId="3" fontId="0" fillId="0" borderId="0" xfId="0" applyNumberFormat="1"/>
    <xf numFmtId="166" fontId="0" fillId="0" borderId="0" xfId="0" applyNumberFormat="1"/>
    <xf numFmtId="9" fontId="0" fillId="0" borderId="0" xfId="0" applyNumberFormat="1"/>
    <xf numFmtId="10" fontId="0" fillId="0" borderId="0" xfId="0" applyNumberFormat="1"/>
    <xf numFmtId="0" fontId="0" fillId="0" borderId="0" xfId="0" applyNumberFormat="1"/>
    <xf numFmtId="0" fontId="0" fillId="0" borderId="0" xfId="0" applyFill="1"/>
    <xf numFmtId="0" fontId="0" fillId="2" borderId="0" xfId="0" applyFill="1"/>
    <xf numFmtId="0" fontId="1" fillId="2" borderId="0" xfId="0" applyFont="1" applyFill="1"/>
    <xf numFmtId="0" fontId="8" fillId="2" borderId="0" xfId="0" applyFont="1" applyFill="1"/>
    <xf numFmtId="0" fontId="7" fillId="2" borderId="0" xfId="0" applyFont="1" applyFill="1" applyAlignment="1"/>
    <xf numFmtId="0" fontId="7" fillId="2" borderId="0" xfId="0" applyFont="1" applyFill="1" applyBorder="1" applyAlignment="1"/>
    <xf numFmtId="0" fontId="4" fillId="2" borderId="0" xfId="0" applyFont="1" applyFill="1" applyAlignment="1">
      <alignment vertical="top"/>
    </xf>
    <xf numFmtId="167" fontId="5" fillId="2" borderId="0" xfId="0" applyNumberFormat="1" applyFont="1" applyFill="1" applyBorder="1" applyAlignment="1">
      <alignment vertical="top"/>
    </xf>
    <xf numFmtId="167" fontId="5" fillId="2" borderId="0" xfId="0" applyNumberFormat="1" applyFont="1" applyFill="1" applyAlignment="1">
      <alignment vertical="top"/>
    </xf>
    <xf numFmtId="168" fontId="5" fillId="2" borderId="0" xfId="0" applyNumberFormat="1" applyFont="1" applyFill="1" applyAlignment="1">
      <alignment vertical="top"/>
    </xf>
    <xf numFmtId="0" fontId="10" fillId="0" borderId="0" xfId="0" applyFont="1"/>
    <xf numFmtId="0" fontId="9" fillId="0" borderId="1" xfId="0" applyFont="1" applyBorder="1"/>
    <xf numFmtId="0" fontId="0" fillId="0" borderId="1" xfId="0" applyBorder="1"/>
    <xf numFmtId="0" fontId="3" fillId="2" borderId="0" xfId="0" applyFont="1" applyFill="1" applyBorder="1" applyAlignment="1">
      <alignment vertical="center"/>
    </xf>
    <xf numFmtId="0" fontId="0" fillId="0" borderId="0" xfId="0" applyBorder="1" applyAlignment="1">
      <alignment horizontal="center"/>
    </xf>
    <xf numFmtId="14" fontId="0" fillId="0" borderId="0" xfId="0" applyNumberFormat="1" applyBorder="1" applyAlignment="1">
      <alignment horizontal="center"/>
    </xf>
    <xf numFmtId="165" fontId="0" fillId="0" borderId="0" xfId="0" applyNumberFormat="1" applyBorder="1" applyAlignment="1">
      <alignment horizontal="center"/>
    </xf>
    <xf numFmtId="3" fontId="0" fillId="0" borderId="0" xfId="0" applyNumberFormat="1" applyBorder="1" applyAlignment="1">
      <alignment horizontal="center"/>
    </xf>
    <xf numFmtId="164" fontId="0" fillId="0" borderId="0" xfId="0" applyNumberFormat="1" applyBorder="1" applyAlignment="1">
      <alignment horizontal="center"/>
    </xf>
    <xf numFmtId="9" fontId="0" fillId="0" borderId="0" xfId="0" applyNumberFormat="1" applyBorder="1" applyAlignment="1">
      <alignment horizontal="center"/>
    </xf>
    <xf numFmtId="0" fontId="0" fillId="3" borderId="0" xfId="0" applyFill="1"/>
    <xf numFmtId="0" fontId="1" fillId="2" borderId="0" xfId="0" applyFont="1" applyFill="1" applyBorder="1" applyAlignment="1">
      <alignment horizontal="center"/>
    </xf>
    <xf numFmtId="168" fontId="6" fillId="2" borderId="0" xfId="0" applyNumberFormat="1" applyFont="1" applyFill="1" applyAlignment="1">
      <alignment horizontal="center" vertical="top"/>
    </xf>
    <xf numFmtId="0" fontId="7" fillId="2" borderId="0" xfId="0" applyFont="1" applyFill="1" applyAlignment="1">
      <alignment horizontal="center"/>
    </xf>
    <xf numFmtId="0" fontId="11" fillId="2" borderId="0" xfId="0" applyFont="1" applyFill="1" applyBorder="1" applyAlignment="1">
      <alignment horizontal="center" vertical="center"/>
    </xf>
    <xf numFmtId="0" fontId="7" fillId="2" borderId="0" xfId="0" applyFont="1" applyFill="1" applyBorder="1" applyAlignment="1">
      <alignment horizontal="center"/>
    </xf>
    <xf numFmtId="167" fontId="6" fillId="2" borderId="0" xfId="0" applyNumberFormat="1" applyFont="1" applyFill="1" applyBorder="1" applyAlignment="1">
      <alignment horizontal="center" vertical="top"/>
    </xf>
    <xf numFmtId="169" fontId="6" fillId="2" borderId="0" xfId="1" applyNumberFormat="1" applyFont="1" applyFill="1" applyAlignment="1">
      <alignment horizontal="center" vertical="top"/>
    </xf>
    <xf numFmtId="167" fontId="6" fillId="2" borderId="0" xfId="0" applyNumberFormat="1" applyFont="1" applyFill="1" applyAlignment="1">
      <alignment horizontal="center" vertical="top"/>
    </xf>
    <xf numFmtId="0" fontId="0" fillId="0" borderId="0" xfId="0" pivotButton="1"/>
    <xf numFmtId="0" fontId="0" fillId="0" borderId="0" xfId="0" applyAlignment="1">
      <alignment horizontal="left"/>
    </xf>
    <xf numFmtId="167" fontId="0" fillId="0" borderId="0" xfId="0" applyNumberFormat="1"/>
  </cellXfs>
  <cellStyles count="2">
    <cellStyle name="Comma" xfId="1" builtinId="3"/>
    <cellStyle name="Normal" xfId="0" builtinId="0"/>
  </cellStyles>
  <dxfs count="67">
    <dxf>
      <numFmt numFmtId="167" formatCode="&quot;$&quot;#,##0"/>
    </dxf>
    <dxf>
      <numFmt numFmtId="167" formatCode="&quot;$&quot;#,##0"/>
    </dxf>
    <dxf>
      <font>
        <b/>
        <i val="0"/>
      </font>
    </dxf>
    <dxf>
      <fill>
        <patternFill>
          <bgColor theme="0"/>
        </patternFill>
      </fill>
      <border diagonalUp="0" diagonalDown="0">
        <left/>
        <right/>
        <top/>
        <bottom/>
        <vertical/>
        <horizontal/>
      </border>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font>
        <b/>
        <sz val="11"/>
        <color theme="1"/>
      </font>
    </dxf>
    <dxf>
      <fill>
        <patternFill patternType="none">
          <fgColor indexed="64"/>
          <bgColor auto="1"/>
        </patternFill>
      </fill>
      <border diagonalUp="0" diagonalDown="0">
        <left/>
        <right/>
        <top/>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3" formatCode="0%"/>
      <alignment horizontal="center" vertical="bottom" textRotation="0" wrapText="0" indent="0" justifyLastLine="0" shrinkToFit="0" readingOrder="0"/>
    </dxf>
    <dxf>
      <numFmt numFmtId="164" formatCode="&quot;$&quot;#,##0_);[Red]\(&quot;$&quot;#,##0\)"/>
      <alignment horizontal="center" vertical="bottom" textRotation="0" wrapText="0" indent="0" justifyLastLine="0" shrinkToFit="0" readingOrder="0"/>
    </dxf>
    <dxf>
      <numFmt numFmtId="164" formatCode="&quot;$&quot;#,##0_);[Red]\(&quot;$&quot;#,##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165" formatCode="&quot;$&quot;#,##0.00_);[Red]\(&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70" formatCode="m/d/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rgb="FF2A3E68"/>
        </patternFill>
      </fill>
      <alignment horizontal="center" vertical="bottom" textRotation="0" wrapText="0" indent="0" justifyLastLine="0" shrinkToFit="0" readingOrder="0"/>
    </dxf>
    <dxf>
      <font>
        <b/>
        <i val="0"/>
        <u val="none"/>
      </font>
      <fill>
        <patternFill patternType="none">
          <bgColor auto="1"/>
        </patternFill>
      </fill>
      <border>
        <bottom style="thin">
          <color rgb="FFF40009"/>
        </bottom>
      </border>
    </dxf>
    <dxf>
      <font>
        <b/>
        <i val="0"/>
        <color theme="0"/>
      </font>
      <fill>
        <patternFill patternType="solid">
          <bgColor theme="2" tint="-9.9948118533890809E-2"/>
        </patternFill>
      </fill>
      <border>
        <left style="thin">
          <color auto="1"/>
        </left>
        <right style="thin">
          <color auto="1"/>
        </right>
        <top style="thin">
          <color auto="1"/>
        </top>
        <bottom style="thin">
          <color auto="1"/>
        </bottom>
      </border>
    </dxf>
    <dxf>
      <font>
        <b/>
        <sz val="11"/>
        <color theme="1"/>
      </font>
    </dxf>
    <dxf>
      <fill>
        <patternFill patternType="none">
          <fgColor indexed="64"/>
          <bgColor auto="1"/>
        </patternFill>
      </fill>
      <border>
        <left style="thin">
          <color theme="1" tint="-0.499984740745262"/>
        </left>
        <right style="thin">
          <color theme="1" tint="-0.499984740745262"/>
        </right>
        <top style="thin">
          <color theme="1" tint="-0.499984740745262"/>
        </top>
        <bottom style="thin">
          <color theme="1" tint="-0.499984740745262"/>
        </bottom>
      </border>
    </dxf>
  </dxfs>
  <tableStyles count="7" defaultTableStyle="TableStyleMedium2" defaultPivotStyle="PivotStyleLight16">
    <tableStyle name="Coca-Cola Style" pivot="0" table="0" count="8" xr9:uid="{7C3F5E89-072F-4EC8-94FC-85D3A7CA5A11}">
      <tableStyleElement type="wholeTable" dxfId="66"/>
      <tableStyleElement type="headerRow" dxfId="65"/>
    </tableStyle>
    <tableStyle name="Slicer Style 1" pivot="0" table="0" count="4" xr9:uid="{976A6B40-D2A7-4EEF-8654-E84199C0FF72}">
      <tableStyleElement type="wholeTable" dxfId="64"/>
      <tableStyleElement type="headerRow" dxfId="63"/>
    </tableStyle>
    <tableStyle name="Slicer Style 2" pivot="0" table="0" count="1" xr9:uid="{E9A99325-4FF6-421F-81C0-F2A41289E22B}"/>
    <tableStyle name="Slicer Style 4" pivot="0" table="0" count="3" xr9:uid="{AA0CC3C4-6B7E-470F-A784-29144963A10D}">
      <tableStyleElement type="wholeTable" dxfId="3"/>
      <tableStyleElement type="headerRow" dxfId="2"/>
    </tableStyle>
    <tableStyle name="Timeline Style 1" pivot="0" table="0" count="8" xr9:uid="{CA2C1208-3301-44F4-BB43-09FC2375E49C}">
      <tableStyleElement type="wholeTable" dxfId="48"/>
      <tableStyleElement type="headerRow" dxfId="47"/>
    </tableStyle>
    <tableStyle name="Timeline Style 2" pivot="0" table="0" count="8" xr9:uid="{481362B9-6FA9-45A7-8027-B376DE85B3FF}">
      <tableStyleElement type="wholeTable" dxfId="46"/>
      <tableStyleElement type="headerRow" dxfId="45"/>
    </tableStyle>
    <tableStyle name="Timeline Style 3" pivot="0" table="0" count="8" xr9:uid="{5C0BD655-BB13-4D87-AB54-50F77E6F49E6}">
      <tableStyleElement type="wholeTable" dxfId="44"/>
      <tableStyleElement type="headerRow" dxfId="43"/>
    </tableStyle>
  </tableStyles>
  <colors>
    <mruColors>
      <color rgb="FF203864"/>
      <color rgb="FF2A3E68"/>
      <color rgb="FF0432FF"/>
      <color rgb="FFF40009"/>
      <color rgb="FF66CCFF"/>
    </mruColors>
  </colors>
  <extLst>
    <ext xmlns:x14="http://schemas.microsoft.com/office/spreadsheetml/2009/9/main" uri="{46F421CA-312F-682f-3DD2-61675219B42D}">
      <x14:dxfs count="5">
        <dxf>
          <font>
            <color theme="0"/>
          </font>
          <fill>
            <patternFill>
              <bgColor rgb="FF2A3E68"/>
            </patternFill>
          </fill>
          <border diagonalUp="0" diagonalDown="0">
            <left/>
            <right/>
            <top/>
            <bottom/>
            <vertical/>
            <horizontal/>
          </border>
        </dxf>
        <dxf>
          <font>
            <color theme="0"/>
          </font>
          <fill>
            <patternFill>
              <bgColor rgb="FF2A3E68"/>
            </patternFill>
          </fill>
        </dxf>
        <dxf>
          <font>
            <color theme="0"/>
          </font>
          <fill>
            <patternFill>
              <bgColor rgb="FF2A3E68"/>
            </patternFill>
          </fill>
          <border diagonalUp="0" diagonalDown="0">
            <left/>
            <right/>
            <top/>
            <bottom/>
            <vertical/>
            <horizontal/>
          </border>
        </dxf>
        <dxf>
          <fill>
            <patternFill>
              <bgColor rgb="FFFF0000"/>
            </patternFill>
          </fill>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selectedItemWithData" dxfId="3"/>
          </x14:slicerStyleElements>
        </x14:slicerStyle>
        <x14:slicerStyle name="Slicer Style 2">
          <x14:slicerStyleElements>
            <x14:slicerStyleElement type="selectedItemWithData" dxfId="1"/>
          </x14:slicerStyleElements>
        </x14:slicerStyle>
        <x14:slicerStyle name="Slicer Style 4">
          <x14:slicerStyleElements>
            <x14:slicerStyleElement type="selectedItemWithData" dxfId="0"/>
          </x14:slicerStyleElements>
        </x14:slicerStyle>
      </x14:slicerStyles>
    </ext>
    <ext xmlns:x15="http://schemas.microsoft.com/office/spreadsheetml/2010/11/main" uri="{A0A4C193-F2C1-4fcb-8827-314CF55A85BB}">
      <x15:dxfs count="24">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2A3E68"/>
            </patternFill>
          </fill>
        </dxf>
        <dxf>
          <fill>
            <patternFill patternType="solid">
              <fgColor theme="0" tint="-0.14999847407452621"/>
              <bgColor theme="0" tint="-0.14999847407452621"/>
            </patternFill>
          </fill>
        </dxf>
        <dxf>
          <fill>
            <patternFill patternType="solid">
              <fgColor theme="0"/>
              <bgColor rgb="FFF40009"/>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line Style 3">
        <x15:timelineStyle name="Coca-Cola Style">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1">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2">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Sheet1!$B$8</c:f>
              <c:strCache>
                <c:ptCount val="1"/>
                <c:pt idx="0">
                  <c:v>Total</c:v>
                </c:pt>
              </c:strCache>
            </c:strRef>
          </c:tx>
          <c:spPr>
            <a:solidFill>
              <a:schemeClr val="accent1"/>
            </a:solidFill>
            <a:ln>
              <a:noFill/>
            </a:ln>
            <a:effectLst/>
          </c:spPr>
          <c:invertIfNegative val="0"/>
          <c:cat>
            <c:strRef>
              <c:f>Sheet1!$A$9:$A$21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Sheet1!$B$9:$B$21</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9A06-46B4-B94F-87C01B08523F}"/>
            </c:ext>
          </c:extLst>
        </c:ser>
        <c:dLbls>
          <c:showLegendKey val="0"/>
          <c:showVal val="0"/>
          <c:showCatName val="0"/>
          <c:showSerName val="0"/>
          <c:showPercent val="0"/>
          <c:showBubbleSize val="0"/>
        </c:dLbls>
        <c:gapWidth val="219"/>
        <c:overlap val="-27"/>
        <c:axId val="855204704"/>
        <c:axId val="855202080"/>
      </c:barChart>
      <c:catAx>
        <c:axId val="85520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202080"/>
        <c:crosses val="autoZero"/>
        <c:auto val="1"/>
        <c:lblAlgn val="ctr"/>
        <c:lblOffset val="100"/>
        <c:noMultiLvlLbl val="0"/>
      </c:catAx>
      <c:valAx>
        <c:axId val="8552020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20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dashboard.xlsx]Sheet1!PivotTable2</c:name>
    <c:fmtId val="2"/>
  </c:pivotSource>
  <c:chart>
    <c:title>
      <c:tx>
        <c:rich>
          <a:bodyPr rot="0" spcFirstLastPara="1" vertOverflow="ellipsis" vert="horz" wrap="square" anchor="ctr" anchorCtr="1"/>
          <a:lstStyle/>
          <a:p>
            <a:pPr>
              <a:defRPr sz="2000" b="1" i="0" u="none" strike="noStrike" kern="1200" spc="0" baseline="0">
                <a:solidFill>
                  <a:srgbClr val="2A3E68"/>
                </a:solidFill>
                <a:latin typeface="+mn-lt"/>
                <a:ea typeface="+mn-ea"/>
                <a:cs typeface="+mn-cs"/>
              </a:defRPr>
            </a:pPr>
            <a:r>
              <a:rPr lang="en-US" sz="2000" b="1">
                <a:solidFill>
                  <a:srgbClr val="2A3E68"/>
                </a:solidFill>
              </a:rPr>
              <a:t>Monthly Sales</a:t>
            </a:r>
          </a:p>
        </c:rich>
      </c:tx>
      <c:overlay val="0"/>
      <c:spPr>
        <a:noFill/>
        <a:ln>
          <a:noFill/>
        </a:ln>
        <a:effectLst/>
      </c:spPr>
      <c:txPr>
        <a:bodyPr rot="0" spcFirstLastPara="1" vertOverflow="ellipsis" vert="horz" wrap="square" anchor="ctr" anchorCtr="1"/>
        <a:lstStyle/>
        <a:p>
          <a:pPr>
            <a:defRPr sz="2000" b="1" i="0" u="none" strike="noStrike" kern="1200" spc="0" baseline="0">
              <a:solidFill>
                <a:srgbClr val="2A3E68"/>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40000"/>
              <a:lumOff val="60000"/>
            </a:schemeClr>
          </a:solidFill>
          <a:ln>
            <a:noFill/>
          </a:ln>
          <a:effectLst/>
        </c:spPr>
      </c:pivotFmt>
    </c:pivotFmts>
    <c:plotArea>
      <c:layout/>
      <c:barChart>
        <c:barDir val="col"/>
        <c:grouping val="clustered"/>
        <c:varyColors val="0"/>
        <c:ser>
          <c:idx val="0"/>
          <c:order val="0"/>
          <c:tx>
            <c:strRef>
              <c:f>Sheet1!$B$8</c:f>
              <c:strCache>
                <c:ptCount val="1"/>
                <c:pt idx="0">
                  <c:v>Total</c:v>
                </c:pt>
              </c:strCache>
            </c:strRef>
          </c:tx>
          <c:spPr>
            <a:solidFill>
              <a:schemeClr val="accent1">
                <a:lumMod val="40000"/>
                <a:lumOff val="60000"/>
              </a:schemeClr>
            </a:solidFill>
            <a:ln>
              <a:noFill/>
            </a:ln>
            <a:effectLst/>
          </c:spPr>
          <c:invertIfNegative val="0"/>
          <c:cat>
            <c:strRef>
              <c:f>Sheet1!$A$9:$A$21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Sheet1!$B$9:$B$21</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91A3-44C3-A452-98629F3957DD}"/>
            </c:ext>
          </c:extLst>
        </c:ser>
        <c:dLbls>
          <c:showLegendKey val="0"/>
          <c:showVal val="0"/>
          <c:showCatName val="0"/>
          <c:showSerName val="0"/>
          <c:showPercent val="0"/>
          <c:showBubbleSize val="0"/>
        </c:dLbls>
        <c:gapWidth val="40"/>
        <c:overlap val="-27"/>
        <c:axId val="855204704"/>
        <c:axId val="855202080"/>
      </c:barChart>
      <c:catAx>
        <c:axId val="85520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55202080"/>
        <c:crosses val="autoZero"/>
        <c:auto val="1"/>
        <c:lblAlgn val="ctr"/>
        <c:lblOffset val="100"/>
        <c:noMultiLvlLbl val="0"/>
      </c:catAx>
      <c:valAx>
        <c:axId val="855202080"/>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5520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11CE0444-1AB6-4DC4-88FB-ECD1B7055059}">
          <cx:dataId val="0"/>
          <cx:layoutPr>
            <cx:geography cultureLanguage="en-US" cultureRegion="CA" attribution="Powered by Bing">
              <cx:geoCache provider="{E9337A44-BEBE-4D9F-B70C-5C5E7DAFC167}">
                <cx:binary>1H1pc9s4t+ZfSeXz0A0QG3Hr9q1qUpslWXa8xOl8YalthwT3ffv1c0h5kRil45nXM1WqJAyxSYd4
eA7OBui/H5r/egiettmnJgyi/L8emj8/u0WR/Ncff+QP7lO4zc9C9ZDFefyjOHuIwz/iHz/Uw9Mf
j9m2VpHzh44w/ePB3WbFU/P5f/4bPs15itfxw7ZQcfSlfMra66e8DIr8X9qONn3aPoYqmqi8yNRD
gf/8bMVR9PRQqIey+PzpKSpU0d62ydOfnw86fv70x/jjfvrqTwFQV5SPMJbiMyYYZoQwZBCEhPH5
UxBHznOzJvQzQQzdwDp7+dLNNoSB76RmoGX7+Jg95Tk80fD/aPAB+dB2+/nTQ1xGRT9zDkzin5/v
IlU8PX66KbbFU/75k8pja9fBivtnuLsZHvqPw7n/n/8eVcA0jGr24BnP2e+afkLnr8zfRvkWyPso
aAg9M6Q0EMEccx0jSQ+hkfoZJRIzxoTBMQGMXr57h9B7KDoOz9vIETZ/XZ8mNsH2n224fZme/5xr
CHAF51TnyIArzD9M/T7XGPzMoIgQHcAbM85fvyfmF6i8DByDsj5VUHL/AzHh9AxTCqJMStxzCxlJ
Msz0M11IEHKS6BwLLF/eh2d2Cba/oeeXsAzjxqisThIVaxuoH3EWqQ9EhogznVHOJTYkZTuO2OcW
jOUZAALgIKYLQnvkdkL0eal5F03H0dl/nhFC1l8nidBfmeri6CPhoWc6sASsH1RSTBHXD4UZxvgM
hB2THFaaY4zze4KOY/P6JCNg/vp+ksBYcRBn28f45eX9gGXGOAMFgDFEMUNE/owMYmeMCoNwgojY
aQgHjPMOio5D8/YsI2ysy5PE5jx6VNsPZRp5JrGUILIko8yQxkg5Aw0AGMpAHCSe0avV+OW12Mm0
dxB0HJnXgSNgzjcnCczkKdjW2+zpZXY+gGnkGUKGYAajVOoY7g7FmWBnlIPaRrBhUMFZL+72meY9
FB2H5m3kCJvJ9CSxmYE8U48fuNLoxhmTjGEdZBkmfFDB9hUBAywaAxQA3SCUCh2wOYTmHQQdR+Z1
4AiY2Wmqzps4K9xP1jaLA/WhQg2WEyKJYAQxLH42a4Q8w8BWOjUQsFDPWPuM836qjoM0Hj/CamOd
JBPNn+LM+VBtWj/jFDwyBjAIrC+cwspywETkjFJKBEXGUSZ6B0HH8XkdOAJm/tdJAvP1KQvj6CNd
afQMCabDH6LLIyoBuNI417nkBjGIMECdO+SfdxB0HJjXgSNgvp6mJ+1im7XBNnp8mZ0PUAlAj+4t
SyZ7zWA38/ssI/iZQBiMoFfzdF+uvYee48C8jRwhczE5SZZZgKqm1MfhMtj9gAi40UgvsHRyKMrA
t3kGuFHJobmHbaSq/Z6e47i8jBuhsjg/SVRWH+13NkALA/VLgovToEygESrSOCMGAtuGMMMwdlrc
Pr/8np7jqLyMG6GyujlJVM4ft+4HugIohUmXSOgUGzrWDTla9TGmZ5yB7oaoroM/QB/50H5LznFM
noeNIDk/TfF1HoC6HKv84wQYRWcYEKHgogELv/f07y8rBqjL1ODAJs9BgpH4eg89v4Dl9UnGyJym
QXP1FEV5G1TbD/U7AzqGBLez6KNozwbLPj5CnIEqBlwFahsoZawPsO0LsvdSdRyjw9EjnK5OU2c+
j+vtyxz952oZ1UFhppwJSmE5YeDJPOQfSc4YQohjWGkw+GlG9ubviDkOy27UCI7z04RjBW9r+eC3
HwcJhGp6RVk36PEgmsHArSlgkaFciCOhmvdQdByXt5EjbFZ/n+T6f+1CbsKn8/xjLRlI1+C68Wxe
gqPmkGEEJHOAVxNBsAZyOiSE2l7ejJ3T+b00HUfocPQIpevT1J3XcanyD44MoDNpYDA0mQ6LD4EM
gUOQJIZVCZS4t3jbIUjvIuk4QntDR/CsT1PAXWxV9PQyPR+w4LAzAnFoiEEzpuuUI3kIDZdnOiTb
UFiVBAK7B48Utt+ScxyW52EjSC6mJynXLrZ5vn1wy/ypKD5Sk9bPIAMAcOEgwUAV4CNoQLRxBNoA
5KlxCZexrvZusn4F0cFTjaE6Ue5RD65yttEHMhCkpAFvSAE2KOgAUgcG2deoQT0QkF8DCjeW9BhK
76DoFwC9jhxjc5oLz4WCZM48LrYfCA4H6SYx5AQa+IVF9sGRkCDVpz9BqkcfWhur0++i6FfgvD7M
GJ3TjErfxCUE2CZb/2MBopCwCcsLBNb03QJzyD2gNJzpBAGGnEDuAAi5l5djp769l6rjIB2OHuF0
c5oenQuV5/3fJFEvU/Wfawl9cqfexwk4wqAJ6H2i4D4fgVunZ59XR9tPWsL7iDqO0sETjUC6OE1P
aP9IcZl9JELggeaQ4QF5Ua+Mso9QnxkN1ume5+3l7dgx0nso+jU8u2cZY3OaeVGX2ZMTf6SCQM4g
8RbSa8ARDT6EnzRsrKMzxgyMQUuAfEPQxA+R+T09x3F5GTdC5fL6JHXsSz+A4MGHJqxDIK1PquEM
QdbAEVcb+H2e93/8lLD+Hmp+gcrrc4xxOc3k6AvIF/jQLEIqznqLBktwgULiExp7QCGlE5I9IGGK
Q1JU728beajfQdBxZF4HjoC5uD1Jhtk8/ZP9Lnv//3xflC4wERAaIEOa4KESIOUZOHkgSPoWWtgP
HbyHoOPIvI0cQbM5TX/B5qnafmQOIZFn4AIA2xMDPBJyoEbuNYw5qGeQxvYWkzsE5nfk/AqW3bgx
KF9PlF/qT4ttmOSu+sjUW0rOYHHhYH0+JwmOAjq9f1oIrktkQJedk+cQnHeS9SuMDoaPoVqcJFR3
xdZ90ZE+wLYB7tEhlwYh9qp/7WvOw14PME+Pegh+R8pxVHajRmDcneo6U39aPmX5U/txkPQ5BJAP
DdEaxImE1E5Y4/chEZDYISCYgOAPf06aHjPN72k6js3m6e15RghtlifJLv0TXTw16uEDc29gIy54
AWCDDeyB6k2an3YWIn6GQXsGsYZAKRji2GOEfk/TrxF6GTtG6OJkEfo7zvwP5CAdjE6pw4YOoYNx
OcQGDjiIQdAUIQpMpMt+Twg4dMb4/I6iX6OzGznG5u/TxGbYWPDhfk8BGel9JBSDSxNcA31u2j4+
vd8TAj69Xxq97KU6wOedVP0Co4PRY5wmJ4nTpas+UL7BCgQbDBkEDwQZfDKQNrCPD2zLESD1GAR9
4JyIfk/7If/8jprjuOxGjfC4PE0lbedb/3+wIQfcabDxE1YfYB7QqeVIoTb6DDfY6AFqGxODznaI
zPvpOo7RePwIrRvrJLnnFrIN4TiSpw/MLCAMDnwAZwBkGcKl30Q9YqE+NkdgF/wvLJ93kXQco72h
I3huTzP4dvvUfOgxKhgWF2JQYBJIMwQFehSzBk8OAakmBThzhg2jsDrtrz6/JedXsAxPMYbk20ly
zFcFe9g+NDe3TzSEHTcv7PDzLl3jDBJ3uU51xHvB1+eD7KPyHoqOA/M2coTN19PM8rjfghcncooP
DeOAxgYxGlAHgHEGx/OhONuFcfootf6qce+j8z6ajuOzP3aE0P2JIvSUF5/eXrvdRH2ALwdYZHf4
0E8bDxCcpwLoPe+y/mmn7v17CfoFQofDxyCdpkv0vo3huDXnRcr85/BAdrsEdwEcNQQnp3AxSLB9
rRqiBxAK7fVt2H9AQNCNkg3fQdAv4Hl5kjEwp2mT3qv8IY5y9ZFRanCpEQket92xaT+xj4QsNsix
hu1Uw0FRxkgjeBdFv8Dm7WHG6JyfhGbw8K8n8+2LtoOe/4enEkKQBw68YcA29DmR8HD9AZ0NdowQ
pEsshsMIRtrB6MDAX5N1HKXR8IMn+f90GuGvTyp8Pc1xsi220+EYyL3DCv+9dXhcOJ9yNPRZszoq
83Zzd/7452cBh6ft4dh/xoFKduREyLdhT9u8+POzBhGgfiMvBi182KTY507VsJz0TQTSrmC3KZxk
ZFC8k5dR77uBQyphoxCISiL2wuB5n6IHTX22PZxMBdlyTOz2Rb485FUctJDc8jojz+VPURlexSoq
8j8/DytjsuvX08r6KDy4EhEccQEHYCDwuX/+lDxsr2FlgO74fzG9hQ38saoWWYAWbmE7Vumka6qE
stwukhYrim+F9sPPyLWBKs9M4q6YRmUjLd/juRkZATWVlhtWZUT3SUwvUWHcGpXhL50osVdV+qMp
g3Vl0NwUGt+oOKhNpM4DpEWm8CpptSVtTOlIKFZ2YwYxnUetoayI25kZdXdKlp7Z4m6DXe1LIjVl
JURs88a/E1L/EkDijYmc+oJqWWiKKzRldl1M9MQxcSoa08FAZBaG67qe2QRvPRwlVhv7E9Tc2Ubn
WbqiX2R7XQXyNqvZROui26xzf7gZ33Dm/VPW8jLn7kWd2eumiJY+yjY+7iorKcLOLEuOrKTKvnVu
cuva8XVlp3/nQTZvUTPNUVFOQlt8pcS9KoX/o8qAeM6Sb0EMR9I5BTGbGKYZjIIvPGGrjOG1HsE8
+Q7Q7IjsG42niXJnJNTntp1PvTraFDKbwgGtczi1ZFNJ71tQ2XMH17rldzmaONEjSb1plhnnCsG0
2XnsmQSGeDZLzEraU6cIiSkCf0p4e6H7WmNyDqhSfwGHa5i+G6YWSoGGoEqIibxggWg0cfTabFxu
TBNknNOGf7dF8WBnME5VXWIGnmbFdbhSUcgs19Zzkw9vipanJu++Y95NPJolM98NkOk3zjlPubIq
n37pRNABnPqi/2CP2oY5oG3n2iNN7p0W5iEJSDFNG+PeK/XWzL3GmDhx8CV30iVLm8oKPUvxujP9
JGLnrE4nddWYOc1DU+X1poxkapIumpZplk9IwgH4zrnzc9mYtiiNiYyjHznp5DTwokWsnI0S8OrA
v3lh5MwsRY6tIhb3WWFUKxk4D3agYbPI5K0nMjjM1rlwSGzmQWMJt6zNHHme5YZeN6OFYZhYtFda
hR/07AH7SrvWc3uCA+maTpmgCXEnqeS2xewl7ZA/y4RQC9ksayMjJsmB1pqJ88oW524VWQOz2FI2
FnKraZdianXoRyIqNMEt+RJWwDMZkrdp49yrLtj4CvDFMEGIfalUpls6dr6kRaRmfmsHExrmppdG
8JjJzPGoa7V20pzrwUNT2VaSRNWER/q1LIrMdK5RXRYWpMFv9DisLSMNzDKQT3YxdVV4nehkiqN2
HlD0g9u8MTu9Z7zUPw/cxjFDxjZN6/9opE9M2CRkmJke37N64QaxaVMfOAHdYx4v4R1tzApr0YRm
a1rDKyKqOLHCELByoiw2u9r5huPcmBQxr+A1zaWV5dm32uPY1M5Dx4jMKgAW04DpLAPN0yRc2wRe
B0Vuhcw8s0r8hYO7Zef/46fOzDdCS09hrkugAmHnB83wpKxntFO3qmtm2MdXhusmliGAabIqaUw3
zEw/Ds9T2mhQsFcFEf40cKGdG94/BIvcBNlomHVqf4syt12UACHsMLjVM6JZBi2n0BKZiVTSVGnj
TwIO8pREtrIct05NVgdTKfJvwofv5SIlJsjauZu3awOkp8+FZ9XJVZSABApzA8/SsM7MxA//0UCQ
WV6RnocJCJZIhNKKXSvQczZNnBSZ4OU2E+TyWRbg69IggeU5abkIcy+x9KT2zDprK0vqPc+WSWq2
SmwaD4RlnGVbPZY/9CbwLS0PJrmbNhM7bc3YT+x5TLWVkWvNvHDIle92y8wl+pSk8EDS/ZrnII58
EetWW5O1qr0InifOJ2leuqYs6CzzVASLgX9BYCJMFhoXjr1CqlCmVORGo8W0KTRqGR01KfbjCfL8
HyQObcvVonhWuWxTa4BgRVluRQ4vzSqKhOm2xh0q2SI2sGthZqYXKMxqMy692ERhmU+kiEG8hTUz
hVNOHRdF89ouqNX41bTCEZpUvhFbNZVXcA7xjJJLLQQoNDta64n94OvCcjD2J27iPZZRcENqQMtn
3+qiDs1O+N0sTjI5T9vkn8RH8Mw5u61g8bU4cYH1AqM1Nd2xIA8rH2SJk+tf2sz3Jo4srkXg3qCs
fGzK5i7jgW4aRQHCgjtXwn8c3vJGLgrfdU0vq8yCz2tau/A2tMpMRHypiJoZYQ3iNqLZeUqMxhwW
LOYCJJ0GhMZabltVnkamLUlleUz9Q6rksmmLrSijHy4N515X/h2n8BpgHDwiDXgxJIW0HD2ch2Ci
T1VFz+0cVZYhNWYGyF2lnkxXTW7PWcPmKUj71i7PNUe1pq3zTVeLi7pGlu0hkMB2pVupa09Lxaag
HME61aEnxIuvRuco0w3aLx0JW7OL0r9V2QkzcWAx0rAPorzByBQceLmrsgwWp2Cj5RKeKzJAv/DC
Lar9+yxBS9xFpmpgnfSB2RB6YtT1LMNuvhe27pg+DRyLO1s4V6qyqmTN6r/dIg4mWcZy08ZpZ2ZN
gayag7CRPj+XJYwWRRHNcB4tnFChSVbnlhY4IKQcXEzLBIRPLbTbvOpAVBgOMe1S/1KVmZWWTTPr
egHJG+6aVQ4rMSIosIJqlTa2mTpeZ9oVPERdYpDJbu3MWyrMAG+IAFwDVMxCERBzWA6BeYgZg8YR
9NqXpxKz0fC8UiAQNUe77driW+N3/rKJS2pFGQhbRr8gzZ8ojNyZLGGldMkFK+JefwO1QWPJjVbD
s7jyguTYBukWoImbomid46kTa+6mV11Uol+IPNdMoeNN26Fvw5sjSRzDG5BZhtYu3UjjU9FosVnC
EjejEfenfkczM9Pyy7qy75UXLgLKUtPZQFzOhxeJRhZrRDFpXPtK72p3UngC8Ee26eHEncZFa2aw
X9KocbpUjCezFNnbomRsWlXu1C1tzxRmnIqvYQyqkq+BmsX9GZO2KeLCM3lSebMC02uY8mgBiXXF
qtCb50vaxsUqq6vcZG0Wgco05U0llwTnc6NI8AI08L/dlMMq4RSTPA8H5bheZpnE0zoO7gPUTFwt
7z/tmrli6wjmzYwk0UPTzjq8dHK47Moo74JJVHnc1JPOXrpxcOl5tJmUBN0YRpkvk5bkSxyF+TIW
s8JwvKkqcWXWNCuXrETlMlFeuRyKw6XsG+xZ6+TlktN/auwXS6GJfMnTIrZ4W3dWqXR35YfGJeUt
m/k5L5bSyKSZeZhbGslXUs+MmVbMuFHri06oaZPTDQ5dPEeKM9P1bXdCaephy/NLOQ/1aJ7TggRm
1NMSwTwu4fcF7lgmg1k6NKQ+vHKFyjTQvJ1i2RXYWbblVKVVj6fjACfZ3bnKpWmUmb9yo03rF2ga
6Y5u8hY7a8GLdVK6pZUFdgpKe+6s7SJYa7GO5sQlfGkEJV/CPrypy2mz4FphZlF0Y7Mn3kT2Td4R
UMBk9RDHWbV2BarW3ZfA5ZskJb5JAoMt4VvuuPs9MRy+JDYzlVMF50HhBdM0gxfGyFGzLCpbw9Zw
6wsdVBwe/BhKKgl80PhFZ+LOu/FCXi89nDXL4S4QJouEsxJcJCsvVuWs0cXfkdaVkxReVqsr+TeB
eD6LIfFmWbs+WXIIhIbmW1lvHH3KI/cxLFp9iVQjQnN3S31qtcIH3dGG79GyRF9izeahGbhyFda5
moCa44O8M7p5HOrrNK60VebRZOmwyBpKeq3AnJIOj6zGqJJJZQTaarjkfeddsU6+EmXbMx4XYgqG
ijLjsKhXhSzwVK+TwESCV6sQVWAbClAC/EjVa267wuwjgWabOZuwQ2wFx2KzVRpGfHdn00xMaKER
c6gbupSpvYzybom5R6dDDZwGxFY8ioB5s6SxyhxdQHrFhV171VMCxCYNyv72MzuaGAzxTW3bIVg0
ZbWq05pftJq29jrQwjta36gi1zZFyFZRrTdmSupglYoS32p5JCd6zJ35UGSduyGhm0xFDbpZUiP9
NlAeXudd45p1FcRWi8NkFkjDmRSK1N+TzpmLRvhffKb7VuY3f4elCL8mpWTTIAIFwY8YqOfctUgJ
s+0KDlmBr79eccRcx701PrLW+9geAUcRgsgrAW/CvrUeSE3vaJyViyLMo7luT3tbVfmtMSGRcVtm
oNUQBGZJ1cYmVbB6/d98P5zI1G+qACcuGnkLZEv1VhZJuchFc8e6dJMJUCbBECTKfwRlX89zzyy5
u7RxN//37wbXy8+PDsdxQ4gMQ/agMfpqUP41qrqoXAQt2Im9wZiX8rYJWmw6tLU6ihbIzR2I4MOM
P3ubnqd85zF5iJM2U477/Mslr8X/uY1D+DuMeavsf/jkrXTx8osp/9oLDpTs92Pl4049Na+fBcQ8
U9c7nA4KPzm/Xjw/I/fW7gdYftF44Ps68PS9hAJ6x5De77x4fTV/cn2NHIZvPrNh3LPvi/MzCYcK
wO7o13OJd64v2Ph+Bkevg8sLjo+Uu1jns+cL/GWQS91vZYPjIno/9bPbC8OJhiBE4ATq5zR48frb
Mwcggq/vubzv9oIsn4O3CbIW4NOR7N3hAhKx4HTRESNhL4tw7bOnlMQXLELkrkkDfZK4nZzjiut3
NU31SdiBFj+0IkPDu1Y9i8iuNQj859ZjY4ePGjofG4vlVjmxO3GqJF0NFyMI0sR8K8umTVeiv4zq
PKdLXjpq+ZpHRbNwaJet3y5BIveLiobaKvYXMpXk3kmCcE24dCytL6ZthKZ17Yq5zlN6r4vi0Y+K
+tJpYJ1zQQkTmTfzu7r9zpLUigos7yunASXLKwobFoSOTgK7s1dtm9qr4Y4n0l5FtsMz863s27Ds
VSAo/BY5UyrsFgwf4jkTo+7wqgmwSGdwthheDWWXl5dabCOwnpS3aD0agXB343XQX1y7EVaAElgT
DxuG4nDhKovXfuJr4Irqb5OFdGp/PbQFTaOBxdd4U8dpq1lDOmPj5Vk1cxLb2Lj9Xdc0jZlJFk8S
PAeFO/8qUapdFUHsz0HLjM0mqeJN1V9szYeLAGsYdMzaLIoaXDsmDXk4SVJHzklRbLBTdBsn0egN
hsPapnplO7OsydiN6yT1hZPkd2kY2hPkIlZd+76XLxsXvIIsvy5RUFzDc1SLSKneUwh1w6XnFbCQ
Ped8KPJOd67/bdDwQQGrFiSL4/O6ITG4GlTZrmrD378MdQn4b/YahrqKJnfPmBtk03rVguI6uMyI
cm9sW2OgHHJsZZS7N00OIrmq82bi6XUxT/2CrDDWQYsVdbUwcKo2rPH4NDK6+FpvDGIxzXfv/UCA
CdXIapVEKZrE4G+wvDr3vg53wetdXmtqV/d2B9EtfeGBrjfFQaYsLCI2l65dgvHfl+uoYnMnlM6i
wm05qTo3NbW8dm9E40eLLqvShdMg4zrJq8ystNB7dJt6WqRuCOZiiycu1RTYTLq9dohPJ3bR2jOw
r5gZJraDYcVFDDw6djxLAj3euK0bb5DI4k3bX1IBXoZGgkU8NGRG62LgG2jR3IKZRpo8iLK5SO3g
u+6FYMknMtWWfTGKes0xFp22JGX8HdgTHui1mIF5/yXvzjHpwlXHCpKCF5filRcFPugrsNN/Suou
21Xu2r0c/8OT0F2IkKlp7GrcKivNM+ZMe9CKsLnwhU02Ifj2DQ88s1+roAadL1W9Z81wisDELGlN
h/ntlexYs7tEdAIj1H6N0xhglmXdHNx77VUDztEG9IZ5IBz1JbZj3dTbLHxQtbNovLK5Z3m2EVE6
B/PAXg0XkHr2ivVyZCiGgzB5KwOAl3YXKdAUsbcuKhxeuBkVE1huum+OjdY81/mjq7ob2jF1Hxqy
niJme+u4y8ILBb9ysOtaRd3ao2F8v7cUHlldIHFktLqAfqJTCbu2+tP4YKHpV5+9oIrAoSpd7hpP
PlfBuZK+F5i6VMlSS8DRWfg6lIfbcXncda/80+14bN524KArGjqlpEN3Zepcp6xtLkOlvLu4tuww
Dy07bu1p0MM8XMA3T0GGhf46CopdfajHLjGHVqMf0WiZPR36vQ17HfFWz/QOnB7DiN9/RxplF2lU
RzetkflmXsX1F6Vn2drmrjdhvEi2jl8tnYY4X0OI+JxTww5nTmYk22pVKMff5mGcz+AH6YwFD/z8
q6aF56Hnm3VX3DROF11pvGDXoVteOK0ov7WMuYsOzkmaYlGU36IqBcsqy93LkOXOInMEtnCGQ1Nm
rfu9svPWChFq1lVktDehn16Jvj43GneKws4+TxWL7rsSWUN9KT0xawsPYjSh737HxWXdNuKb3Uba
Avw/dDpUO+AwK7xE3TnSAJ8B7fyJXTvqO9G93+noRm8EvBkJkFgOG2dB4sHPCsH2GthROzISOo8Y
OUdcPXrYJ76yYOkCt1v3naKOW3Wrg86Q2OS67AxYyuP2Owok+AScIl93eUuuXUe7b4FhZ7iOvUkb
2P46I8hfh0n2fDfUaUZ45UedsxjVD32bkje5OfR7a/Z4epWRDGb8yMcNdSj35olbfhEM/DlNWdZr
BGbc2s8MbxrGnfOt4N6l6Jmb2ewq5RTdD111lz53rTp9r2ssAvEYa+TKS0J8z+02nuIEu5PMLRzq
mhrVuiS6Msr6HFhyVnvUA98g3KGA+g4Eadznu8PWcT+tUbPGj2HEYb/YyPFSz8ArYkQSrTXwm+1d
ZILPPcKz81H9W1/fTtB6KHIWr4smtBdg6rWl+dblbexQx+LoUq+DZjEMHRqH+vGwUKJrzdfrSRP7
M7sL2ltYPD0LGzj7xltwvqvCqP9xkuKi8x3XMT2/MJXSSmWG4HEsmMyusQoz8B5Gd9hrvEvdRfrd
a6mTDrlTKr3Tq9C7xH2pbxtKOqxUbz3fNa7rv+H1U96+z4FvGEqvbW/f17e9lV4pY1Egzv1EleCR
Uu6FkTjg82d6PAkFdS6GuuHu7eIPDU5ALY6b537HOruNbS/+fR3pf/1jn5HBdoItCnAwtQ6HGMBB
Rn0i7/4ykpRtLODtNR41J8BMMxlO9elgUsR4HpS6BlElMEZ8f1GzRLtNFI9vVLutQrGyc8+54DwD
feK1mNgI9AmvtnetUonsi3TaCQJJBba8vibgFl/kCdLXrL8jfd1wN9S9tcaJrc3f+g13taqvcdSp
dS0kaK9Ub2YFxFwv/c55vgwNcSkbMCde6oYuHYhna2hIWNAwM+vH4b5y+Jih99BR+q00/32OBWwo
GM8xgTOLZX9OERziNZ7jxlWa7kJs7lF56KboMuOLITzvIvdtiIz0UhPUrocyIkbvSlQX6Wu9AfX5
a33VqdqKU70d+jdCyb3+Qz1xxENgb1UmIaoadKUJAhSv7VfJsLvr61CXp1NPcWpKN0fQsRccQ/Nw
GTh6uBs6ggZCTcgjgU8cKncfbmAbPH+diyZaDIZHGviJGVUygpADGB5hTNDcRURNhiKCLI4vBfZ2
pbjvQWwnAYdiGK8U+94VAcROWrYK0gJ8+eAKBD+vHz6kAJEHEd/vIZgi07cenD3abJlXBj+H7BPf
LDCHF++tnJDfaFz8ZxQhLQrsQ8hoh107YNMfcorDKqWhxiWPLCocK1cKr8vXC88hGcIcykVBQTtM
nCkpVL58q0ojYK9AVWTaKcis0JRPN34emB5x8wsKKSobvb8M9cqjEKNtIf4+ahhaGxmAZauraVFK
rTiPOyWCDYorb6L08FvaKHzOYpZf5k2ZX5L+rq+PwU2/2PX1Pepf0tJfVbTS7zoIvV5BXgCEKhJy
R8DTd9W3pcjYa8v7EqX1bRwH7TTWtfQ8rxNvNdx5dft8F7zevbW+3Tm18Fa+nmfzf+ew/03Yl3XH
yStd/yLWYhbc0vNsuz3mhvVkAiEkxCBA/Ppvo86bTvyc75wbhSqVcOxupBr2Lub2n38/YYELki94
inMTqfldIX9/Nl1I7UIzgbKpFkvHISEqRFONmMVG4BI6ET8YsQ5SJwmaYlpWE7zkxEx/MiyinJDF
zdwYjfM9jOXd3NzSiOaWkQwupevxNS06faa+J92kS0t1lgejmQZPn5lRE1mk62ywgULCI+gm93nk
sVRCgJvZTA7V59v0r7s4iKuTpuHBqspWsolUhxhSNUenqGq+NJdmaK0yPfBsZQQbhZzjH8Z3Mz3P
5OARHKxyhUZguJ1R3S5TRbGxEi9dp21ZnVoh9FrCiwFkpa9ORmeGALEWIC6zTTSQo7R1swvzLv+l
uxvmcffrDkYXyyAGUfp3ZvAB3yhgzv5MtoFy8vkb4M3NxdCLJ7INu+tT6jYneVoW2m6+s05Mrb8i
Ml4DG2Gdyqh+kNbY74x0UxEnRflVKL3MUBJYlDd5tjbzBaN6P5Bmp0VknZC+D/qNjqs/bmMmjC1F
LhlgkaFLUtkUi6KarI/AFU8ozjtZggyZ7gj+BXBhdEX9ZUhltig7YV/tfBpXorLSUy3tYudSUe+i
EIVTBq9p5QxFc/W4KBa6zbMv8x1zRuz5jn6asafIy5uNb6Fm3Q01/+bbgKKMg36nPU9Xk0WGvVOG
6YOxKJtwOJdFUSSd2a/m/Wn0lX0kZtMaACFIAi8r1+r3zN2wclW59DKAg8TgtY/xWCVlPeZXv47z
qzsod0njqF0b3W+LbqzZ0hnTp3pOIKAGItZumtJlO4tGR0vC13UM55+YlEP2WxYI1R+NodFZcVEs
J6doH83E/V7cZC6E6ydOa3V7v85XdReJs8pGJETmK+Ly6iwDgWJRna0+6Y2FmZxXGtP7omBe2cwr
f9/WWBi9MXPpeLutUX1a/vdt27j6H04b2k9+/rbjrTugvs3xP76geHPI3/tdFk9FEMvO+spatuqQ
uwB2oYnqpVOpcWnOiPtZEvXxeI6+GAUVEqbmTNHcq5dsmn7ZG51ZOQGXdO6/4Ys033U+pW73+vv+
tx9KC/KTYMtjI28f+Tz05Cm3/frh5vnN7h9C8Lsmizh7kMXRV+5ixC70yLoyuMZWny1bH7DMLI2D
q5jC4hDWbp2Y2dEZg+u8wE/xNTAqZFyxAECDsp1rVLOHasVMLXFCVFsjZrxWS7d0qq09z+bp/82a
zPt91mTezaw9G39a6wBZ8wI8Gt9NcvyZapc/5HYuboOV9d8nyZydUZlJFZX9rnCbnxwgjofSdqfl
CJI9fhO8NkutCy9b9rNXU/QtW2hXB5da2+pAgB5YBW2afWmJtWjS3HufpnSZZXW1SUeVL7G35Ne+
9vKrw8ZVnHXWxahGOlZwsmQOGF+BLU4N7irulFjnFu0XgVPFl9qPowuZr2SQAbEaTuXuPjGy2D/V
1rQwZne9uYnqRP/HBHKFU+LZFpwNmvrToW9qZDcYfPJCVg9A8HzrNBnfdV+JNXECgFGk1O+pqi6h
ioYnoIn+x3NAgEj/69ifW97hPQdo5jW3ZvfCTzkwNaRRY9fT+HVskOm3EzEC8Yu6fXCCn/ZYBTyV
gNT4P70eReypsPsr0rbtlhEgDI1ohl4+h2Kqn4zgUnxv0AgxXRsxd0Rwyorg0UgqFf21p+lPVtbq
4PaWPCO36t/yXFpbq2oYrIPJYd1yVWUU5+u8B6rtbueZLFas0lUdAwxc7o0TxmPEO0wCGGP8rupv
MdYxX3ZErlH2Ck5eWV1Nct8MQOY9ZH0jz0ZK8RGsSo+Eq1s1oGjCu30FFOeih4O694vRW5orHo7R
c62b4zDnaYze18zfx10aPQO5+VnvDTZOw4I2i8Gxs/R/eHJOMFfFbgf8XBP0CXpN4f0V6NuC1796
PvKbf29tUe22nW7D6murh2gp0rTZdVydC+A7dTKKfDxlVTOezFXFRLsLm/aMWKMN9sZ4FvmQFjqJ
vafSLskprijfyjjO95018BMpJoCIBB+v8KOAVqGU/0P4eGBKtjhfywggceZ+J1oXibCDM0As8oQk
vkCGK9KoK+FAqicbINOw1OJBEJbEZNoonrpJ3ruM/nAF7ZZC53wxzY7WfQhz2h6jebjregGsloO6
Nqi0zirG6d49VX24E2mz5e7ovXlFXi219AE9Li3vrQujY+rG8kmVengquvSALZC9SnIhZGJH/FfY
0VyZIZoaDQxX3x2qtnS2RtfEPSpEbmZvbiEdCk/PpQSs7h4EmrjxLpqgz8SEv22NyliEllylQd/t
Wpnpw32YeqkPvORbzjt363kZoH732ZtMchSsQkB2gmLwL1M4LJXg9cmbJaPqcOoc7G48GQl7zC99
X9l0rQt7WNx1xgQ1nC+O0u1mQI63+VoAqrAaujHceSJE+CV19sE94QFBQfWh0ly8OUD6GX2VptVO
50WxQmYu//CqFrkoNOa6+ICZPDp+9xLO+gDB+5rFY7oRFhEoIul8GpK0Hh196MchvAqvoi9dtTaJ
J791jGDyR34e5fOMEcrZLOv/MMvoGhDHHD3r/ptvjPeM/uuRwt5IXHQ8cokNAtD8yP1RKhi9QchY
TN5XnuN5mV9yeTSDBXLCutZll9x1ft7pPnGRCL/ZiLK0j3jygt+rjO0n0dgHthZJyfErkbq75tak
9yBfIDE6DzqwF2hAN57vqpC2dqJrV2xrt/JvZoBgsXVog+thdN7AnGVQx/UaaI1xIceW75yxjp/r
0LJXoSdR0Z1FCRDglnVRDq8TYqEF6oGV7BIjqihwLr3tn4wEAHH1nAW3hUbDw36bFgV5yGL6rbC5
OPAQSWeQRtLElMD07H9+0tmzjv1td9dZASrXt1rbp3XKi/QhGFyWTFb2oRhnr23fWyvHzXGk6Cw9
hZPdL8uA2R/gEexsR4Xf/zZlBKePP5sGAH4t6TgOm6jJCSovfX6O5qG2kc617XyR0zIHy6TmdmJm
jTxE4xm+vr+zGhd8CaOL+yA/NxbrFl6uBVD3v9fVlks2ZQQcQJ3n5cWbui8T3uH9WoRw03yOxI0R
Gzn4G2DKxcqIrVvSlRcN6eZmXKb5wi375mDEzKrfSZCrS5g1zmvO2gXISD9UqlBMxJsmrjqo6UmG
zrs5xYwKtbkDwht6IVVMjhnzn3xdoc5p/HEH+K5EOsgI3h31u1duZt0aacFP7rqV2tVudGi0j6cU
u0+ndLGvqb/LR5snhRuh5K7bgzcPGVr/oWCIq6liFXa7eHlXmStjZiyMaAa7I+0hTQH5RNWdJkWm
ImCqiLeqKkrfw6rSCZ30dGJDlr7G+pKTnr7baZAeplQIYOAgujH3l3jhI98ZserEoRdO+lQ0xUfa
hv8wR5NlFqbjPkYH3JcuLw9N2esvRk9nvevb/1FPkFPfU8ubElMOHcOYrYxoaqKmGmom7mXTu05N
3VZO9s5qbe+U2jmg8i6zUfSGeB/i32JqBzwJap9uzCxwvwBomMumdovTRHcpUJSnIi7qVTb6YuVN
XnQaEYUl2TDUH4gbpwXNQxC+kF9+kQpYxZHWHz6z/E3hlt26nWz5Ubv+ieJkv0Y+8MZm+TSbfVrO
lbU0erhK/iqgxZHWkfUH/MGrZJEUnHh7A3+AJ+BcgLfF5wCAhBakWwQTvMRIZexC1AsdUxIlyEEh
OECxcTlSq1n1BQpYRocGj6hgkJdYVX+ZieCdDYh8klxa8aOvnyYk96qFEwtryVzA7ANPAaof1+k8
Wc/Yh7QP0Tf7v50QbjjHi386XfglQxddWd25JZ4P7N/fJ8Tk9aq24pC/hiPl0yvQef66zYtQr7Ny
qXqVHqzQSw95Xz/mWeZvjGT08M1Ik9xl4DGwdyORuB0Gn+80sJeJyP2KL4irnISkU7vz+mB8qutQ
PlShWmRNqZ+MSlRjv+4t0S2NaCbQxuIaNgqFg3kRAbzj2ObTi5HMMKaOBDyosNc9ikarwgXyhUwt
2VQqnVZjgURwFRU5eEvA+QYIZ99Girg24voFudhsVxfgu+R9H3RzPmVauD6JlpR05CTzUoF/x2h0
ol218f3mkCnbBYMkA3shntqLD7fpNkjmu4lfBuUfE/lsYlaQeYUxFjL86nhpCASGBMKqzxTcm5jV
h+73VWNmjIxQIYoWeGv1t1HGKBnOhtZonzs7fCj9ODsh3ZmfzNV9MDpwIiakwY5GXaXTn6adm9Xw
01I/ySOR74EhsF6zIv3iI1F/MZLqLqVfRS/cTfmjTfILHBfr1VX5eEBLOHDAAmW9AuZCNyEe1nZA
7v0JEA7xNFlW8djiA8mZHVytAkOdD1USy6I+GB2X8abquN6khewPVmqpg1XpmffmRhLsl/+TzdXd
JpqtjZix8Jxjm3J7Z9z2tgU/PGfM3uepfDGBuAm9zZWfqxr8xxi1Si1hl2EzutsFFTBErVVMG2d0
/ItDg2ARNh2IRbNoBrvLgovw5eNcr9jrJqAk6XqWnhrgzT+ZFTWoBDd8lT2l/oG1TX4xgxgbdo70
gxEmgqdpib3ptVLutBPTwMGJnG0Jnd0X38GDP4sxvkyHqCtOFLntp7EFW6MaygcjgWPIcQJSFEAx
ZwZewkmagNBZ3nW+zO0EtJEFZ31+Eo3+3qY9anmhjIwEyL/3UljTHxK8tpvUctdF1S/9Y64HrGaJ
fAlfZjKc9kFe2Htz1Q3jdLsyOiD5QHwaSpR4VVnv8c4BufcqJ4XDBu5PmdyuHR9IN16U4OQiatpF
tda7kYPH60YpEF2WTs9q4NPKgrP8VHFJl77IuxcR1CRJB5x8Y09/FJFVfAuEg6/z2KGGTEEz7SlY
Sm3TJIRlPANAQB15bUVfw7z9mYZd9C7iKk586fCXCjijZRoBzvLfN9R/YT/x6uXIRu8wbKrYTDH9
KUHHgFgXQ92SF9CdQYybU1CDVPWiHIpyf8OCWsA6gjZU7m9Y0HmW0/bXrO2Uv2bva82sG4w75Vby
cfwP683tzILcRY0qaBpXH0Q9IjPS5SL5VFMOFQqKSdT3bmKZ6CUq4uHouxSsI6qGF9mkzSKLw+HF
B69EIVtuWe7F96l8myI67UdSzT49xHQc7RUISRqbJMQwIygU1l19AkEDPMygWtS6Ljcq6GKwg/Nw
C/RIvQl6N3xRU/DkzVAt3U05aGi0vRZDEGzbzK43Gcg6L1bvPVGAbbZZkPtbb6z3dluJj8BC4REU
c+fke8I95DEoYzFIm6+8DV8NfuO3KXDsv0xB/3ZuplE8vlWDtJbA3JGTHwHYCtos0DdFpcBGyOed
X2fRyYUTf/K6Ifrq8ukpxEP51fbqHyQfww9PcpXEPJ3egHsCqA4055eRoIzPY1ddwfbVy1o1I7hR
Xb+K6ty/CGH1a1QW8nPaSHszKr87hoNPtq41xmDPEL73rGrcERDZDlFdV1sdAk4W04pu1CjJWRaB
tQojPT24qCvAiRzUkyhAKyto1D23jQuKoiuGV2xc4Jzy0XmnxCoRdw/WFzJN7/hNmm9wAE5kqsmP
YOBrX1X5Pkv9flsP+HV6X5QXXen6Ucj661h4zoeT+fayzUCQYi2gdA7Y9UbPx45sGmRH12NG7I88
C8C3jfLnQV1GPNy7KdbFVgJsC6xNCzpH27Nvfq2SHCyeH7qOMqD4lXyhaZmt3cDyDl0tslOUBXxV
2nX2xobwdYgn9cNixVqpwAdppHC3mlK2qDymnniVemtP2f2BoPqHDTGTa9Xk8tryAttl7vGvQT2t
Hdl0B1bRckGYjA4IHcltMGIIfw4+SACi9DzhEAdsV3Np8wKXxuh2Gc/LvW4SB0b/uI0xjmg3LIhd
lTvXitvlOIDEn9rU3StwnNcZ8t7PSJkLHDi++OHlH8OUT98EDubF2Aj70a0nsbUKP9r6VuY+WHmE
R68m9dc2axZmjYiin8q1qxfJfbZW+OodAg/YXssRBCXPfFxWaWPjWCz4HrvhlRrvYx682Usx+kZN
V9QOfqnuevi1VyMNqQtwREnb2z3+vzpzE/MTxr585x4CzZBGwRJwk+xZ9XULakz04FpF/mxUYdDt
W4QjF3tWgc7HAcGj9sZMFkHEkZBs/cSIsavraxVufGIX7aId+xUAWmevnLpL2FndtcvpISuZfned
vtzWaK+56qNRvwN8C/q1G7eX2vPU1VXZH2ZKI1fP4zePEb2VXnniMfjmiVtHzXEEO+82GJEzjc8v
CMRS41WUD6lTZQ8F3QPcaaWJUVlD8AXvYul+6aYQDzoCyXplZuFlSLyq47866O6nTDdeGR9FqBPg
TX54OB3H/pTCqT3Bp6oQ7kvU5V4NOr2n5X6Yok2oAvexng/yKY43AP79kua5uzTPGctuPtbHvyz/
vc5YtvM9f/+E3+sos5rN0IiZT5qizJ2qQZ/D+Gi3PbLuUajPRmMGjbTaxirAwf800YYlogAwZabX
KOL2Mm7EPmcBSqFxUDzhAa/OQZNujWQGv6XBBhtFA6Z1PjDksCO16ONIb3LhLCZkvoAiU/GFaJru
qVc8UlHEF6MyVxZt+6XKJgsnxv9NOAFv1oJn+lzE7crnk/uQzV6r5rVchsyqkbgQANA7hX2A/8AS
zd2vzTSUz9SJfkydm780Tj+stUidvZOy4OyjCwdqTlm7k9UQr5DUBTalC56I5PKK5hEbxsPqLRRD
cQwUYEZGHJHxxq4VdOtmFPJNTy66Czj7sJLqbJWCL924cIFXqEI85kNQnbNmNTkgUpatZe3gSnSr
ngNGudHT9E/gVkOiWd+tsoBGL0q6T16m+TfegxY8VqgpI7kUbksvx+H6b4uysqpllzruBlAQZz3J
jh1Cl/NTwSe54tLmrzjLvqPSnP5w3Q/VqfahBDbV36akyRA6ySBxSRk8DGXl7IuGkhWqtsG7La11
Pgb8m2OVvyzwv7f3M/hsBTpje2qlD34wZ3DB56LRwDq1KBsSHFyJNAmqFtSKhsMtyZrmKjtSPR5H
O6uzpB1p0oElC6evCMD9GNyfmeOfB5uwr2B5sqRHMeUtkrVYwCllz7qnzjLFL/NQ0rhbCxQfT0HO
9XbskAzRtM8P6RhUIPZX0amK0nJdoJHjIz4xwPo9QPV1xkGyhA8+nbxaA0viVt4usy39zkacAXKM
XxTKFqcReI3E6P20ndCKY4TZvHGNNUiEv81sVgdJN+9glha4Wxf8MmMMIGEW/8TRzt58/AkBw28+
MgDmV2UY5ceuqJtz6bB0kQGo99UBdyWzw2/UtqvF1LEYubXY3bddQ/Gfdes3NJU485CF33hZ/hDW
0DyTupb/y/Wd3zb1Zy4BW1Xs4M06jgsKX+ADMPV3LqEbmUNKVekX5Hvip8Z/jTyFjReEi33Qx6g5
l6z+4LSQCdi16tIPtfc4ug7IGdCDV77q9YCuB0208OTIdiYQMSJtgz9FMwsa6aGm8jGeovKYOnRY
580on8qGNYsR2Y4Pj0+P1FR24mgnA1L/bEP5j6fL6M0CgG3BB4fvCkV/4s2s9sGyW7GUSuovORFP
LThn12bW5yjnLjPf01/6Y12k1WWw01+Rf8Umez1MVQZ6O05Wkxdwxmk8UVcGu7AkfrcJKjRoqAOv
2JCyh2cJ6DE56Ug0G7TACfwtGZwl6m39kRQig4Nkj8PRyGlWDcdsDNS6S8fi84QxCWWIJcYQjXvG
FY/Gl84PH0wu2mSvgZMuj7PKQtn5MZekBEkhGpYAYdqniHT1ithzMGTbYPrHdPzeAYBL3Sz4SaL6
qUgj6x2Q9ABk/sZ5QDsdgv3fKfb35TRF1tEsx1/utjwMMv9nQ/unydPZRfnpsCV0FJcWhemkAkX4
vWlot45IyDdW04p3EFk/VOoPD7Se6DUGKNCodSyiLeD3IInNi4RG9Oe7aJTk53b3Rqut76X8Pa5k
eNBh3iyMOFr6CrzSpZgpZaJJz6QI6uds6MrD4Hj90ugzkV2Qlq2fvU4vRTw5iV1KtNTp4ILDkz+i
/PjncNfZpBtWIMh6iTG5TxgRtYZhBYwXWYqh1cvR5eVjXIt4BXfDxkFJ+w2aFNTHDM0Bdgxu4Z6j
qnzw8IBuvUIpsEy4s7azPkIBbOIrzYvxqSxjNMyJRPvCuipNRsdR7yCisoQX2vvHTdunLpfVj0a2
a83SNE+mAN2bUM1IPJ0ig5XRLLEr50Dmpkoqo1evn0SBZlE+3NUZOj22bC9TxR7tWaoiuk+xvz2a
OQ7JzHkzrPr3nIfU8X9YF7MmX/aDcG/159inIcoScb41OXygK719JXOA2WYEaJcRa+0PpUSxBN9I
dY3tbAc3PvsJqNMOza7oB3IhDjaKkZ3LuPT2NshRa1645Bo16C5EQe75UYQLPP3ke+OgB83kCusp
cqZq08EZ2I8ZCHdZDX+zdkuNfiPZgcZld2pt5m0IMnkJEp/ZTxQtuPC9n5bsPirWOW9EMbmsIzVd
PCL1dvJcufNS5a+ZVaLpQVHSdZm3zsFrHHqyu7pcARrK3kADfwWSXP2YtFor5uf/aAbmhwx1/oDS
OnaaWuTbrOm9R5KzHGGxG3wlwxe4zChYl8IbTtQUusNRDgfU+sErQ8XbTCDV9+vKd/QIhHw1JbYO
wod+6D4aGY/vfaT1mgj0VvGzRr93jr+0lRU/63Koj0DG0IXd+fRdVYW19PD12BoxnpqTarPhqUm7
7nGo2NWdreLKK7foDQBa0ywieYfMp5V/E8Ggzn6Bj4FJwFnk7LEBU8KeJqpJAlYSOm3NOjNo1S8t
kBYvRiICzaeaMt9EVeUdSjaiZJ+ReOPLFjuDXVrL1lHqmaGJSWI3/fCly+RjgW9HlkhrxRir8kQU
8qC9PvvaTQ5gyxn1X+zpfHMMLPYNG/Urmux4b7Jzpq3iIl8ZMY57tbDQXOdwm8WvNaCXD5p9/zc/
PfzX2Rei6zXQ9KgBg0D+L4ywM0wA2Ya19TzEwklE6nkLXU/9xR4427do8LYGvLR6Tiu4Jb7LyXdp
uYusw0N8t9XAge40O8MtgDmV4lnWeYmmeF54N+d4dcrt1iUQcvub7XxrdIgA2ynt3MUN6ismhaJs
WR46ZHx/NJ2zH1XFvnRt7y9oV4gHnzXutkLcsc0qp3jIgLJdhFaVfeHA9GZwys2ifkBLgmpEKzq0
90nceSeQAafPJCsSU+fOQZl8ZgNNTG3bzP2WNEO3q9/S73Vd3JL/QUxCR9HP3gcwCx64DHaIlyqA
nPMJPoL0TeqHciTPnmuRJVOaybcySJMon9hmALjkENkDsKzmslFWe+jm4TYjfI1+X0YuW6AiJx0t
Mh6MazucTu7cPELOHSfMVfP76j+JwxBoYOO70N8CbgN2mep7OOB9dEXDRTidUa8OjlWTY8fCftWC
OPACskuGVDb+4FweQcoIvptF3KJYRAq1tj3E/GZRyzI8lnnkvZBSwtUvL64r8+9qGFaR2+IpqbO5
R0sgfgAf9g/pwuk9drp2ATRE8GRrBhgxo+GpK3xrCwSbvWM2y0+BDio0JhsslBH9VzTZQ8cJ5TRH
pOjiQzwnYSw+Dc8CqCqclYP+gd44RefjC1Ihq4vKTPEyMLSpoHHzaxES4fS2CGFr/XuRdqr0B2lA
9mxKl94WFfNPmsOm209KXWt4ttMQJZKIlpvej/kKvTxy+jp12T9AFTnHwWPFfpJFDGcXWcY2hS/b
jmO29eccZO3ZFaqNOr7lIEFQRO8QOr3IMlgONrNXluWE77L/2c6V0k5147pBPmUbBQWZ1bVXVA+Z
z9454SkItsA2t637BiJ8ejYqMxgx5uUaiffi+Envt667UGiethL6iSlPH/KZQo8KCMDX89V9MDoG
Ev6WCTSk8aMecZt9FcwVyVSmwdGZM8jojCISNxLh0Z3bB5hZrezg2MTXrBnbncuZ98ameI0iXXi1
R5I/NvlwLWcYUeW38dbhLET/SXTTsxQYZZVsxHZA/n1pnlon0mIb60jdRDPLQ7lLHb0JZPczmEOz
EaXeNdI4IVQQrcI51YNDntLqu6eJdWxjTU7Gwc2dNSV2fbr5vG4UdhOy826/RHIa7gwDP3iwC/Bv
2/zFuGSIMrMl8M75URY5vwZT8ad+QtQ3ioBfZ/tA8fjDd4+lRo2Yd0BpMpWvfPM/olzu4PpHy8Hr
7W04BfgAeD4lvOuiE5qaVS9Wl61MnKmFkjuO/PBiYK666jGXGxl5xdoUClOGnnuc+fGR4U/2JooH
aTv6tWTd881vn2rpLSfPstfwjcmep8o6RX2H8BJd8t6Djj2gRaH60RdyH3IRfAxsLACmjukFvevS
XWy17YZmsf9UirkHG0D23zu0gmPtT4Fq+YeonpAMRnvN3xeW9Vnz55Rwe1Ekf9qIuiMfNuBhpuRA
iTvXiAjSrfPXSbQoGbnUydZmtgfQrq7014gkQiNWT/FxLlCM7s4lJeyogoqCvduSD8WbVVt2zjde
KTuJHYYWSHCSdviEo3VJh/iFd/2zsWg4RcBKy5dOlvVGRYLunFLVT2pOvhkLAuS6DHp9ktjTlt3M
WGnmYbABx7Bz7izRX08jrg8LKNHMdlEqUrzwkZ49t6wfzOFTQcIC+WC+xvPcXeq87A/p97o0xRfx
v5/+MbrT/Ov0QfkfLZRdB4W6fzO9vMBqrcwe9fMU7xvLGdSO8jFb4PUm/bKvivDAAW08mKtMpQiA
fKBklkWbWsmAplBrJUBqArwBSG7kJg5oARmhem4/M8LiVYitCm3bumIdpgJZ4RoUNi93EXPOXLeu
AvuqBuSJgrJ1CLGzvhI/fhURcy9GsrMx8UTxzCiyNk4o0j327Qb9XEnwAczud8IDjua3aGvEJjS0
5MAonXVsoSrFxse861vAx9T3AL1OPhpk1pKI9fqt8BRd0KZ8YDobzlUBHDONourcxCTdFs7Q7hpE
pxwx5Eqrur+Orj0dS6q+OJPbX3UtXDSU7LN1GKOqIHHWfY/Rc87D327LnMLa1mn3VTdgEnOfS/w9
Mm85OHHzj4OnXbiSvPnaTzcAlIpNWEv1mIfyVAKK/VFyb2nqSnYHfqIeqvyBFPXjYOXFbhxpeEhF
ENwGHJ+Z/KeqQdidkSYzMqf/Obg4b1GhoXX8nlcpWjV4dnOIiO4uKInhKFVUr7xgrNcNS/1Lg91p
MaR1tI4GIAoS4H7BSVOMPEWpffEcNf3jZG2TVLJCS0QiJQIeva7s6C0PRP81imiV1EODBryTKjZh
YzsL7ADDWxyGNGn8vP+WAVDdZPWQJ8p77oUf/wx66xFB8bZDdX6p/x9tV7YcN65kv4gR3JfXYu2L
apEsWX5heAX3nQDBr5/DpCyq6173dMfEvCAIZAKk5SoWkHnOSccDGTrR/bbV2oXIQneTmK13KPoG
Mmausg+GIl9pEjjotOEL1UvNFygd9WseGfa6CDqcwPP2rJcu4mi5jL51ibi4SLb+RMoJMRsHyoxB
6K5BOGv3qdrsCS8Gh9/AslwOfJ/I9NizML5SU1WqdlAS48bHoURRaj/KXIiFWoV2Eo7UTqooP/du
CZp1Xj7xon7SoPV2Bg1P/VQo2nPBNOjBxmVzklZ9ASc6P5ZZHOMI9zNWu/yoRuzmARm8Y04WmYDy
FuZRQQDaWw2hnb1C39XalJ1ar6mrSPvsljge2jqHbK/dQvNVyfNXU4mjZa124UH3upPWdu5u5k2G
HtiSFVh/SRmyTSbFG5+S8K8JgpgI14wu1AeX8oviFPmSB/ITMiP5uUrjT9idNA+yj/FNGoS2hxIi
f1ZdvKltNc02CJL8wO+uuGYuN05972yt1Awh4mxDVAZXVzKqMhBX3jvOvoSyLHKM8BDA2O+8CKzL
qR+NmrgSuLtF0Od8VSKy/IxtTLcyHA8/a2MXtTA9iOxq3S6Hws868krpCyiZgS5nG/lhunTMDsck
7LhcqFNiNGH4gXJ1xQ/FQylCD6Jq8lLJ2Dq7WbvB6XNlesaPAgqKUHNuvwnT4pehzaD5Wrj1uo5e
hxr53RgnHdnFzS9hPgrXEZ+aJPSOVTAAfVqlfNknnbPoYrzSQQIPtqqIskWJr/MlUzqo0Y5Xjqld
Mrz0DzRERl402UYIg/nUBbgpe1C0+luClHDRONZTnah8Jxq79qnrRGxA5C35Giu5/QR1GnHLusJP
x15ZAPMHub5u1au9chzGpnDyt6s0MfiGh/bXeWh2m309YFKR2sDd32c6dnOQUfqrCkp331dNvHO7
wAOosM+2kamxk4iiZhPWRvKAVKJcG6VRnQe3dlZeBnKIEOzi4Zd5W2RFdoCiTQsdTNPbdlHhHg1o
bax1qQ7nHrqMqwDgD4guJBAvMoX6VKZXyI0CdeAO2RXKSPGWm3W9iyEBe5ZRFyHuldavepCf1Arf
9CQFtkDLmy9x3RlQBjayi4G06xZAKnXLyy6Bzp+erlA2rdpBVC8GJVwZfzJEBfliCJ/bOFjoam3/
dMvsUcMewm8QFbwIQ1mBnlL+Mo36IcS78JVxPCEECouLlUfdtpbtg4uv0ibRXbHpLWBlVAeCeKUd
6i+q1XzT7Sz+ldsntQkB0ceX+WIj9/zqhEbpV1xrbiAMdesqbYuj29cHL0ZOMGBKcykas/PzBpmA
quj9sKjTn2qIY5aXY09iu2a+5lleHIYBKoA6cCTL0BPaZ1PIE2Ig0JiHVBhe2etGtauvUWgNK+Gq
1R5hSueWN+KnBgzOtw5Ze5yIG/uaNV18MCJoa7oZlw+ZNx5fLOtbrJXsyRtaudXCttvYDFskUDyv
nczZdw8wuQWEOeVNZqbYpWmtruucdy8ITyBBAo9o3Di7VZFdddEUwAE0W9Vh6c4ZPHsHncjiiP/L
BHrwrX32zMpbRmLku/Wxt5V6JI95KZJFH3nBk2WaDZRG+n0CbKOAlKVRId3L+jY9RSDib5BBblcE
7mL4Wy5tEVU7gn51kMYCUsRtwYoD9Kvp3EUHVYwnVeX5TQ0KhExb62DVPIXgMBe7rtPYanC1/NVL
nZ/IuvSXyovNS2GEP6LxnWsl3qLkSulHOuKw0lPtHYei4KbnSX6DFryHeGXXfLe9GnIQnfZTQcqi
UiPnU6Wawwq6yK+urMtlkRveJRsbQLTFQo/xQQ1sRYdwttZoy6F2ylUY1N6FHFFZBmq9sekt5jFQ
Q+1DbeHFMq5CbqnV2xd3WntaLLW1DQOqgYvhRSosXLlFmZ8UhgAgQl/YP3MjPXqx98VJDO8UGThf
h83jYBiRrw86JE884KTrYO+gfvSpLBPDH6DQBOgJZNW8tNF3OU/luRybaJvLLF/jcBxtS5wUlqbd
6S8QzPhq1H3/C/m5IRQIWzKctmslzRZN6xUrgdg3XpcpG/ZKihe1qVjXHu+RrSqVeJlWtvbJjpmz
DRIlh1hDju+rln4GZiZdDm6DDZdayuMQAD2SGZazjm2jB6MsKdauKp1jUXUdBxeve7QKJ9vS2Nxo
jfvbpXF1xNUgdbnAbgSc9qZ5cRuBCg6OGT1zyIIteWZBwtsLcUQFFiLIrE1sDMOxNzg0jy0IQgi9
Eoshak+iNnAERITqMUOeaQFYb7+jMS0z7AUfIBoP8N8lNiLnJ3JR0NHzUVnCvTEDu+RIV7+qyqgY
bBbD3lQAMILmMt7ucgxNVIrARjD5rDRR+irUUAeAACDBDCUAEAAP96qjcxDGDdtPeheivVGysMII
CUmoMh/Vss93EInE96FUlWXlDDpSe15wk464MZudwNlkEGONFQRYkm4TaHVxRTytuGIvnS8UrQXw
2MauibWs/mQXMj71iGsgFNLWn5KycB+8xHzC58eG0rKvjoDi3xhjZ+QbEaaYmgqnOCi/IgFMEGMa
i6smeGjL79Sxw1BdFY5Ilo5TD5cE5MqFobX9pguN4TKNgS+y0VMX2IvRhQw4LYBlo4BFhBHItie+
auXYAI+E895zqmPXpW9XqVEmKwgPWCCKiqZFHhY+0yXeRPhcpSpfQ3QNxGoLogWKapWbTPOCEzX4
GHi7rnXOBtgpJ6u28QOQxde2UhJ8/fFaxA7WuWpDD3oN/jI7q7acK421brHXk2bYFrELnW8TNQ+6
1EYWvgd7Xs3ByqnkA7JOxkWV0vKNIGTXEE+9kY5MtwqOlpXOhgs0pccQwhkI1iW3VBM/00BueiUk
yBEbe+UhT04h/yGNAonWTpZrz0XgtowSZ98EDfZi45WWgIA1DVKfmhbK9lUv17yLIC9vq0hRlAB+
CyV9DZIw+QI5upFTo7TPeN+j/EMcsEdgUaKVGdfB2VbxoYiSrzhcIQE/KhnrnYWflrFLjfB0oGot
D9GBBZn03rH3uVgqItUvRnOLzIbFIDmBvBPgDwxQPbR3VK9Od4GtC9Q80cYiJwPiAWZipctoUIwr
NVWoYVsAccS1xtS3sbrtOiRs9GrXp7U5+QlNe0BCzz4mheWty3jEiTuauW8jRFo8qCA9aaHd3ESD
UiyQ+HgyHb7yElW5jhv1oGu0FwOI1SMCBMHUtcos82Mp4nWmlzHKsnBoKJYQkNuAxJciF1t8d4O4
gPacEHt81yKcmM3+aoGL4UsvHTbQ5HYPSa08h3GR3ITMfLOrmycmZQ3pVfdSGq32UDKlfvIMYfkc
Kkd4w6ILHc9go3GEZoI2eLAKgKpAXQse8tj+oQ1D/MKyuN5FaoiMkMeSFztBuseEJPKWrInZg/wf
miXQK7BCqBBqN4nyqLqmesPvB2AsGO4dnh/TsLAXNg6aB0cZABjklrG1DNQ7AA/F/mQhzwnKH9Bj
Afw+ZQglQAHRVZeI68MqVW1TFvh5VxLHQoglhAAAYKIrmqt7nG1KrexW09wOoDP82iPONzpjhwdV
6AHIeLImHLE/Uw7V1AVMCz9YslfX5JyLFPnN3oT8w3hflSX5qu4QGJvm9n2wdJDQ3pCzwVsdUldu
MFlTu+nAkMiq7TQ3Eki8caSE6J+QDKHiI8OabCDnurUcj585xNPWWTSURzc5AH0SQUDZ55oqnhTN
4U9Z3T+HEkHcwsz7bcVNIPeNXpy7FiTmiHsHx1Aiexprta/VAEbuNMRBHXswkWwO1BJKKTFOzACa
h3tXuOJMa+R1lII1k0cbN+/9zMkFtniRswSkOj0w1mu3TOu/5whOfS3LEIKChWGds8CKtxDB3rft
kF06K/nUqQl7sb1c30MZEXo+Hmqj1EnbrhFrl2uyAjzQ+MgRenuyFmb9mEES+8Ii13juvjZVxrZ6
WKjLUlg1OCd2vWyUqt40MZKcUEUEkc5DtRRrFVvO78t0vDS1rNL9Dw4fLs1MQ30GifABs26BFOzZ
xj/v0TMB4+099mzg03YN0mJPPcUS5jlm8ka9eMihoZCL79Sr8Y8+Gk5UId1ahc9DDfaZ2yNHR6vG
7WCg7NFQL2NbMc4yUN8aU9k5imDneRgb/nKfBuwTOc3jqdlpq1AiU3xnKFisLqoAbIHZmVwQj8BZ
B0xY8X67gOPAaNWa9ilJnHUkWvnqDnawHFqAmiXqbZxUHeEuYKeXLthCi1DWoR+NOprUQJn37SpF
0W58vXP8hjtQ0CSr9n6VFpm36jkIJXcGciar6BT2wZqSgKctGkQlEHudVm0ad5E2A4B7HcprIMAi
h3wPwulbE2OrsE/Hhq5mw+w3G+78/oHLvPwAQHyyoPXnedSdfeY7/QOXu6XmuX98yj/ebX6C2eVu
+YaNwLw7892d5mXmh7lbZnb5d3+PPy7z93eiafSUGpfVuguj2/xPoPG5+8db/NFlNtz9If79UvM/
426p+Q/2r+529wT/au7f/13+uNTfP6nLgBkyAqPwSymxtYvGryE1f9P/YEIqCrPy1H2bNfVR66mY
Vpn604QP0/7rHWiQlvo4689PNN919lGRdx5Ws+XjSv/X++Mwg6O3MGPszuc7TqtO95nv+3H0/3rf
6Y4f/yV09xYcCKsSfD3fdX6qu7G5e/+gf5xChg+PPi9BlnT8L78bI8M/GPsHLv9+KWDqu6WERuzC
jGXz0PWhs6qBiPepG3K3eQCntgFyB1ZgtCwUN3ODpeI2hb5JG8jCN7WHHeVoJsdeMmDiAF458rCt
93oB1d8lmRlfmWbqnYD5BYOOhvjgof6Fh11gqZf6RpcGqnEgqeSD94fCSYiok+D3JAdOyuAkCg7O
HkQh6NLqh0TxZ6lw3XmbOA/NYuJBYKAeYN2kX4OoUXYmRIP8PMuSDXJSiEepWXEDKnNrVnn7YLh2
flMQfTlaXnshG3mhOFSy9uy6X2qjB7npCcSoQwRb9uSiByq2SDm2pliVHNIShdliM9YW80L/8O66
yy+OpQcIov6XO3uSHbkefGM5ShHWuStOA5BYcmFDp+REfUd3Qr9PvTfzbDDfXWxTgUvRw6UQb9No
LjXk572vYlVJuC5MkHe1EowWo46RBaBLahAlhMzF3P/glLjuCehLufkwB8jT3+4fRkHPT12/N1QB
ojdEwCAebj9wDWXf6CqF+iHneXe6G8eGKFpif4rP0N2Evg2PPGHreQ3yoKbE8XbRBTbfzGN0FaYO
34IG+fNunBYpG/dQl4O9JyMNOalYZ6oUuwp4e2AmkSeEFLCFP5Hj53btTeNkpHG6mhvA6+wDdQce
5eASjau4SKYEdfw2l6Y1ZhQsI6NuoZqd9WtAALgfxYPuLWzLay6YhyAJZHEVfGoBoUbYzu7XsVe0
F8HU9lJrpbN3uPtEQ/N4OwxPVta6OGvAlZoMcOS1bTLuy3EmjU33oJXmQbqP6zA53YcMajl8zoq6
2RBNl65CGV7f+Lp31F0bWPtyMdmma+LsEnsXwiJAO7RLD8oOIXK4e7U1jBTKWBWKUimVYuM6UNT6
L9etZtSqT+5BW/P+0Gq6vWANz5ZNbLxxpxOl81xEN8COnhujbCD3gGg+DX1wuWdek53FqKOFrCiW
mFwNJRA0nYjYELtbRNBFhPQ2YtamAaJ0k7r2IRxBEagxoH7JCmWS4ps9QlvTIDsjUAESFRP/AvpJ
MoDP1zTojPUmwH+1EABZFu9uDRQgcpshczRGAPFNuUXIokL6AIoC1EDSK4MyecsX1C1JkWj0a5EN
m/wAtRAowto2S6spm6vhjQqVbR0vQ4iFhT6QgjngIFm8FIFXX0sh6yuNaeNYNwmqIka7pj6Z79bp
1fjcdAHbcbsRR47aEkdPIEO8oH4MHbODqz8UXdHny8mA4BPwAL3TfQshj4rEvY4qmwpDsaj3Fbo8
flvrbiwc1wv0h7thW42UjaL31+69zsSH35W3OhR1MPiIIWgffmGmnx2kAA+TD/U/zJx+ZEQQqT4D
6MkHww8KKwoyplkavQjwwjb5KFdOTfp+JUmWfO6TmYtkmnE3Tl2coPkGyP/PjejcYYHAJ1hTHkjM
mRkpp7nJUbN26pqsXXSAiRzJSOPTXJQYjn021MNqnoaoerDkZaX5k16KCcIhaFCiWULePYoAAtaq
FSq7vRqyy9i+zR1xzOMcB9OoqXbxkFa7BJXN1JuwEDtQezf3yaceHROiKkgPyOgOWbeD3j/QkBvq
qG0pLKEEfqOpGap+2lC86Z1hi5857Qwyq36mqwyVJPQh6k7zuA7x72OmWxsa8lSAaiHkU1obB48N
ih/mzw3CeviXAPW9jBTIIE3myPQSTPl9N/Juxlv2hYKUDO42P0BY582RN+Z0tw/jeVoBHQNldTHo
uyGNqg3i1Oqj12UV1FcD+4cO+dOwy8Q3t82FX4PUfwnefSPDGe58hfO5xm3SCoo8TEMKAAXIQuDa
G4STcmhhp9ISkxnFixGRBNLhbawAsaroK0h0jjOmybSOCMegXhW6i2a01AVwlEta0e7DLbncTxnX
BrU2gm4YZpC1sKplqjtOb5+BWc9XbgOpGvzX2T/sEDwRVMX8GtoxdD2sJj1XdYLqMZDDX1vguTyR
b9zze1+VDxbSNIA+KDrq9TkafpKIM9BANw9kmATdEUasGvmbldgGZHVcAB3ISnOLDnlI1TNMlIEM
sI5vIk++qEdFYsTrEYGvgJ+au2StRi1jsmYFVHhrE4CmRoNOjNctzCAFaArJ1DNdzYZ5LBytQHBo
GzsGW4H8qBHQ85kM4G78GJDhG4RAEnWeQLe4W4luIaF2Ak0hLEzO873T8aGAvmpOFWBNhmOWK1sC
jhfZffwKHhTkc9VXhj8AkoURxGpEp71WlgaQVSkfZSHAz1OSFJlwpr06uYratJoanFg6qJDQxwd2
nE6r5m1e73rEe//ZqkGvQxtDUaCHjM0jKl+71kYLOJjZwGctvEHhx0iP2EtYDjtWIdrfuvHwVFSF
37ea8gz+XPGgd9CdZaMXSIvYO9tQKSWrl+gV/ilYkqy0JFh5AiXQMTcy1Q9L5jJHohhruG3xAymF
FBkGD9XndKe7ofBou+tcVB2GWq79rAzRQztK4s4eKYCfuzJyrHXYWJDtMbkixaIerGpD++QhjoyD
6eT+3V4ZpErswAdVNQ5W/GZ9GyNL1NQfLLLHz89i2qoj4bOFfNxjMhYAMNIUKjpms29VoYiH9y6S
ouxEzZCjYIAmy5OtQNceCxXbRnOjGzUeAB5lAiwe9aBtoZ8qsz0Y3ISEaCazfpN1guMliwkDvv83
J0tbfxTw3RQxOEK+bNV92XbOiVykHogHG0Uc5wm6PSRbvEHBqqcJoDJbfgsBrslnuu+QnMuiCKdF
DA3Qw1Ai8UlP4QCGj8JfKHZJvtQANY1atxH4sea4/KC4pd9DV+9RSVFgGUqcRdeIR8lQNDwSKJ1C
Yz0Qt0egon54BROPNFQVJqSCMvXkjEMC6PR1UtvYRY7dEoe+m2F9Jhu5mzF4pF4Gyk6rBuZeZsEr
tEPEwWNMHGTQA4VOl9Tg9a4oUEZ8d7j3qt4t5EPdoGhZtaC+ik/uSrcGPq05+2RFLAN/nk3rWrV8
e45pCeqXmfOkippt7lzsRsUvKvM+hVYNLc7OM/cuVyJgBwcVl9TMfbKTJ5mdFFW1J0/q27PnZCJX
JCSkrzHojJATrUFX8y2hbqcYKIw93nJeY/bEGTWEehyQiare9GfHRhHguNeSFXW5F2KMG/2Zu6iw
LKBBsb4zBCL9ESLfsrsfL/p9WGbaoc7r1IYgJxbp3UddluKB6awFOClz1h5OllfIotVjOVyxoy41
SefeVJPHR+pVcaxdO6tf5pCgPRdjzzMZu4KYOU+poMJx6lDPO5DNgLriXQuVAS/7qoH+HfnQeBnw
FdFRF5mmjzfuzVCsmygDTqmqfcB7xLV21PARRADgKoNHaozYboEgsoJ9Oo65DYCqw6BAHnTsIlvf
nXOm76G++zZB54AwWFAipyFQ0bKVM/ByTf7A3uZHXji/Zn9QAwHvsiGPPS5Y8Ur6jIdyS92hLTuA
0VBam7qKmxq3vHzOkvTtblBFqhC+tJ2dkbYJUDeFgaCNO+q86xGQI2WF8nkoyA6F93EsKiyAiOe+
uTNAlIPaGxyC0YG8qEuNEdkxcDQFSvCN1tkwd6H+aa5DywZG8NnQXCitSoNBbNNFsqmHEpoF4OOy
Fc2wRhYe4mduFF7VyF3Essz+w0pzTYi6km9quOyR5oPcfz+fPEIT/193d3i/PxnnNQAKhjAlQOge
xOLWqHQOdEiNkgMLG+Sdk6u0KzAzGIQELPEdhX7ZPh4x1gvy7uzI8WVo9BdqWqM2T2UAEda6lZfc
Bskji4NsQ8+USA5RP6s+Tj0XabRGsVBgnf4c71Z6uuy/WFOExD7M7ca5YvzT5WpibZGrZmA4paDe
JGW9B1wQ2lIAwI6V/dJoTPiPI4Uae3u7z3+RaXKqg26VVm60mucwFKleSM7e1iHDWHT8/2+d+d79
//48HR9U37CgUFallnEsGn3DY93atYGB/VbKuXGUFZbB1is1jqltxPseFGDoyhtHGhJknXzIvQIp
Z6W1Hrgk4xTypLWpq/TQH1xWKA63aJNKrmiQzNMdyb0HCWkF8lW9iNwIhePpjVtK4HwWpWnILVQV
V9BPj0wfQQ1zH1WZBeg2XsAtw08eRArR9+j9TnbEcqS7Kqu23b7ta4I+2iHKpzzgC8LObpe6675o
jcU8po4GKKiDmVPr03gO5R2UghmnoQbWZ65b5Y7m0xBN0PDxWeKTAlmUcT4ZBM/co61LZR1nPfgc
ojwCK1EdBxTxO/63LhnIRQ7W0a4HUGv/d19aKY3YV8eGIlptP5YKiinTFcr1vl3l4xiKOEM+/t36
934oKKEAFYxgppuu7rSxqKsDxqvkEQCz4z6OhqipQ84+FHJKAS1IAwOybRk7aQ4D+Qz5ZdPMgHHu
TQMA5vjRGIeDrEv2Emdpn7pWBeo9NJIUAJiH4kXXEIRHFMg5kRU7+mmNAXuaS+yEjwxkpRc0Cb62
JvYxkDO1MyiGb4rSuTWBjeobcxfkkB1nEDTZKI03WRnEyq6xbVpHqqw4QCbFkkZ3oGKLwVhGsYmU
aIVijPrS4SVeXiihmRwH923CXI/RNdJpKg3R/N5K4pUDKM2ydKsUsc5ObgotMq4liFarrkSczLQs
iLKPY4Fitn5Z2M3kQgaJBRZQZsv3pS5/dszS9ggNG1fI9+/VOESl7q51I794keCKXdvRJLtWOWl2
v20Nx4tQJiiT+0TRf02eJshaQKebhU/3nB8mZR0AIYDFlMCwH2g8bb3Wr+Kh2UxLzQ9DZnpAlKuc
HmRernjRvMTZ5bHOIJiAg50xnizdSOFbQP3B21JwpF/Mg5ocgLul8yK5A/MNT6mjtvU4cV5iNsxj
8zLQi40XA76nqJbWPyOE9gJCpfLUFtLaFJ1ZbtusTp+g5PdNB/Dx+18d+si9BDVDWIakgKQKnowB
IS8SA1RD21jaVfaxa45dciYrOc9dst7NLVC0ctsCY+2LzjJOWQI8UB+4n4Fv1YI909oS3AUQOtO6
VCTCNLF5QmzXOJF307fLpDbEoWh/pYVl7kNIPB3AJMV/VaWg0gGYoQUKn4+jqGfWHxASIqscXeiK
mroBSWqy3PftqDX2Nv8OUWwbvOjRj5ajPoJIHajQ1T6WDCWCUCQyAw0ajTFoobLtKwTsB/yO+Nyq
cvdXmprZAWjgEqHPKMsODRBRPmqcaj5NatzUW0VdF2FvlTuKeUKxF7DWhQQDcKyUNnahGiXPUylZ
yCpPVkvl9XVo1fQEAt4LTp3F5y6LUS65iIKXrgMcSeOFfAlQJ3LhtU3+EjgQri8K5j13YaMsFAuc
3c4AowlpA2+voZrPxNM24ziYuhpJPZTQnSMrdWcr8er+6dw0ZagcLHAkb0f2p9EBHmPUkYa9guec
7FHtBOkzoNglcoYHwaoVjfWAXA7LyTxOyXihrepxBROErpWn6fXKrZVyC/kUd5WAtvuqJ/FzA4rB
VeWVfhZZlS5oPM84asSqgJF7I6gX9GdszbTPwVC1e/wBmiXgWskr2G3NomFe8AAs4HArlfZK40zP
qnUamBYCY7hJ1LTrzgScqIXO5gsKaIZx/0MMLFgUeK1dedkO2yhk1VY1M3bDcRAYeju3f0Rf9Bb6
J+QJeTN5tWPIwrztrKE3CeYTqgIsIWGRggP1XoaOBkE1SFdSOukJaDznnFeK4ivMwq/Z+xXLESql
sej9arZOV3FfnLoc4lgRs68hdq87qrdLDUjs5oMVB9D9h/b84s5AXRkH17LM3B35zh6hgdiZbQFz
ylN2g7hf/qjVabwKVMD+iwbEsVgpS9/iTvq97WN/MGX/hUGfejXUyUePZgzN/K0H6USlcQQxzBD1
KJgCwkcOqc0N1G0yfIsUFYV5xwNHE6LGrqVCE2wqOhXS4eRDjSoGfoMSWQcPmqHd0htPIGT1Uhdf
mrQ+SaWsQQoZzzQfpo1rIwfcH5r6RCXodI6Ar1F55U0CmLgTrqKv+6FUnhHBmjwMkH4WmYTwkB2D
EpUjP6wZSnNDGaGvSD1rByjrtjfoKMoH5vRbI8dj+2ohi7UlUSGTfKkx1PQrJOy0A/WqLhrAqURF
bRxKLzhc+nyokZYMIAdOpVbaBnG4wkB0ZGha+cnR8yVRoCGPiuNwF5pLYjm7uqMtXNtWTyAo+mmo
ceUxCqRcMVcpbDBlIItLTWir6l6xxgZY8wxvEVwCW2vqoBR03zK8G5EpGC3kPnLa/3SZo/D5ogYd
FrzXSvbXaHxfQ+zLQg4ntXCsB3Eh/zkEbb6ei0IMwN1CH76C2rx0UCUS9STu60aQSx4b/SGVobkY
oMKxJEcyzEvRFUuaTfy+1J1b4p4VT8uaaAPJFZTIRRXYZdva+cUqUxw0zSTe1HqbLhs9wklTTUGc
71RUqjDrb6LMvLXO1cGnMkdU/YjGWo8PqGbcN1cy/HFMHeeC4Qdq6uxDU9K6EX4ne21JicdZIHpK
W37IY4Zdbq8DIT5R1nIyT9rR/3k9pTdNA6Lmk+Z0V3T2mhfdJzdaQvxyYaEU+klIzsNVooDq6eT/
0aUamblAhC7l7Waqr/nbtR25yFRT832cVqQejZPH+9I0bo7c5Xd/uiW5el/sCgJM5ahaTQ1qgdor
1E0fFvMYXY36mSe98CBjSz6WC11C8PXf5qHALEhB5CmSip16kTiroko++swrthBe2yAb9cPmlb2v
Kuth+ntQF6pXoEWzt+elx0SWbXKjcTd3kAV4nzp1yXI3hojv14DV1ULThbpqWrzZSF2gbIwfANTz
MwO0GBhWFCocxcobVmVH04ROKHnRJIdxqC+M1v+c1DbJ6S1VokUaakWZOehuZSJPtYkCP4uktPsT
9dmAPD+XSCXSmDL6fHQE63qFt5UzzSYzYsIaMouIvwF7bUB4KP5pIvO2U3JpXKgZWu4sHdGw1TxW
g16HFCKK12W5auJYjGJfYhi8MzWIVgMjUSPmnfcBFBzHSlWhnRgoZ/SFHD4Md1xbQ84282lsXgMx
OeCeGseZ1iCDnWveSWfYao636t7vBxRQuh4GU9wbsOf4jtQr382LVx6+BqXZ4cPn6VsoKEESZiz7
QaXoDL0Az9oxz03+u6rd6EBD5EBN7HwcItdxIsDK1jTxr2vNy/91LVm0n1EAVdu7erhwbJQgoCbW
CtRM04LODyEvlvptAVEkffDMXaem7Y3zzLvwLBxjVEPqC4YKHYEK76mPwBVy8bn25u2AjnMpcJS5
957vRzPUcX0ak2bvXXqsT72u1F6iLHzpk8i59gLbvSoxwh11ibrjDc4BLLTmRByeLPbYNdYO1CGn
EMr04DKaT9HI+6FxeAebhAM1VVsgg/mdC7C01uCbQzPIBwzkt1vNS423chDEReEmPIzWFuE1qMHz
G9dQwbw6CtwmQ5Vz31SDfM3Gom4pcPqXMOMPNapVH2iImhKqThuUVdIh5gg3RB6hJR/DT7UAHkgU
p9pXvRk7qEWDwk1bOkok9BNHl9RAwzFYtpqmLeiYQmN0LKGreWyecTdGC5jI+i1Ut+hWIQiggAxB
L+yDaBjIos6uVtPDJCcGuuubYFgh65Vl6ZDI5KGerRXwJ9f1mCAdkjJbg2aQrKsxmzpbJdO/9xoQ
NEjpRT54Ss7qDiZPXbKWSDlO1hkmT3B6ZGnDae6dYVpqtCYDPsmehx87DyyisrCehxJKXQEK7yHl
oFnPQad/CaC6dCZj1+oLiOTpT1WGGsdSDzc0HGaufjIEeLi9HtnPfaE2u1wtkyVZLdYoK+ah7ip1
A1TPmW4wLdk7dzdAMvHDDSK3cdeQMgXqFTSX9miFiY8uwi7URQE8qLhpup8mfA8BT/fYBRKVLq0o
+laByDHo0D/tLMVcC72wIWpRJJ96BRUuRwcAKB2IXTDjPM8cQDT6Vmk4BHuB+TkdMmvdWgwfKwuq
9WmfQR9mxKzwEewyNzSW94jyxl6+mce9qBbrCkBJxLkikG/+OpW6CoEpx7ng6RYf5spbHOHDZHWs
LhfdWJ+CGrvoEKiiyzoGBKsdm9lMY3Jg4XIQCASR4X6JaZ2yRqIYUeilodf2cW5Ex5s9LwFdeh9n
QCMdjR5Ce8vfl6Ac8qH54FO0Ub9JWu8bZ6gACq1k/VQra+pAGhqFguyxqieNV9mGxv+HtS9rklNX
uv1FRIDE+FrzXN3uye4Xwva2EfMgQMCvv0tJu6vt7XNO3IjvhUCplKiupkDKXLkWWeis1WNUKtkZ
a5ubObJ4Bk47JFl/m/TDfDf7b5NGMt70hYx9b8lQOaX3FLQBcULf3Q5D+kqm2+GP/QcKhT/37gQ8
rR4JfBmDtPCAaLFu3nw9PVst4tcPsrvzfqav1QqAJv+Y8LxGSKdoHmSGAj7TmCILkDsPPMK19zhC
p/oRhDU/07bynyw8PxHDs8LTlDTNkXEAIdPe4w/4ztVCGK35j9FeB83epcc4NXsbE1pGeJJRDHGn
tBzXlhqXY15iV4yI9muL5/OiB4nLtZE96DzMCLsvkU/QugT3A/gix2UmweXoqbFcIaOSXAE9Hvau
Pxpb5sny3reCGjsf1GHxAHTL+vJjrO6GXrLPfwyy2sYA26pd3rea98Afmbe3VTDmUJ3AAhL1QY23
SZ2CP6fNcMlGP/ue8hSVlFi9fQK/ZoMaU3gIw+TPjeqhfIr42d883uf4jx4oYvOXBaqAV36XPoGX
AiqNGsLQrU1kt56dUTYoABOPBKgohekeBnBszTCHvOKAekINY8MHsFd14NvdVhxinGVpQ69JT5MU
8TwpjW9XNOkItCRNShgKFHZ686SdNXbrBKIlgBZjrWJ66i4y6+IEbQPsQCa/m5skc0a8sRZMiJ2A
YUUvd8iuTU1iFiea4n0eMiUOeI8Tw8LXDPp+0toLcft50WlyWXqVji+XnRDF9w7i0KINglfIzYer
DBut2cNpzX4hANKBrJ65cWWCAqr3eCroAOS1rDILHZ4BpWqNt7kZHfBgL3rLwNaFRiNpUy8YOB/0
CzlyV+UwIbw25vk1r8AlSspYXZ0MAFT9u6NxDewldEeEiNo8Iu0D3MW6I0oq+8Q4eIjPA0JVeSlN
+fAW31EcisYDEtSnobLAANaP5tc2fUmiJP+OSJ+5jINxuljAN51QwH5zKPp43WQG8HxG4m/Htts4
Zusd3TF0PEjc1ummAHUiUEZQKaPuGHJsxxh/D+iH0nSTofRunzEUsdNfBpj1mgP9/9INYPq42cGN
s7azVLz8xd/VdhYHJZCNElxkJeg9srTBrzTskBbUbdOPmgXSxs5OvxOWQWUNC9vN23Mb1vxFIvPS
tAhCIjhwEU1XLYhlEzwroLQywHdITRvKrP91UA29ezYVI8QeQbE8HwzwVAJeCP2Mdvpl072JsF0o
wijAnkx3PYLduLL8+pTIcbwX+lAMzlpWJdjddYsOAPzbscSiU1uCvDOvHXLF1AKHI/g4gOw7m2F0
vJmSocmPqje/kIkObheUe99k7TxSxo3YF43zAxI9HVSLDcgYdUPaH52o7JYgQneQY1IV4u3aSD3k
SWezO7XtKP9RZKYJvEw6nLBlstb11KsFYS0theobrMvRQ23yoTM6gCUNvAXp6WYGfW/SLaquexvQ
yAr1s5N5TZkHKSOjDTw8kw2Gb65rwvVYR/4qSfn4KHuBOKoT3DMTWC4xVGAPdS3jSJ2TMk0UVJb1
lnp90D/t8lCES+r18ao5u6P3FZXF46MDLugHyAGUTdN0y7IxrrUCtxh5lg6qs+uxMPc0D2vw05GO
GtfUy2QH+XLUu4INE58IOI7kLmHVgaYlDyAhQdhn1J+oFRcgosSWsz7RbIhZdSCxr6E/3LjlKbYL
qPhZPbZhk2BPIYpZkfCIQRMVK3OncCPvOWh0z6jKxqO5iarHGuQYC1PV8bcSX1qIgE8EuSC5MqNk
2HVRoQXjQ37BdtpaxrGowYqHZs5KwRdAM6RnvJTA1wJdYNRK2d4qaRNrmYX5b47CgwhAWOcbs6jj
hXCQfTN0Ci6cnAFwb7UM+qG9kIk6XQkCGzOw1YY8qMPtQORE48l2m8RyOmB0oZpLdlMaCpI00MxC
vb51arq62FUivA8nwwb1F1FaRTkDkZUFjtQpTL7neJeDXEX3CBngFFowkOVsCgCftBHczXCn09kV
1JXFuuuQlgqacBUEL6Jsx+stBDAaNsoCwtjYUeCAOmJpQ6lYyGaFByy/o46MSeS8S+sFBBnZwSvL
Ag++gG3tvAsuVQtdg9yJIagQTtPSbLzkpVV+ufCmPPxa+/VFKQTkF8P0WmHDh2+1bFFB0tc/Ujt/
dlRavHYG/rWoXx6fsB/IV6LI5H3XlwgIQGP67Ith2o2R1x1qM1DHGAmyP69cDhAhvF3Z0Vc2RHWp
xhJxljJ7RdL+45X7Ln1OqtxcJoXdX6e42IDEDGzck21s7XI0vnKF+zzoUgYy7MZfg+I/OKHmvz8g
j25tuUrMuxSEZktP1tVnR3YvGrSN8T9BbYRM55R+NSzDfIl6L10x/OjvogxC0qjfTg5xmsjz0CbT
2gkgeeqJEITRwra+QUjj7WNY+BhGGEXfOo4g4B8fY5yCf32M2PbL3z5Gg4XNmWOdvOwG/J5rBfkK
JCHyR1DBlve8xWNFt+zAxAFYvsIbC4g5w4TVllwFkndbatJwMQGrRM2WD/Nw1HV7cqmHojAANeYg
RfYmO171XDgPYWnl99hJAZjQOg/QE3Ae+kgHYSCCdCRbE0Ua9au5rkBy/ACEUX7vhm/DIQmGfGLs
IJpgd+apa+23g9RnKeDvrgFhY7K7cT8htpJxBE51D8h5oNpjmXuorEIRTes62BaiC0iBTCewwUJT
z/xOZgnpwQN5kU4NeRXTOJ6q2rzHuiVcxlUFPsxRi0X3mkGFDqzte6yPQQYdg/5xf+uANAK8zXfv
cWjWZRvu2hI7Z4742Z6Sd1kK7iswTPggQwXOmnrBeR3sKdOXs6lbQoJggRr5cD0DByYlxCIMlb8t
Y6vhK9T5lBdLG6Gp4G9ND+Xwoz7QGfUysLgtWt1bt8DOdKot9wVIwq6T4I+MWGp1a3TNR6KwpT7d
uvVpT/Pd8/dxkHGfPSvecBSSARYWKmdcpy04lGgJOK8GyTjEFXRC9GKRUuV0mL3tlqPKFxn22yEY
jXE9Vlj9KuHuEtvgACnE4yuAXasqC9KXMW4qlPrBTty0aRyAyaLOZrs/aoYxP4TGKuw3f4vZP7B8
U3iGIfZCGuV0aFOGahHVxQi3gcX91htpv9xrJ4AdaLdYZLm4RBZeXG2rUGkBOffPQRBGq4Hn7EDZ
Ha+8m6ZRvvzhpbxE5xYPGXb/9wb+aR13kbjwY89e+YVAgrPWe3wuh/t6xL+U0ho9w56N0msDN7z7
zDb5A1h21gbeN9BMcbqTkWG/Rko1LLOwnGMCRURaxwayLwWg6UIeqbfNnMMI2opPUSRsmoPMPaRF
TyLHHDQlRxwMeKQ0X+SiTKFgBXXTaqxr0O8AqFTzWDyUIO4HWYu/nKVQa95D0zAMvQ2pn1Jvim01
DSXT38ZrD+r0UGC3dqBJg9qBxmsr/afImcDcK+36hD9FzpzlpiOaE/VOOjNOvciOw1lA6eDWS78m
agqPfRz7N2f6reGplp7UsYi9YVm4gfFoROO/zsaBvdnU+9kffkYSGYtBNsMWiu/8KAYfpDv6pgUO
4tNYDeOD07f8WHVjBlVD3JwN6L45di8f7HQzh7/8VQIu0KkvlWuuK9dDgAgkJsdJCnYcWeuucjvh
C7LdOv7WRCyB1Qsad+vmxeSuWhHxPzssPX+GN+6q9TkkvgxLXOmQl9kj6lc9IB5/megMvG7BErzx
2bokvUwyVokEbYrrgwLtd+9YAOyeud9uZj5G8e0KuVe+XcFzgN3SrHHBkkUiW9OIm7Nr5A+RyveG
AZZNVC8lizofkk0LlU9oyfls305mfTF1ptcQeXA0O0AMdKYXb1r5SSLmBJmFGrqt2oM6cmnvLdSQ
zYNQXtytJMTNRmsKL5AjbRdGFlRf2grpSIfl4piHffUCPbLZ3oxQKYIgkb2u06b+UmGtalll+YkX
IdiK8hFIY23v9XBUQEW34TUkVx8it3uGyEW5gvZe+qBMhFvojGxK20Zto7P/Gz+jRHihMME1PQzC
WgZ8At2+fqI526kf2882E+NxNIFZJmua5dZyUHiiVIJDv2LdTSDBDiDCY4Agb9PIxNqS0MXk8Ytj
leanNB/Su1iyf8hMXn7sm9vCtsfP2ssMvC3PgYcpDfsBa83iaDl4CCAf7zyQrRRiNaDI8Z47kB1P
HFDBekBdb8mDBtgjwp1aAPaBbHpA74K9dY4D+CyKAeJL12DtFi+ASzf7sG/YWujQlwe70zof7SW2
Ra/a/292NWVQn63DhRhEd0kL5W9S1pfrshD5E2gM+Q66lMFShG3+pESDomUv8hZGgGYyhQhKVKDH
JGeLg8+nz9WFOtMqmT6lICGLsHRS0Nla5VHJHlmn4nvltWrXp65vIgzntocKL8tsoawo3Nt8azlS
9v9Qh1GC7uqYs6E9zO6Q7YPeDESogJ6qwcIyVcPFjsvupV25g61eTEO2EJwasgU1o6rTDJMGZGB1
L1RJK4groJSFmvkABbPIUQ/ITAf3fueeyYxvFwxFEUDuVdpgSh8qaDmEYHbU61nja2iP7SbNsL+7
vW4RHcmgq44ICbQAPryG6W17e/mGw1oX9X5woD5BCizonCDzMr+raSBDDDoGGdLJBrs79pCW2vQ6
y5Z3Q/spnsJN24noSqbO9KF3LJp/qI9Mt0E32++D2mGqj1an/iH//99BMSUA6Sqd9BEn9YZrkESA
elRS8frb2ERHI8Fq86EI2/KxSMOfll511V4TL3wsJs+gE+Rz0/29Sb03Z0Ss5PnWVCkqzqwsqleB
sQ9tXVk8cH+6QyuiOuP+ry3uFcVCZW79CZAQtnRywe59Zo0byEo3JxDB9QclIZYTeL68Ir7MVwYA
E09TDSGNsaybb34t9tIC3nZRAs4NfgIIheb8G5R3xGeXeWyZIt02T9kbmvbRK96mVBMAS51y3qZE
Sfkpwr0bt1J9NkrWg5oRZyNq8BbQOVCfC4lr0pnStr/6lXwCTWwAwtLl0OZiQ2rfIcIqZ9cDxUUN
4uQ1NZuugVA4FDlJKYw0w6qceed3O0mLuQhg4GWcJlgLnv0CssELnNgh3j8LSHXMJx+7/ouPCcDP
oZ9ivok63q0EZOv3cRCMnz3IWXeqrJ6lVSbnDAzRiwG6Hp/JLY5TYw+OYOhs2t6iYn2wS1IWbgWK
FVcoTLbXsarwv66yqVvxMoPuB7XH1u5AK2Lb6wGiQtAFdac1N70tsEz/hM4Y7Ym3HqCr9kpn7/ab
ieyTY83+RHFPJkcDRgbY8VaN9mQnE3X+T/sf8+Me//B5fp+fPmdAiI73uRVzNgGq2jaW4dq4IX8d
ehDZjqy7dkUK3vda+UhdFMm3hnthuga2HfGfpgPJiB4w+/ApgdBL4kEVJsFT+t9T3Szv083DE1D6
ukMOhXCthmCXjr6LZLUMLD/bkI20Ezown15UZi54z8CLjVcptyNrj9SoOePGlJ/ZC0f63dkDy/xT
XPO3F3BSvbnNMDLtFrRldwZriPuU/nKb2uFfs/3uRsPLMMK/2MXdzydsjKHAdG0rB5r0vPbuYxnb
90B7KtQP40YvzVPWgtmCPKXN253rch9ciQybEu3fTDGoDkUDrlvyGQ3HXTQSaDqGHMvso68A9mXn
wxXM1eyeqXA6gTbijrxp2iHAc4vPySFTDofBA2rFDo18l0EH89mskJIIvTA6UxNUf9smb+MHA4p0
D/nIV6OuU00zzs5+JcsFNafJ4juQMZtzbzYIAGGGothRL00pILhxpqaecszAyUdTFqDXybqoPTtR
CFoUI0CwQiwZxU30QTY5YOKQgztRLKWLqgmaeHG0oaaVCnVkJjSL+loUjxHyRg92NodSyKGpQfl8
Gy5lbS4Dr1tbLYdKYZQE90ONUjWm1UIr1YN2wmsBNO56sD/820P57bEZ8Kr/wwPIKYTFdcrjL3N4
2L+vhphDHx5rlpytgcRBSMXlNo6Tpt3vE2NDRPqzbe4HqT5I9usGLLBOYVhbp7aRlWBgNUUerD55
1ETKZG4SwoYwNUI5s+mGqXkfVOs0GHm9m6hFru8DGcoRTiJCKXXCymuXpUfID3oPgAZ7Dx5jzyjj
as4gifUgWV77a8S3hzV1tp4RnEeErFrdSaaiyC6llzGw0mJ0GjvJGiX1zYaG+6a0sBNtvs2j9SBI
aWwB74/vyGT6PRZVIH7e0icYer87CugBL6iX5mDIwRUm6+/JpCoDFUTKS3f0EaCuXR8c5poAgPz6
RCD9geqX8YksrZlD9Wn6FiZxv6cAnARB7naqu2oO4KmYtxe8aO+pk24yZGMh+p6Ie7rBRNqi7OP3
4TKvqpVwGeibi9Tfx3gPALvr79ugzh8dlhSPOdZJfEiHa1Rz3OMOs5cOE3JHnUBITzsOooQlDXgf
judVDhLX0Vv7bplcOH8g0ATDS2gFSO8E9h3w3ac1ksqNGuJvoMH96nbQ9wHRSLDPBdQYvSyzXjGQ
+mngWBn+ykkAmilWhpmwvaMh+JZRjzukxS0NvZD3yAs7i7Bqso0P1gIFGaTPXRpzsJ1myGBkWklK
S7loO5C17IP9d3/kDM8saES3R+nyAAhrCqSCjvz9EQOsvLha8hgJjVvHh2BhQ5FAT4FVs4jxDO/7
ElwaKryHild471rIsmB5HGx7yNjegyMAMX8XpV/KD07kwcLEuhu6r9PoOMkyC4Sr6cN/hJ5yk6Wj
2YEbPSX50hw0pVM30OzTV6h7huBtB/XusEfRm97Z4bnkQsYvavfUbJi5EmCFfYqx88Cy5d9u9Kro
HShoB3n7V7daz0ZA5nc3vY+ZZyM7XdTobHm7KM3W9WBU7lMF4ASEybbtlKZH6IJlx9wy7O0IFMJV
qBIw9tLyH7oQoeuaOeUXFosvsVDVjzqB3l3qDWLBB0CgG1H+6IL6y2iI4kteFwmkcVLvYWT4MVeG
yK4QqHi7Sm0NH6/i2nGyRh6sAf3xa83NN9YYKE2rIzBbxBHzwQxtyJlW5m82GqQpOPzIgsRG4K8z
xN4eIBJTHhxkZyDM49gPZIvk51bZ/Sdl4XUQOJAdbiZwYd38IX0FSKM0sUptrOZ+Prz07QTR0tK+
c8bBPXC9WHWB3dhY6ZggjT3JK5LtA9Cuvxtn8Xgycu2ZrO3DIH3/nzI1TyZYTm4nnmvNluDXyW8+
ZRKMz3Fbv9IamVbLtFAee4jNy9Dck10F/lVwH9iHbPrSRZAduIV3KQys7TaD2LntRhuqPBjVcxVB
qQJSEdYqRp4RknPJdOGhNJfk4ATPaVvbS1GgWL2RUbaUkxltptixLwYQt/PBCpg4BdJe93mI8BZ1
kIuC3NKywI9sQ7Ye9X8r04kjCNN18tor0IW0TjpsykLi+6tLAwFIOR6waBw/gz3Xg0SlYxw63WRs
UweD91KBvObo+FDvEzrHYOWTt+wkKPwnzyjAhFX9qEZuvOoTP63eTizw46YSgiCOhexiYWXWc+23
7Up00r4qC9oCaRPnByQMwOgQTsG6YlBFSKywWGYVyHciLU9X6LPOB9obQB60TQtJv2QwrfV/9iFH
OiQJ2E6E9r5NRmci/1oUbYDtFj/RlrMvxXTHjOlEMmRpwsY73Uc7TOprGO4WvTl97/tv48CHApb7
wX5tIMuwAPGReBA89DejD4yNAo3hmSVBvO5qaT2XRvc1LweomcfgwcOq7jvonvli0IMM9msQwLfD
GQU9CZg1DfN5GoZ5EGRV50FNiYAW4CZG2KfHuHaMZTapZImYU3qMwgEk7dTThsn4dkpdU2oigOLk
04EPSKAVuqyyNFAIHlsQXocWWHwKQjBoGLlsPhl2Ui3LSorXMVdXz0Gt16JXX3vptz9QMvVT+I7/
7GUcPMz+YF9Tz0yh+yTFAd9sdU5HztbS9r0HlsiXOIy2k84f0UGVYwBsjUDdOLUzjnRx6gwHizJQ
H3zeu4UvxgO1WhOK8+0YTFuCBJUDdMr7BhG9GSGk4UOgZPm7TbpgoCBRanImv+F9LKGOaD7y+4/z
OQ3W6H7ansC/gfIU0zNWtwhLb5uPYEkH5kYHaQoboMDScUFVptHR+kCDQmg7rW+2KQkulvFaY9t9
iP2gwi7ZNAZ8h9Fqbg4qd6+jyhNU7sYBwgUgTor1gTrAZBcuuFOI7QdvrJZXzZj155uz42li77R6
+OAGIfd4PTh5Ay7wFxDEBGdZVg5ftIgH7AMevlSMhZdRYt+yAvx+43IwkM0uqLmaFkkcGni6jPkK
eCKIGtyeTwPLKpBZr+nB1JLdHjv7UmRtvlLamXrCDBm4hSkBEEzk7PzHw49mzxm3QLaIsnTNduhq
esSIFajLpFOTiA9vXWRUVmID1Qdshh5CGngf/ERvlWJFjk5soTyIVx7fM1vNtnkGPla7BjJttljk
VQ65Ccuy7+J0qndO3Gb7gjvjdYIQJDTikvrLALlHz4iMH76qd27JvNfWy4clDcrdpN6pzALzSNCN
V44p50G56Z7piWAX7Q4xInceFALXdhck45pBoW+R60oFV1cq0KEa6iWCVsGZ28oCrkZv7cG1IUB/
hdIDEDK++WHXBOYSWdXAmyPks3gfbJax2kIfDfLGSOdcgRkernmq6jNzoVAvWe5CfAcUKGbcjIcy
MO+p5WoTnYG3JNt1ri5P0ENpEuoojCjdmBXgd17YFG+zBFnWrliHSGps+WG8LmxsNIeUgZDwdink
lvBpgKDZ0WzDmOzCJJEXCVKFte+reE2/qFL/rMy4eICSGztRqwmD9lzUHXj/0EeHoDbV2gXiYp2U
wZsNlav3YWn4828RVbXFuZr4lfzppwjyeLmOhKrXt4lUKO84ZIvPNA+Cw6DfGL0EQSZQqlSa/8pK
459SJd6d00O8W4ZgrSe7dB1vaTUWOzZRMTyxRGzb0be+ZMqCknXRjFtyS5FCzyxs7JupZ4f/NO3E
jGrhKtBw0bR5qIoDJ1hgY3R8h6rBcJ07U7shFjJqJoitf2gK3STKMrOpw/WtN1QISpjFzwivhace
mkIHmeKvpKYtEC0vXR+FCLo3cTRHpKiAS9RNMwH2UGqafmoiZRCf06pN52Y0KvMcVcaPeSZkPC5J
VHylViQd59K35rM3TdNTW8j2akBHjPqExcVdkwUX6huAXLxrRg7OAFwRjBr1PRZYuxAEK0+xMRnA
FI0b6st7Zn1yQRhI4zqnax7GNl5SXzVF8aOb/6xw521VAqx7Fxb9g8qLFLRcWX90NbkTYMN8lzC7
gpYO+KJmF1TT1Nxx7qmVFBkDBjC2NtTsLWC4izS4UIsGFVigLxAg6I/UpCk9v7v30uRx1LQnWd+k
nwwdtS0qYW+xwOghdyOq/YDa/Qu5ICkjLtCg2N8GtLk0tygEAIJCT0KHLo/lPEmU1/2eA7q8AMNE
gFR25S6SOgCaubJtY8EMR0BkSwYru5vCuyorwztUS2a7GPJGC5N8aoYyu6LqLtRLB3IeD0UQuXez
U9rg4dLgHpjnTQMwJZlOGu1ug27XKvRlrAQUtkFaOCsUXAFDEkQmOzr4ct7XArmKgdam9oe3/xCP
2brzEASvWnObdFm/c1Et9BAJ5x+RTPn3wgyQOfDKpxx0aX9zSBvvKRjLanbAi7ffVSM2XXqGDJul
Tx54ZBaxC037woqqs5cZ/IXJzRTm8UtVD/VliCPgtLW5K5TYpgCOb5CM4i+3QW9NrNYTRLKmqTzO
b8aBBfiNxKJEeR/kkT4cuhCAN9GPUPlFR6PfrXQGmXfvgg1PzIdgRZaAMaxz0rLchlkBNTzHDiDr
msm1I1nyJHMsBeM2av8pEasymG3/lEhjVd6YfHFaBDUy4LOx0+6wPcTy+2BVDYrt9PAQYjfz8Mk3
myekPPp1kmG132gshKvxEbKx8br0ugu1PBNsClObyqU1WsB36N7OV2+9UYRy+dopgZjSQ9/HB/5Q
bMwADKYxKKwRC0AhfK9LUDIOWhX8QB6Qt/fBFYW9QO8x87VTj9QfgtttxXgwHWlgpge2emA9DY91
Fo8HT5dV1K1fXBx9Rs3IDfE7DfuTNUFrGywc4GesS3UiN/KYjKjcth3IYvcAH3VL38lrZDxHY64N
CLOkXMSWqe6s3q8uwL4YQLMideqqqsT9WWlx0l8jeJQG9yAEBId5Zn/3pC+P9HLqmji4QAZt2wq8
6ZcNi/oNmPSa1W2ppwe4KmuPZFKg6duYPgdIGuFRmbjDa5hVexDvGD8sxzpBuHT6IsEssPRQ738F
b5axczqz36G8FKhNPchzULeYmPV+GkR5nUK7WKRjIc6ZrkpNY8CjFSSB5ta73ZFOIVe5yg8FB5fi
jWQGsFDo+hidB3ZVszhQR4bba11mNnL8LISSa2eO5xoMaS/dz0pZ3UvEhggcuWBFC+qAv0jwf20S
Sw0bcgJr69sY5tb2i/XdjrKdqov4vqu5eGA5BzA+M0Ff1STxQybL5oQnzhfqnISozqCoPheDm534
mGYrKONCYFE3gw5vwAWd0iE0EjzCdM84pOjxINyphXrcNRl75xsgcdm9PXr1JQN+dNH2gflZNIOx
KmtW7KmZImMBdUz1lFp6Cwac7UKAGeZzmNQDsBWmv/eEnxxRdeousRxadKmUz1MeibNpjAEIdAED
gJBsuzJKPzqUuqndpHYzo1qcEa+EJlrUIBkGFNYKVDbiQM13N0vPBrAYuNEIVDA131DZAYatqvwa
uIip64h5YjYKSKvOvwxBUZ5QEeeu3j2QkkAJQKLU0tUeYQtKefKAJlH5Narf5iAPA4pz4CICRzIe
SOanFsm09VSjBmQoa+sTSumtT5kMNg2ilFfyyOOEA3EQDAtEp8Cz6yXutMDTZtyTs81RmC3HBpgr
DKURjZ4T4chmbZdqypeVa2yG3vnCoKm1T0HHtGg1M4wzhdWRmhCp4U9OJ9+a0TDGmxilyquhlu6u
KiAYRnt1F3/1TpYqXtFGnnqpSbv1m7PdqvCIoE6yoKxWa7egCk6KfhM3vgGQct4dpM39ownU1pwd
S0NQcg3IsNIAslPqrBmHeDsCAzTPdBvw55yIFEGVcJUKLHtYBqCbyPv0LkjxRhsm774OC5iAITgO
zH+9mfrEhSSCnatl1GZdsvRELleJ0aabuV1Fk+Ysj/l+blshXr51WVxoijJ307tx6LA/1IOBt5vn
z1BiC5K64ZDFxzxS6QmrnbfD5CcA+/zZFmXVH/PmSHYa0YYBB42qSVQz/OJpsPnUhxAM9lBLyUOD
Lcjm6A78+8tlAVDU+kYDQmcIoyONCqSdiPOHyRmdx0ECJjPG104aziNZuDHtQR/R3Ult6rlZL5Kq
847kUSAjsWoklNAao3GxokKppKzBIUVDBaRkDyjGChbUREmsdfkfV/J43d3FgLg0yMIHXeagUnqq
82OrD/HA0e5GkQMzNOVHOqPu0u4GkBPzAbyN72Micqd+8qymCnw+f55Sv9H09RpSWvHWzqJ0Rbrh
+1xXh1W4T1asMdW5AwD/7GRZuspMxo+DW/6QYdqdLNW9HaLE7k5kc33w6zl2dqTOSXt0YGtAHO3d
hXoGVNCB0hm8arlxf0tTTb0njuZYf5HvleU20gxkojQVHYwWFJXai1rkSgMn0c4D54zWr7lu0/8+
F9nfr3ibi/26Is3MioIfUYuNxyceRnXKxJYQvP57E9sd9pS0eKzcerGc+NikXiTERcaas+0Y6jww
Ge7xaju0LAFih2zzqQ+Ayj6xrAPZ6FC4FeqZ9QFlBiApfREtdhDg7ZLe+GQAfu8nxkvV1uW3gvsv
Pm6Eb6CCnk+AJ51Pfusyw8F7hlTGQXcXeuT/mOL/3AcSYKjyAn/32ukc51QPrr0goodcZGLTQKd2
ZofgHpRdqsp0Li3+5GfmP8YT4y9/GxT6rJnZIf49aEgq/hJxOz6pAsWXXW4Md3RoYy+DVubyZpkQ
iLtzY70gT4UWfTU1m2VRWVsrxh7VVdb4YWjWLY2wLsN5yt4CV4c56KCEvoKO6d3VobC2aQgiWLLZ
yFAumtYrQA1aVOseNfX70JPZ82hM26JmALVqu8nT4GZXUflm98DYtq+Br3t2Suwh3+03/9/tZY36
NcpezYkvnb0C5SU0mcc5WVaDtvbUBc3jLX+W9aze9o4/LG/5M4UUJqKwsb+5JcU6O/qSRfZwJNNs
F8syREUZ5dwmI0xPglePt0t3eOBs61qMy9s0Tdh/nJo6Riubp6aJTFA533UuW04WKgSlOyEwmAGS
cskq110ajcxRBzCEl7kHT6hxj7qWp1zbyK9hIRQUgSDZ0gzzWJrgfRYFdh8UNOlJ3w9Yns4z3Uy3
Oes43eJ94x2pEziwT4mTdaceZfyrIfew4tYLmXnlgRdfNdpIzWqTD57pXZmNoOrSTVquOEWEXJsK
0yPZXB8EBwCFX6lzdtPzukiFb262gv28TWuM/sdpaVBgIJiVKJliH4VlEE3bg9GaOunQvk8bSmwV
xgqrqqE1nH3VYmVH6xk/Ag6CmrSeoabr9wrlQEhN3JrUi1o2/F7Skx9h19OjgngbDtPXoMWWKPLM
/gRCcazxqO1pI53RIQ4LSMSmzZaGhmBZx2tDD6H2bYawBME/75tPf9jnmT9cZMyCeOH5hdogxNHv
By96YHZvvnoQYg1CJ/6ed0m/bIbEv0Dwtz2BxgPlhGMZfLXqMzk4UCVelh445euhqs4FdERW1OFC
AihHwX1T1iu3VvE5EFF+EROwB0htxd9d9thX1vSV/z/Kvmw5bl3J9ldOnOfLuJwAkB23+6Fm1SRV
ybIlvTBsy+YAEpwJkl9/F7O0TW0f9+noFwQBJFBUqQgCmSvXQlL6Cjq2ato2B1uEiOF7qCHciXfu
8JqZbr2IpRM+KMXdM3XgCIDciqnDQIrdraMwwL8c2Mij6Mu9sCJQK7IJAtXX+kptumFA2Q3dcC3h
Gdw4oaHvgzSy763KvNTTpjZBKIlqujGijQHGfCgCI6ElFMLew6tyR0ktc6ILVaHuzPYgP791kj21
UzEgtLRnMd/93j5NC3ZoY59bze6D/a/8GTka0QEJObfO34YjexfxY1Pfbm/OtyEzQCLVYSzS7Tyt
DUz9KfH0sjTq/sQ5Ajo9MPn3XYDXNRLN4mstfcB+cyg29JWvlpZrFV9EXSGNT1fpq+cBBaC1+u5L
kCcp3v5sXbWSMhPQD70iGJTglJLWy8J3gp8InQHGncpvffyGHL3yyW3bYR1haTyWpsoPFqKrm9Fz
sakE+cAizLzmu2OHS2NMs5/g4P7cssH94hs9nPvwvJ+5YZp3uYvUfYEz2SVRXrfUjWm9Dm53p7mV
/jTFuG8Hv3wFaBMCXWA/FG29iHQ3Ppq2SraBW8p9KWp573pRuLL8Tr8CSb8dCpn+MIfouU2T4XOn
+wGnT0sdfat1j3iy87XoRP5FtHAHTqZOM97FwosOZRWzZREmLSiwWX2IPWt8bGrrETwd7BUazVBz
CtzmCP2w4gqatm/Ujj8GXpmu1CcF2rpLVUcAUsfeyvCRXAcCzPBsZCo+lVaEw77jdN8qtuZJrL4D
XAOZrMnArvmwRQ5ltE5sqR6Q/KIe8gAJXnA4FPDXs+zBgvaatygy3PGY3lMTcrgMRKa170SL3sh3
odEkGz2BPvCvNi62l8YLuI313pnee7eOANkCY5A/UC3iQX7K7Og0D0pzvPWHKAaJ56+JFALGKzxM
ycYgiAg21O8Tk42IrHqRedV3InsbJz7OQrbDockWik2Ubzfit1tJNlR8qBd9OB5qYF1by9tDwmbB
OFg88tQ53zALI6Qx4BxINoRxCJVdn5Cg8Zk6qYlH1sl2unf7Ggh3hMlCdjAqjy2JjsLNq+c8dq2r
DafZ8Q/tXak+tid288zS+t2+BABoSewV+N08+0FiX/sQ2VQ3T5YKuvqd3xVBkKPg4AYlTAKlqmXg
X2iqBtwTgfuALyZ/6iDJtGuQwr1pBsd6HrHwhq2IvuEVBvqUWhrHoWXjPVSqPRBlICF5GomYbv7U
TyPrHI6hkBe3kWTAAiSB0UgHiIr7NoHouPhrJH2mKQBRpJEs8sznGuAjMsBOD7kX4ToLK/cKhHiy
wT/DP2oZg28Y4tU7p3YKxAUiB2rhrQk9agf0qo4tv0O6aDMUYgyRkxitwdFlfU9cZBYCMZt8ZqOp
V76t7ftch8a2G7tmz8tmOCLODvFxkZfXEss80vM69YJtxKdAAty7iK5jW4ExrBDFpCrivtSGqZZ/
urexdf7l3sLC/HBvsWFAZHfK/aLUraivs2XtRM3+lpw1VQHob/aU9lXbxhV5JPVdoaXUC3hWQSFH
7jqvEuXaicEYcGvkCNuuvT4yFghjK5xaG7HpIWa2jPoA3zo11nmMd3TIjuOk4tVPhWpNsalDiJ2L
ot86vVB7A5CQk+Ztf6IrKtokB0NZwPlq7ijL4Ftcm8Eiq0S/cZLQufNEEV29YUppm6hKgDw5IsWz
+EIWg+vYiG86T8j+0UvosYf7HkuJM4f1P/j4b5dkNMKIQgAiidlG9xGO/WCjG+DcZcJDDkqQrssJ
Vlw7dbOwGiADO8CCPnEGiLQrx2cyC0zQnLKigAeuw1kjjpvm3ExmXYhcvmn4n8x6PPlbBSgiZKxE
+1Rl2Rap3Ijr4cnb2Cwat9lU1WmxTKAb8kWq0txLm0N23BjNF5P1P4bE9x4QaO7vwaaNjPXJ3rF8
vqxbgcjVNG3Wqi3ZD4l4nzaH33g3ZshsB7U2GHY3HjBjS0QX4zs62lK1MJPk7nbwnXqRsRF/qMKX
Gd8lpYlIdInsUo+Aq2HMuoVldWztK988MkK74iXR8Q3SMx7ePxHqNIewgZ8mHe3miCQT0EtkIKo+
QqAzsDdhgaTyXPR6Q/1UGCL+mvDC3vbKbpHDgiJWYXfK6zJHKn/KwCDj8X5BjXFev9s4vG2XRV0j
+jtZU0crwh78l1BakAWCt9Bab0+tDgAmhL4USOUg0agl0PwI3eMSO69mA8a3ZuHBNdkvqLGaeujK
A1LmLi/F/dxeWDaoP269rbOyCgANe+wMGF7jh5oeNDxC0amRLp45uoy8x8JJEyicwW9OBWJUqYZL
9696AxIYBV5/avkwkuqjjC1oli9prnkMhITgip8KOxPO2u1Tnp5BD9ZsTHCBnwsrcE5m+2RNcC8q
qJmuxkg7S54Mah1jpyJwBgm84xhmSzKR1Db4qoJ+T+Su5xmq2HzC6SQCTZ/XqoUBVbK9PxV0FUrW
KDApcDTiPOevqbUZKxfw3cmKCRdK5/WwIxtqcln+12iacq6TDVXzPGPucu7hlshXFoegZKURMNIq
fi8SeCMr5MujnvZeCcKh8MetLaUeMmeVyDddZvwkD+QHJ6WMY6j8RCBPb4BmP+Ls+NGb+ZtzkwZ7
LHwyYuMzUNDOyTbAD6idaIBS/JCcyiFV4F5qjQuS0Oxl2UQ2fDxpuABjpHrrQ7kGSFEB+xFDuIYF
0Y82Kb/lIW+eqwFxe4NH5hUbHg/ck7WJ/2Mu7/DS6sCCUyGbX8g1x8sVzwNT+C4SPRxvl4bTGnur
wp5KyRKZRFMPFVwDmTWAFq/HabCJbSTtgQ7jBcDLC8Q6q0dvLPwjkgWrJbUbLcgX8yoq72XgjA8+
67F/mQZE4ApAxChnBxf5xZ+8HHK62lRPYT5Wix6MfEcqBm1kR3Mq5jaqtrqtlyy1N/kIQLhW9anm
Yf7kAwV7rb1gadpVBFzLquIqfWJ9kz/B8wp4Y9FeyTDM0zNQUt491aqkeutVOdwmgV4daFXTCM/h
NGc+HWixEOk7qqYjG1fAArlbqjZegfAgHNwbqg5xUOM0VnkrZ/pQcIXGd4huOEvqRSTe2Jc56C2o
1+NdfGoa7FCp1+zt6h4ugwt1YusaLwo2mLvMMJwRbMuyQkJGtW+wOYArKZPBCb+t4ERXhi6ewZet
d7aVs3Fhl0EHB/wAJngrw8EwgzLzdEVFCFWAfRCjmKt/spuH0QgyoWFz9X8/1fyRv0312x3Mn/Gb
HXWIWrd3nfUYRBBZNqASki/oci5A/MFWuVP0CwglpIe5Q8SgpC/z7K8hVJ+7vWnGuUpXv39A2iAi
aQmwHP77aaLy143Rp9Cd3BrnT6VGXpVuvuCudRnbGGe36SbmIVS9mdAlDSmK5AuUN8s7w4nzhwbS
kAyhoKOaGDupKAYGFIgRFMvBdt7bNF0lcmNA1Og0TE8AsNFtvalaiVyJX2NpRJ4ALdcL+zS3jyZy
t8cUKxF96twxgF5Hcy3PyouwM2+jjq9lEfvL2yf+mhheKiRug8Nb02enrcIpubSS1W0qGhy1L6nQ
0f1tqrS1inUUG+XNxDf8swMSoi0YJto9b812f7sSafd+9Yc2Muk9V6R4sDGOCvXram7j0zTzrNQx
t5VgCV0mLp540Lv516IT4KaKwKRO1YBJ/9rakNDW0r6PJosS8mq7qGHdkjpL1/OvOfwtWanN022Q
bqEUiCQeeL4AEVVtre49xzmDJqV8K0Z2NrhZvLmtOEcCFwotXpDURxGn4GbyzeBOVP0TAdIJhh5O
WHR4Am7tcxNZUHtWjvfIMl+YAw4EKUseQKDnXpI4EWcsSGuqUWGMYHNOneatG0KJSF8DRF7hl/XS
4wFYDEQWHqrUnc7zJX9pfl3JxHpvo6sudflLFA3pwswz8XLrDbem5T/KtpUXxpi8gPeaH+tmPFAT
xCHkpQEQ/z7AWgbVvD5cklnXXSKQMT2QFRVNVe+kk+sT1fo4kZdK5V9yocCkMc1MTX0Nzgpu2OHd
3NblTrX0ElNuyYQ60jZD0kWOJB5qozmjEnKiYePK1fypoWidrezBQD3PFzqpfSesHngty8MNJ/no
HVzeXGgY/UnARZRQKi0+zG6VoOFNbrcw/wkSJ0oN9q/z3KSC6qH3RXSc76wVQbywQJOInFR8YWRb
8ypYGAYXH/6q0g4AI7VBV0UmVPgjOEBqq7ZufxVNKjofontZ1i7njzUb5e2MErj1+S/tqs7Ym55+
nr84OEjB+9+md/Pd9Yr593n4QnPd/od+X0xe1+H+Vh0Ldw+GDT0l0+g7YUMkwciz/mtSN5/sNJOf
Ekg27oVpAqE7tUPPzjHy5jxiHw7wp1dvGlAZ3XlZ4T61ILojI5Pb1rLhZnWKHWasDJZnixYCfI9d
b33WzaBOeqrxwh83wIqAObn0rceK99WDB9KrxpPWIzV1Fqi9wiyMD9TWd2Gxy+LcXN4GMDt87K1N
0LYWmDgB0cO+ukvuaHJw4so9vCLWgqo0wMePxeBWf6GmboQrMe27akuTI9skOyaO+kGddLtGbB0Q
wg3vb5/eOBpos5ivaTJPSH023eJM9lT4SfI1l8I6Uq3H9nAbCLsDnQj+oNHowwuQKivqpKYcEpkL
twr6PVXlWDg7EcNZRyZ0CxqZceb4SA2GgMaLX47mjm4AtB7mPmx7HCVxptLxFzN2usvoivahGPVb
oH3/GdLuwxqKgMMu7FGNWmMF0i1gNBPfPxZVBgU+ZFA/g6fQBSVu1hyKLgZ0zb7cmjso8LVlCb4Q
+GiW7yduUKjtbji9GZsvEfo4dKpYfADqOUkNMXHLuRq47SIMvlD8OjTVt7Zu808Fgmy7tobED7y0
/qfJgELb2AN+c+tXA07ObwkDAFJq96d00vsmHeyXNmkG6IHa6sKduNt6pd3vg5JL+CmkCdZAt/8k
ByjjKgh0fp+GQ6PU/RljuMjgDMZPNNgEToqfRmoiJWHKI489A8wWlkTyWRr1n6FRAS5ntM9meso+
T32BMCIcajczjtx7MkN2xPtsw2Q2zxYn3wMiOoDk8QCab6R3GItseMtEBHSpb3+B7HAJUKKV7eq+
kZ/Lzj2Kwoq+IZ8nXRaAR59bYZun3BoQWnOG+NuvkTqFGAWNzHkI2LbjmCsjSRAgClX6ma5UyOXt
Sv+h7U92oWmZWDeL9EOczeDOcAAz2O5DVO8WY2PDo8FGfkfhtVuvQJRszYwSaSa/YnRkTLOkZb2j
9j5JF2pEYPdcdEWx5aAf+GJnxY3PiqeetZaOV90BhQRx3jS/8VlhL432pAGBtu0bnyd7D34yZKkB
psCGHDzKdqHt9YSdX0bcBw92Gcn/pq6XSbsI4jY4+BKyI4DKyPycjQwBF0uvqANxwvwcQ0PQWSVj
vwKGKjjMZsHAos0QpmLZu8jm1ABqHNqs6z5F2lZrsJT1m1t1BBGbyyvcki26T622RhC4pkfqpEIL
EIYhqetCNZqtl9b7bK6l32cLHSPcdK1q4PHybLkgzizIDx21Z1VnqtVmWu8SP6uWVKUCTl4Qc4b1
2S19ADYnixoEYkt3khKhtj/McbOYBvx9jj99ilNC+7XowD0ZDW7xaEjrQNwMAdRJdxK5Vut+eiig
0RdPvmh9X0K0+9HV48GEcOsai6M4RHUYLRtvdI+1zJ3PJujSb7R1rcr3YKEsViFQc89kFqSle7TM
cOvZeYekev6Nnpi6hnBFCZ/FpTHN5tCEnbcyQxl/a7NTXjr+aydBuzo2Y7w3s1Q9TgOpv5I5NHRs
wIWcWPI7mWIeXtv8LYTDJ4oa/Q3RUr3sXD96kJ5lQcx1BMuok48QUZbvtgyKLC3kGNXKQvC0A0Mv
uD9cc9XTlYOjqlatB3cBrm6905UTfWVNDxV3D2lCUwFSzDbc1gD0blnjIijbYiVqsI0Av78Ytz7W
mUspEFqf+NJu/4yoGVY1h9OV/pdp1CUXKMtNGlwPzDfZawquXYgp6ld77M1lKxMNLb1Q7xreGTsT
kc57jZTwJeJy40vZ90fi0PYV2DvjXL+aZQo5SORfGDoBLyJS75G6jauwKiAbiiX5k5G0721zL10p
06zXWlVgBnKxUCJFI9vTLQc8TY+8rL7e7nj6U3gBsi+yyKJ2B8WC5MnPimOeG/6nBIRPe6wo01Oo
h9epPTXxtrCjyN1zAaqUv7ePCGQscqsud1j++hM2/P1pZFxDH9rNt9Iu4kVp9smwoB4RxeOiKVm0
zfUAXTMDOgiePzm1purcJmQ67IBtqy7dVNQg1kf0Am1UpY65La9FvSkDu1sSyo3wbjgDX4TLgzvC
t83thkjGrQns8CIlmtZZ2cp3qgtia/VatVg9QsOy75VkxjqerkI+vF9R2596ASwFfQ6wktsEv569
h9DBph5F8VRV6s2Bl/EtLusNHHH61coCuQJ+aji3ngfPnpXXG5UKvrTVaCwCL7OOHjEikKOY6gwe
Oexzwj01USEmLzJdIUwBLddihBAtwKubRLTIVp4S7gjERW0gAID+jcNPcOTkZ39aflVrv9hjY+4S
l2FJLoxe3rmmgbdEKaGB3tWhCzEdK3kL8FR4NmdfCz9KVhZj2dmXpneIxrxe961qkeuNfHGoeb65
dfZzyLvmkxfFzTYI8uwuzBiU0qbJyGJ0oLge1+wrXPvJKhCjWgnTG3agECSMOhW+UuU6EMxeU1Uj
ee/K3w1ch215lgEuPjSPowqQ2i/j7A4xDSQYQuHhAmWQ97ZSnIwguVMRX/9JsyJw8KqdOscpFC9U
ZK4AWdTGI7xr+BZ0HBYryv2XCF3tEOu18QoT1QVEitUlgjPm1kZV6gC6vdk5S0OAAKFzO/sJaeDd
3rWLiZvag/uwgjTEXOUgUMT36pwSJwRC2uP+Uk4M45Bq/czrKnwUrEmP3SCDJTF687/a29xJj7kz
aS7BA78Gl28KUcJigcfW+ga+jRaYfzt9EC0fwPWCf0TK4u7R9CoQDk1L7RC923YRGI0du42ukQXy
6jZAIAtnw/HVNaHM07fDF8jFvLcTEAMcmbd2sh9VEqxDY0SOQdPInavjaIMgB+J63oh1EbFysNsg
KUSm6c6SWfNMFlETu9sE4nwLbLay5Y16vjHMfvvHOhHPI16GLBnm+Tubgxou4jXUz+grbauPVeqF
x1/f0fdfxvpfen8bOxt301SlZ7TbMRz3ekDQFQLn5aGHB2CjKst5VICEQeZYjW95cF/0OvjhjOVP
h3neU5taOFmGfXAECry6jWmzwlirAZlK9LyZg1ttEyPK4Xua9kDttOHRU5H6o7M0za9zzvScV12A
TOIuKyHu4yLzWvOshkDx0L5nYs920GTA3rzLnlyzNvE71RW4aTJnkzKAi2NZFickwas1YE/l50pY
3ym10eDfsWzJt3mMGY/RygjYS8vxz6SsNSCMy81c9eu+3EAeOdqkIgyPbEDqFeu/EPo9zztI00XB
cPZcTx/tFgeZuAysr7W8GTj9o9lbC0QLSiBE8Ejk2GHCLewWR5KhyaYqm6rU63TI7aRenBXtJ+r9
01jJI0QuMgUCVUOdsU3AvhICtHbZe4eyNbHVnNp1xUEYMDQvZevlzs9WCu8KPdoVGG7D7BKFUwJD
Gx8NVzD3u0IO8Qq0Gu69UUD1bzCEfArTvFpDSWo8IeUr3fNC8u1Y5M6DkxRs2TEevXS2umZp7v5E
Yj/wjX77FpV/DRdRC/hGJ20Q+eNdAX4EH64YPzuypguAHug/0+NP7bar+FYU1U19yB/s7AG53Qel
IIw0CxJlRdRsWRuBDHeEINHcYRUuBD+MBzDYgImqAGofzpVFyWJ9oGoz5O9VSj3E2+Fj7/D3KvUm
JtLD/tux+QiMTqmyFahtj6wW6s6fNlhAI0KRzSuz6ER1KiaTIB/VXSJFfLSw+SQ+g6TVPwKWRw9c
9+7VHOWZyBAcpZ0tYKPJhqyGbPyBLL3wAXvbmxU124MDqz6F1bRz/TUX+CtuVqou+Kb1amcNDyUA
wn1lfokdcMPhuQ4uKqrBx43F/4QcGcSggi6C00U7pxFQcYgj1s61yetmmVuqf05852vnC/nDLhsM
n+JQLC1xVDLlG/chtNqHzIQgW4hnOqzBjaIHhEk6Kz4FlvE1NQL3tqHspJUd8yT6Sts0OiB4yHJd
eE4n97RZ8138BpEMX6yJzYt4vdo+SE9GhVfFxPxF7U3fIrVjane1t5xNqR0ynSleDH65AGHvuEXS
TPZFQF5cWV70LQuQBi3AxXZO0kifPSRQA2rQRN8SSAMwE9wbtoiD7d9HSiseH1TmfFHY2ZxAwaRO
2PWqE04gyY71xmfPieODk8Sb0M7KxzRNugcuBQAtGsqgPXwuyyowzR31Gh1rjmHovd56zYG/1Uj+
OGBzhFMLdw1IXsJDRrZUgLhuw7Qy7qkWlz5f/fMf//e//t/3/j/CH/kDYKRhrv6h2uwhj1VT/+c/
ufnPfxS35ru3//yn63uOx5gLDgvmg32Ecw/9379eEQSHtfV/ogZ8Y1Ajsh/dOq8fG3sFAYLsLVFB
iNy0sITr1nd3jj+xKiCT/trIAWm4bSveEDpH+Fx974zV7Rwb6kgekLGylbTD0ox1O0DNWHrmY5Rt
PeKVg1yqu4iGMt7eVAZl3PytjjzicwQgzLzNSCRLVojGZBAIATMRFaEMPraRcZmlKxO/8T3kiYGe
nQqmsv7kTEWfNNUmx6IHRqa/etOqfQalfbZjnYkdO8t4BTyS191MaCwZ0wRQUzAX//6rd+1//eo5
dzl+WYwhBs3dv3/1oMfLDV0L/tjoeNghCBwCNWWN68w1ypdKImgybSf0iDzo0nOrB7LgyHlCqrYJ
mNifrSoVGPss8j7Mo82JZsPpW4gVG3vG6ugljSt7lThSnwQkMQ9lAZ6MAbGpzyNIn/H18rfJFPzT
wHhPpmYApZEwHY70mFnVcN9GibN3XRtrLlIaxP/wu7TYb9+OsLnl+dznuDfGmc/4378dkRmq7FRX
vBaB2y2zoeY408cTQwLxJNyuiR+hE4W5tCO4GN8pFMiAum5FxXBM0diCAZoIaHum0rU9gZfBKlJu
PWRJrgnpHOS82OZGna6tiSGUY/dw6026LL9MuvPmtHUm9Cldwc/4VIk2vpvbCxy0bhb6r06yH37h
X6nqmxrUtTXiRGCiVzJ+kkmPl2U2PttWiu09ALQrysfz9dgvfLOPztLXNzMDXEanrDfsZTCdiXSd
mJuAWTiOTVVqo8KA2BBwNDhezdXZmDrI5NY72c1VaiNjb5qZqvMsdt8dGyfx7n1odYhpj53F+mIZ
Un9xK1au3SQFRtSAxxNM3tHaQEokMFPVGeSHw1doz+A0oyBGeA0cLcFg2pT3Lsv6R22be6AyQNtY
M/gsB9AJU5XMbD8Ea5HVATUSDFje4z576BIvexiwW37ANvSpK3qo9rY5QGgOsmV2SJ4tQUoBEyqa
6Sri+ROoP8393D7b0pwxodgQUrjNlwBDDC6kCGrLYyqvIHiywJsMwErhs+RKhQ1uqzFzhwPVAm1B
aF4+U4XGRCKw75wG0am57bd5egXn8r9fXZjN/r684AFyQJPIfMuyoTLOfl9eZC9riNTkxSvwJNl+
zsbta/CjAfDkr5DgAMDEb0m5czd1gLrypa7d4kDsAo1/3/Kwu1JFVlCyAFtQtKWqAQwbZIT6a84y
BKSlNH+UObSwOmBQd4PF4iUogZheJX4brpwSW1FdDXxXJu2XGGs03JqAMBNrCCM+kXZ0vnjKTfYz
k0gyGKBECsotUYiMEPFZpKBeaEHkUtTXIYc4yEIFvnvxonFNNwV9FySAY8cMVmOwKQR5GyE64y6J
aoEsKnjllzl4AnAgBBtDKbi31yV+OlSFEJ4Lzx+ioqk7In/VBWDM8YYzL4bhPJagLJ+ic3odtkaz
jIB04ivqAm7z1S88dzf4ITB9EAcAkkl1q7DvrStO091qNFPrGiLRedVPV8nUliOJ6WQgJ2c4CGn5
e9uNrb2dRg/E9zozwlK7gD4Q0bSCBRCCMol/8LDxeBiN7oWWjjoPx01XGNnWqnR4aJuE30UquDRp
X0MVl0d42yt5FwF2vSDHAxVGFlzA7lafqDZbUF4+jfo1B1nEyItdOHji8VaHbAathLTYETS/Cd5+
a6aq6IC5Drtb37xk0mDqC9q3eU2lq9I9gfOp4mCTBGLJSyRgbn6099G444iyn0wrzzahl/YXpP7F
+FKBwm3hHVxkSHD7WmbNg5+6wU/efOvUgBOUAchBzkf7rW6sV8gTqJdQ8nCpeOTswSSfrIDSEico
ZItTIhpxilkNjQ9LXjypnHEVTW3UAV5U+DaQrGMaHvCvfZgsVWcjNDcdY6JJOrVX6Sb3wYEURhds
et3vvy7SMLm1gDx07moscW9E4NTiZuqdjKhux4Wu9LhomVFtqBFQOtxE2QTFRmkRX+KEIVnDBPQq
aidF3Npl4cowpT8hFusrVp/qkgz3qQHFEn9kx3n9E/g2NvGINeG29HWwjjxjLawkvNOxTD/B/tkK
IITexjyD5Fwor6CBqBG1BfEU3NLlq0CQgizyFlnRTVXJU4Y94hmyUFgIkJABXqAcL13PBzQ+U/xQ
TQVV56Iqza120uhubmq51FuE9eLxs1XV7ZYJUNW6ZnS24wS8EsJxHjwQVC8sZDNvO+Ei0JZ7SbeJ
Sm4uqRsEhKBK6qPkaJrIQ4jLZOvFKXLfgUHfJmk17oGbUscUcLZNa1X48biAINYsEF9Kwb73I1M/
ChwXhY/z/wLS0QiUV/03acQQxQECYzWYSC3zurx6zMFjBLoMkPLWXgki0zZeI4QqN9QJ9h5wgBr+
hjqpKbTApdmAyPGOqoaZ6gMLEcjItGzA/qLTpzRx0tNYFmpVMICOoWhqZus4QxJwlCIz2HQ5Unvp
khqpkFP37coEqyPQfd67OTVSFcst33pub+xlgMjRonereB/FyTNUKPx7yHP5SD3DFVKDjaUpC8R4
p6qWOYTBKqhxEB2fDGIsK/9C2heCjn+phhqqEW4yfh7hq8cP106uVITGUxuUwYPRxfLaMNUfrKF6
nfudyvXWuujtFbXZZv3Vy/sEGwXIi/XbdIghGBQWXxvs11c+t6F0pk1xtqxBLykA/AeLAqHHjS7c
Z8cd8mvoRxuERu0nqiUs/FCb+rDTcG59uWWs59rUN0CL7keG99shzdvkoa2HdwXqMq3VFjgqBsAj
nrcWVC9X8KcfAjBr4CGF1sVEmzwJQlagWPoUGHV3NS11RyTLrmL9sXRSYAkmq6TQYpuUUbGm3jRB
3kxUFxZI/UDHQFODujV9sBps6KdPo6LTXb6tguT9DoCSz7YNMD1gffDAIjDa1zYTgDCoAYzSEFnt
oVfq1VcqfK8+91AhXjdBfX+Dale1Cc3KuAFd8YzfTgcGpVygTFZBmOAVxsFbAHyoAtkPEnaQs6ch
UHhHLXPzbBpNeTzUAcWLfjI1ER7adoXD3B1gF/a6j0CZ4XOe/oCQLEWLRAbnkcWb5omlvrnWVjuS
0uQBkpg40GCTSMQZw6uTxhOWuHsyQwAou9D70O72TnLKx/xbFmbOFS+fpZk6/ierL/1PyPJZ+uBw
v1ItCcSz1QXBiWq2BZBP15b5nqpd2ED1COlcW6rGDm+2SSxwOppm4wNYyoRtiAXzgnrTgVx+bdt+
shqDih1Nd2D3cEXyBbkc8OxdOkuGT66DF1gB/pENYmLlaZiINfNGbevKQJZZ6mRIEUzbx2BEFkkb
DQOEKHl3TSFeuiCTRHarOMZuI9UG/iNd1JxGO+u2/3436f5hMylMISzPcfFrcqzfTmNOMKjQ8ov0
Ffz4C96BrsCa1F1kY8t9USNSCZGQ5kpthagtLPppu6UqdYwOUqf/Pqo3rB2yLRvjkXHgKcal1/uZ
BEPEfIGzM4CyZmivu84Ax7dwmvpARZCxcpMz8+toGPUB+t9AHUH7oAZ5BgoyoSrY7DCOLufBH8bQ
PP1Qvfz7r8tyf3OrCFvgPWRbiGJYLvf/5fuC9lkNkghHv9idyjZZaCGPcNpPWFNBV0WU4rUem821
ikUCBxw64mlToUuGDq/1a+RqOMmCGsFK4CFTzRFHKBPjCJSHOIxy6/63q85OkXE09YL38P3qf2+n
bXhCGHiwKcWXdVCSjFyeHOhYTNXQTeSBztBUlW6ffKhS72w8j4UYm7f4zXiuhvCF4W1mANndW+Lo
5Xl+7w1yl01RXCrCAlz8mQ/vJyP8wOirew6Eg2ub5Td4TIxFzFRzGZLO3hUSh8jIcyXOBY4DAteO
v8lgUeO//cZlC6hM2if7wsKSjAhxASdpqp7DAUu+EfXWlqqqF58M4AwBVxrLa2Q6Z+SfZc9xmtc7
APab9a2ajCOIAYIBsLNu+AyIV5KN6lmnSh0g3Tb9sjG10WTxKvfMek+9IE9DQp2qnuLY7HGcwB3Q
ZGYGbnu6g1vVnVaoTl1aX5XXumNn8PKw/8/Ydy3JbXPdPhGrADCBt527p7snazS6YUm2BQYwg/Hp
/8XNsXss+/g7LheLiKSmGcC9V9hCtzo+tkrzTT2AQpPpMnyIk7FFsgV0Odwc7zGC/s82A4Lfi3m0
a9yk/ib9H3C0j378MjBs+dt/X/+B/fdvz0A6DJg93J8O3hb49pwfJ5+iij1OQ0L4IH9eUqxe6UJV
sXC+AF9aPCpn7B4htPhKwey4ya0dBaypOPcC2S5/HEtVHUQUfAeCr93iSZBD8x5h5SjHqgsRNfNV
tPWFog9IaTzlCSveXKuE4XPZo+tYOHeN/xBZRf0AmYQd6Bbuc1HAC7EyOJkuScM7qmuESvemhHsH
tdKAOh527uyqCMyTg/Vs7Gzgk5StAS1KjpOfw3MxzCFYNYRQPEUQo143ITSgIvOsUuY+/9LX4Q+N
J44Svqu/JGb5HBUSrRuc5sZqjh1NnYK2TA/ICpKX7Myd+I+6D7IXM2+A8yprN4F8OwoZXgSrDsJR
pywo8xeB5evO4lOxpVYa3fd6GV3Aeul+QYs5pWBb4Zj0kzVgZ/w5ps7NjhoqwaL/Ec9zgr9dES5j
kuN/F5EIrMp9357DfZ+uCMSFxQghYPXsIsGwsmtc9D2HORapRMXVFx404jul0ByrG87KDYerFQVI
sFl1tPKS9NKptkKMpSzLFQPp804l8s/dmmrN3CEGhRPOyVUCa2B0okHUQMX/Z90ymWJpuG8aCY7U
aEt98PuJY5Ut+R3tOUNqV6s8HufoAKvYwZHJ8db8jz5LhVO3/+tt/Pe3y/zHhHy35zBPBgI2AsEv
b+M0qhnChCx88hGtAZA+C1Yc6hMPWK4HoOxnfNtpfNAWzN1SppJ61HUEjaXe6eFPBNsggMBLCeW4
rjw0QInOUfJ6jo1/2kAi5tK1urigA1XDoRWQIR7hda+mfF2nHOY8gmWPPEjjFUFlqIFl1kcDsLUI
H86mfJbT5uukLKFEHAb60QNL6X88dPx/XGJYnDDX5wKGSfjs+uWvgnyYo3KjvSdWVOnFnu1OEUhK
sYD1oTpOoRLl4cN+KB9jROY2n4yzCthRktkV1XGrgqyZhBEgGWOF/ggW4+CZTVMnFpzUsmZNRM7C
hbhqXwIj7858z0Tt/bb03269Gg/cQp9VwLbOwJ4yTCBpGlvqQMV2rusl9GWi0f5HHfUrZ6DQ0nnu
R3UjwiB3yrHe69mcbeWryXnGYxiusAKhB+N61ZFa4goO6WENE3Vq/dQ7cBqssksnOEetmC+B8Rsu
p3KXiGY65C5oRnM9KwYPzwhAwqB5C7wG7BYlpBRcueqaYHimt38JGTkA75HnnuPpc1s/wv9aG4Cq
YPAeqRyxiJ6Hx75OymtrYpgETia8k5n/VeeteaKqAomHjQYCdUdFauAaAjiMf//va0S4/7h1Arxy
A6xj/cB1gKGY2z89h8aAIVkx2nibRwhsmzZ/S5o6/pH3oIyGg8cegNuNQa4EfRvuCNEPrGZXYGeE
7yVAwbvU8qFx6nvxy99HBnXHkH4ez0FmIfY0f8V5fVIDUQSzISrKeNpGZTs9d5EPTViV72L4uLyV
hVVcYPIDovBcRH7YHKQ/axTPxayGdUwl3eFARcjEfExJRUQjtjGIgltp4yonPZc4FM02njzzSTgP
Wn/Ia9X1IvsCmNF01A6EihbhPDeDDCh83PkinJeVdXEf2u4n4bxSDc227bN2OQQdZ4SsClj7IvXf
hfDbRw+fyfdpB/WyARIs73YrprXHWHYGv8R/4ao6hlHJ30u7NDs8U8M9dUsSuNeVQCr3RoKthu9A
YBox3HPM99u0tpqA35uH07RlWygAKctz0zoTWL8F/GyrLnqBY54DdhWwVrXfHMcGeE6IQvhraJfG
vyP5la+yqQpf024Sm9Aa9H0OZu+hLTpxpJlcA/z2baaeZeopKAdIy8HlvAuHtQgrG9BCKMvJeUP1
bm3GbePa7Zp700cdNVC/AaNsxuxlDhnvYUHe3EsF/EvutNk32PedRl6Ef5jE3LnDFLyDguqtE3+M
oH6hvINvan4YYsAtEeO3cQYy+ybj5tSE+SukKNJ7hsfh44i0NkItyqzdonspe6GuQDoVL0U2NUhW
lN2eih4+yY5NB9o/FXnh2A9Nw3ZJaxePwEfyTcG0/ySqQt+zyt/zcfCfqGqIQ7MJRTjt7LlOOBWC
7TBKn7uHWOZeRYlIxgy1g+UzvCm0dyS4T0T45rnODD6i4B2DnB8WSxLC++9Wzh/j2gUkq2iOdlhX
PzuRfreTSUKxrAnXAFk4DxW3m72jGwtsrglim9Dg2pVxWzz92zw6PQ5ZWe0BN+m2VRcqWM+WTxSa
oKADhR9yq+hWUaNz3FIIXNDG7fnS15vwlJJxBUbFMH7FB8hmGovxNUkhryErjwMpC7wFVrcO5DUK
vEhnawpXlxvIwgynvjY18NN916eXJimqdcNZ8BhEXrS3ZRnDL7gYz6kAthKEUv/ZE4B5ekUkf0AR
Z6sz5fxUbXDXGeBpaTjIHMGjo6J4DzratPvvJ6H969sSqwaH2QwvBo9zjmfK3x+ESIlURgxWd+1H
DoBcHwIcTBkfiIU/BFHLDxB6B56F6jo4f0eme5mMV8GuGB6Hnl/yx6TLsR7oq+y3AlclqIHO260H
FBgUaAZhfPBngVxSyW1hkYPsdRdsSRK3VZCupj3dPHVA1qmmyZZ1hA3u+Lp1xvTaRkY8UAMDfvXh
v/8M/Nd16fxncBnWDfN/nkf4iE/vA38YwNKXrL1+KBL4wawDhlueicKDBDtAHLaYEJS53fRa2RtE
lKpfHwY0otSQaKC7PyrhRgCcc7L+71N2+C/rHERhuJT45SQeHs4/cAPQCeMcZpTJdVnQT6Ffw8dO
xd9qvtYzpBJaySnC/CHb/1lN7/iagwj3z2oF142lmtlt/A1GqbfeTWL8jRtXORS2twRSy/wgfhUu
lHgR0B+jBrZPAKxu8pRHT5aqPvZgY+ls+hYiHQgbOZtx3rv1y4si/x9gCvp+KAjeMuNYXLzTARRw
8GFhe4HDUP775dyP0xDXk5sexhBCPe7ahqVuN0X70sdCE/Af/6lHRB1WcJAL6dv0AZTF+sutR2g5
E9C9Ylj1KixPo4AQRTwMulhHsAfTeOdAw6uInl2WVad+bqUibRRg/CPyPucIqYnn2/i8d1OovHH+
g/V3/30NiBkb8vd/Lm5eiRyvdITvQ1Hn7/9cCGVkI3DI6gBkGNLpdrle8DRAZgYXoXLAzqGAW8+b
dFINXNxQ3405FIlgL7ZKPXhwqLaDrQLzATpUwt6PcOKK8L0A4bVP5Vs7KfrI+n9czfiR7L8HF12X
CfxLgsAWwOc4Uv6KQWKsygs/jpq9blPn1A6ZWIPnBf5h76qvcRbAwACyAdKvoXPlIMVF9QrcgB1Q
IKAPxHn0NWCFhlW161259sbXDKh26pYXbn6nIoBmqIiYIbynk57BkiPGankw5Ql45x+gyiU/s/KK
RSPeSLmyH3zgg9/BTy3XwHW1T06ozS5jVXU2uvNPoAD0e1M70wOU9dQGj3LxNs/TmTD+OU0f8wgL
yScPUPCyvHIV4QUC/4/uCpmEi1RpgfwucEEzuKeFfrhqL5P1WkM19Uq9qJqKY1tNB2jXfad6qqJG
2oxdFW44lv3r5QhU2cxTNnzoVm2eqz3VfTqY9M2+HZPm7lNdhkDl2bBq4/aV/3FSdCgX0j17oets
OdGljvpYbl3MDvYdAhb/POu67/BNKFmwx0qrOirWPNgauj+7xOFQ15I630CrSbjnpBQAW6Y8hMlB
a3V3VC5kodZG8Rir23Grw8Yr1tWUjmvYX+GN4pns2W8j/zI54b3nRCjNVa0O+aoxzIXTq5sBfauc
O8vJft569C77CQszH492B5HseSRg1P7R+DVIF/McwbyB7R0kJ1v3Qj0cXaUHIBsBH5wbqc5OnS1C
V9HDcqQsGHfZOE6bZY4YK95kSu79eh83KXT+53GikfmWB9zfLjMUYfVoh9NyWKry+YQgYeyUe5rV
mcrwGmt1ki5zizXEnOAnWobjQbPlOEaFznkw2Rt1p4MMIGWsDGxQTlQMEQI9QT8F0fP5FGhTKaih
ak+caZSSyjrUJX4TOgWqswXEJMBUuFL/2IkhrRryCAk3zDEO4Te7aOKzhLI/njHdTkSO8wSbDufJ
niBkDjfQYGs8N8rXg4XEXQy9C+oChoiNoLYzrWMhiq1IHLMPOnhBNfq77rXeDZMTHx1LlF/0FGIB
4uvv4K82G88U4s7uu+HJ6rofvArT72C1YSmRG36VKkjvsTpFHnhuyL3hZ1f51mMcFul5aoze0AGA
a7yTMxm16MYrjBZgQogw85YOosOXogxseOcMeq/LPtg3jlV+LfFGHVkd7oRuIAwWAIRrmbs+qYAc
bREMXOPpkhx56jMo5OFPhsgjW5VDzKp1iIdYyFX+SK3ci7uNhy//PRUjKwAbrdDflqlqXMMVYjRX
GbTsWTB8CIcCgTwqVnnN7iFIdVj6mgHqejB6LHZhY/9Gs/mlb+0Dp3fX+Arnz8IanKfMvqO2pSaH
jkUGvuJyqtIy+QnfLDDKnc/c1vi+ggQsRF+QuBkQj/045zkmmgBqvafzaAvmnG0n/zjn3pP3IIPn
yznPl8MOypTFlo6qXegPTL4PHsR8gHlD5+2Ivl/O67/OmQYNjfWPc1ZpDbtFoKbvTT7seit1920d
HEsgq6Eg1Jag5Vgdlha0O+q2BukYiNYy9t1DQC3SKqA1lWu+XsqWgSRH4kq1baeZ1TPP0YMPvwtj
+ZbaUfkxGYM5THSm5qW27ARbgSgZ5la6AdwEkOz0OWkqoAhqaPRjCaKfoZqln6vsTeJ6eqQOoHzY
WwYhnC0VS5aKJwymjjQE/u1y00d9vqO6RgKo0sZr19jjsej0+mMY5m0iA1ZVW8E1TXT6mSnX3I/c
2996ZNXY4p/ZFgeaq51MANgPsCnrqizvqB8NrdXgr0BIaY5Ulw+sP49O8j5VU3uUdqU3iOwme8cM
7omleXZRQ42V+rAJc0AX0gLm5CzPVjoqxz+iaadzv/k56uk3fEGLL7IANDSpwxyMftgWTI2DD0th
1OMQQgUYOJnsG7JoQPpjEBAT+NIx4nvi2rBRNFP2REcexsI9JcngHWHssC+lB3FoMfl3Jon+sHtR
AeRuwZrEk+4FWQ84A5eKQwspdDdjWgVrFkr5ajXbyoGsqgZH5rtU7AoDtBm8jqiNHPBHTkDziGJR
/G616reKdd5Xb2Dp2unH8LmBuwiAadAVlPb0cWxoMJanX44bt0o+Qs0CokdR1H8BxxvydBx8kL8d
r69iqDEVTbkLxhL+c8jx7moouG5CDQPkvONYcI8d/w5ZpVXYieY9aCCUGEHz/8AQy/gSON6pyuZZ
64Cv5QSbanvo+H0ep0Di0kjEIsOoGp/DgJcn30nxNTwPyPL9JBL5DcIgesdN3xwhsiBfpsB7oPbJ
SxDT5VV/jYAkukKbKlsvAwP1iK9x/wW3nTkOLEp3lajDb2G9WwbastuKdkKanCHC1Uf11+VEwHle
WcA23qf4ILgI5G/WxXwmoJ2dirjNv0wyGg8CQn67zLTtO5AmK+pg2VBXsgqe3UE6u3oKJKzD6VCN
C+m9BquGBwUGy9nrmN5Qg+U2uwBPzbcWKey9hNHMPkoH661w8MvPx4RBQbWZIqkBwAdfy7O6avlz
ITsITAmWfU+eBX/hENmkZco6AV8LgaR3M3lqP0xlfYCH7PhlKuCSO/+h0wyqmLAvyS7eZAUgUCZi
NeGV9Ipk1Ws1wn81BhvkUKgUpu8LbQHcBddA+iyMPADPZxlfauDKf7YGKY7z27S2EvepnDdSY21X
2QlgKPPLNQ46NMjfIm9olhdqmcXTvoBq85oGUa8O3OsRy8kLlbyhDeCZOuNnikLssczlJ+jfrHxw
ml61Y1mPqSrveNipt8Ev8MeBVNcSi6xrDpIaAzKTWr1M6Y2F1B3wHQhNggf8U5eSXak0zyjAgXnN
5xm7CdmZuZNb4bh/Sv3pKN06kPQ4A7Qqz63bYXXaVYM49H57L+aGOpSQAPrUbA3lAQ997ziVyQg5
wTST59AVf+6OEWBeZhp+V/xb7yhYtbVdhiBYYKfryI/MGjgMe1/ZzEnXltJ70Un72kAt5GmqWXSx
M3b/0Tm3kPAb2myzlAXihdDXqgx8iufJmvxZeSx51HGgn3rXRcA/Cv5oPY020cpsK0yDy4wO1DjF
b21pOJBDFtuCrW6vu8JL3rSyvG1mBQDQzMWqh6FeGKXlmYqDLQ5gEGIVVYTucz4Bmzjm6ZuKAKWz
Z0t2LKTTN3hdyn3Nwo/WRA/pBnrb45FaO+Z/d4qovqehltpONoPehK7KBwRfXuk4We5UJzqpbJ4/
dp1/PylqzRB9pJOy4M+CxUJaAdQIUDlxdAkWRMUc9IVViC+ZBSpEdYsI5Cder7JCBNjnTj5JQd4m
WjrRnPHcyc2yGdmotvikX4NUljyDxTO92tAqAC6uXfzZWF9giQYvPWqT3D7aE0uXki7Hs62K/oHa
QmCWobYu76kkFHuuYAyylMCJfWsHn1+pLVfZDx658eL5xkKlkBtx+styCFbrFe6N8EzObrDHqVd5
MILOM59c2BZQnORa3lFrjvc8MHIO8jTU6rkh7intn2Sr2KsHMOE6Yxfj1ekRqbHiZfL8ZJ9ajG+o
qDQzF1mHX33mxbiKK5jZjSGDdDz6MoNDFXYTnPLGKl6GtCt2eYIQPbX2oZ2dmxFPtGWsgcqt1C/U
FUDHdIVAPRbu80RR23db+HVqZN8xUQD9zBO0G3TdN1dtwxhSpxnfAN3fXN2qQKyynXeTSHarEX6b
u6WyigI0VQ1/SLLOOSL0MDobmoOBxpMBLVH30RH4TNgbpGH+zIM+u1ZxdGUWtwpQfSd8sHEbZtBz
qxs35i4cAfkKs6p4pjpg3b65wHGfqSoO+vBAH0LAgmOCkUNzQhQNnr4YP3AQ38JoahGQQpFGiHIX
pR17ohoeYa03ujrdUVs0pv0DwiBLd+rRDz4uuxKRJCpKhD1hu9g9Tf7wDULH5kzVBuiPFS7Q7kRF
1VQOdGIg9kBF2vS1eLGN1hc6UjBBHAMYYgPBGZwZbZi7GSANgQtFP/TOwLY2a7stnjTVLjeFv6GB
HVCIT/0fy7+2AXh3M0IqEKRKzDIltrhPdbIX0fjxr3VzJGYFm8TH6Uvl4BvIfQtSuIWvofYFNUW1
JlgsAWRTPwCv3pKnWxXtpYO/A4B5uFBpqYJdKtKGw7CHHNoH/BYujTaI/2O3hk7lMSoHf6sdqFQQ
K+MGMg4bOdtlhh/8jKyBWcEw5B/97KDtd63vt9sgKuNNnyp+QT7bXMDjzDbpoKPfwiOFmW/tzOn+
s53G49Wc4eNPFztkufxNhRQRcPBQVhQz/vNWJAnkWxHCLxAPnjtDZAqdsfz+1JnGNiDVbmoQc44S
Gaz7xuY/KSXsyQgC+3Xt7SkljFXbZYSN5JPBKpR6hYn/OvZwm1JZH+wWB2zBX7s2No+BE1SP2tZf
CAlTJkru/LIMdi1enUjJrkaAjFaQiCv2N5V0bdXZOcJnS5rGQIzeusQz2DIdomoDIeNhO/ZFOq78
IH+Aa0VyJHrbUkckN28w4HIEddQeS7BFtwJkmn3nMYk/GmywoskB4TqH7AlcG+xXaoVBfLAu4cqp
0x54M4U4XWn18ELhomCXKA22HNmxB3vejNAufVBZ+WMUdXqiEtXLVnwMpTraMM8aNiM+2oBEhVNV
DGuxuxHsiBc3bZutqaJm189Fx+L+0UtUvKbWwkkAWK6dEzVSVdl1m8Bm/JFKcDuGudKYFXdJoz7P
BnBwrGrvkZCKVnppRQ420wxv7DOk0IPQsE/wRk9ZMCGPewSE/oI8BunF1K0Aqj673gZ648BWVKTN
baCdu0iLYxDUfHqEKaaPI9GAJMvDQyGk1Ncc6wRIZnKEsJR/sKxc3OVh7/1jDyv8HfdDcPcMokeI
pCFKMWtIAB7QV517plI7WO5dxO3vVKINBBvGdcJye29nPWzWOqmeOsRT58E0TRgba767403XpPBM
m2c0keue+96KnrwIICmdn4Er/yLon5TAlGzjRJ6EgQ3+fLRJ6vpO27Z1odLYQwVt6PkXKtV+353r
Qk57jczZOVYRXzbpX3tuHLR7k1bv1EPz6qMHFUet165TJhcROAYGQpBwmSxYCQXwOrv2lQ7u2dyQ
zQ2FAyoy7Hwgslj0wLcD7bSMgFbZz6kUEFtx9bGbIQo2n5xHB94lk2ieshmm4OPRfmhKhFGoA9X1
s5SzBSbzMqgpLOfRD3a5f/HcYe2lIgbVPXeutOmDwblaUwKVJdhh44MeDZGcaerj3OJAfWqwEVKj
ftQKauhLl4f4tWeRmTzwVsr15B3JogccDokraqDy3GqF6jcwdqGeGMEJOg968XzbU9YYbcq5zlJo
ddLgc+ut31C4Z2Byf0R9X70jOIt0CH7+K/Ku4qlCNpLqa6uwEDZrygP4JtV7hM+kbCi9L12LBQ8g
vfjknutvw3N4DN/VINY/GAGI5wQX7jd8SMC+bt6r5zraozpqpX59V0e/tsqg/xhb1GG9DvpI7K3J
hsSRiSBxDR/FEwAoW6q61dNe4Rl1aaXT7AM3nV4cHV6sshp+n3dAeO1pJ6o+avzahvkA6auF+CXa
pI1OVs0fdIhviJh+OdptgglWy3LsESDBb+rNG2qwJwF60p8jJP6l10XIxYftLjAeoO+IYjD7Xlb8
BT+lte+1yjdU1A144i7CNisqNkOKzzSsFFQdi3ZtW2LX90kC7BCGBkA4rirceXeWsfkLTVwnFQKr
czHyMHGQI9YeIsILl6dRPkAefltGYrgGs7RLOmTNIwNbqINmDVLZoXHsN+i9w5Aizco1D7TzZnk5
orUg5EKlqLLf6rJ5H11bPyjEP1/+ZZDFR7bJC+Fd8nZjgf+ZYq20UQqoS9wxm5h2+mmDN5Z38GzP
3WWWyPcjGPqIj+PlS0W7cfBlNb98qWhMUK2nLKoex1E7oMUF1pr4oYy1BVD6bnZGyKV7AyYtd+B4
Sb2iEjjbugyGr4GE5RLkurOz3VnUiwb/Wy/bgpJHzr0I0ZC0e3OsC81QmvbjsFT85bDo1ei+2FVW
zzfIH4Ly8dcmsaHmXzKwyf6szjje4ytgssAHccszNcAbNr9CurA9M9gyfc0z3Mt4z7zC4907ZGPl
7lJkPr92YF3qGbOU+CBbqdLIcwIfn/uhc/zVAmbCyLBO0lddmY+RHEh3Gkkd9F8jK5HZy0hCO1Xa
PI6FOcRwGv0+M1ogN/4TrD9EX8rOe3Whsbotuj6+1JWV3tXWIHZgbhfPiLQgt+V3zm/t1K5oVFqM
7200xW8GwfgNUGXRNXKQWuUu4neQMEufkiaM1irT1Y+4l9DoROYsDUEisMrm6xQHFRR3m+geZh/d
UdbFOxb92aYaHMSiQNSEWvcov2HBCUxtG/+cbWrTpBbvecb9dVi4MegxoThImXqHwuZIEsWIBbqi
H94dr4AJMd6t3ArfW7wQWu4G17DixUsHAYh1OaZQ8AkKfGshVXXA22Jal05UvvRjz+4NeHm474oX
6uEO8qCmUT9QlVcHzTqRMjpS/0l17r7KuN5QK4L45gpx+0c6FFXJaNjAKLl9pJKJ7ABqMXChpbnj
uLZ2XpFAv3Q+GU/ZBUCw5TfqOxRZfc1iF3p9sWWDhhVnLwhdXTudF9/sGBhpB4LMp1pKYGsnSHI0
vPg2hiO8WFoHFwWcWL+W7Ad1tziwSYPEwp6KUNX0C9O/F3ZbHfSE9RZVj53eGCfJoISRiWMhompL
k3aWeypwM754uYGgku0cgSFLn9LCgeuyA3B343dwFy+6EK/CCu9qRJOfSgOUUTR2kOjJ+3Ttqbo9
QIPdQoJ0Lv9/Dl6mmo/2rxNw1ZlVYgpo5856mwa6jKILXhPIxF9aXrorqs/BHtyUqreXbnU+fOpm
pP7czcNi6ciwTr6MsY31xgpJxN/j1ASrxudwuzST8wayPiIDTfyFsSC697wqWk3zQxTrg24fQFlj
S0WvcpGHR6DgTMXQfu2UZ75EIMBdh0ylSGNiss5zIQXXwqAi6VYecv6/QYtww0SO4AQ4V3cJD4Jv
ju0n67az2BOkdrvdkBrrLgyq9g7SfHJnx6UF7ifk+iMo9H1zu/YqaPyUQsS7j+vfyxw8wcE3Pfx1
6nhbhkF+9cuxPcKEDISjsDH32WjBEwpGsl+QIPojS7rop2IHV9g4j4qLV6nlAC9h3HvWLBGUJBXf
gxnQnkw0RZemy91tDOeWFzY/KJDGHH5YXgMnMsTEHBV0h9Rm4WG0ajDAG2G/5rGRh7JCEIKKIyBl
h9RKk6VoidA+iKBJl2KvcJdmMK7fsCJxXjUbkC238xzvVxSNmwwoesXS2Ue6+lB5SbW0erUyBx8R
oWVsVPhY5+nILK2lh+xJM/J2GQtxluwQOuBZ0cyZCxmwVjJQwudzDoIyPihujUurDkJrrzrOltZJ
J+EeKXaQxeazqn0kQuLKtpdWlwfQdhewi6OpopjZe2bggkNFvNv4fmobiE7OY/Ohn/bCDWF5Ox+X
d2LYK4hmwUGkOTayNAewtV7hHD0Mq6rLmgtt8PN+7CX2vd9Mw/nXHtQtigyi4W6h91RsyobBRNeF
5fUQBveZI+QlmAxwRmV4D60G8LoiJDd3lYJ1DVVSP9qoIvnhx0CWUokaPQvuIW3W75J5/K1rohGL
AtERny/zYW4bI9iLyHV/us3dTLF1JyP31MQh3njUN0ygmFZB6XhDE/MMDx9wgSCFBY28u9vBwgLm
sZVVPKT4IP90GFA4GkhU58mW+t4O5ov0CNZmeb7Vt8rKTnAe+0JHvs0d50KuERjjyxz+c+hzCH3N
Zrm0sWL45EZBlJ7HWRPoz2qtI9esqCxKdtt1kUqD+u5KBraVbRgAFudll7qaUluryDTB0vIf0xkd
70WokFqYDznO83iqxVcRlZ3RkhCIDcSWJxJrM7gYBT0PjpXCVU5Fz019fDdFxQVaE+pLnTZrqueD
tI9VzbCMBfjqK28g5OM1gDsD5ey8ZogGUH2aBcNxigZIO9HkAtiSCVm4FWIgWNBypAJoU5okONfz
horGgODHQsj8UV1fVUhSI8cP7odgDiJTf9LyU91s2sCe7vASdhAbmxu80O+2CHzhvUJcfaLpUwuP
zdI7+ou+f5sqCPnHMBqwjK2Ve3IKOOb8AMV3P47COgPSoKWTXWgzOjHkxucN7VFdjITRBkDmev1L
A4ziIB81j6XOidXtR1YWp1/qqQcNRZo83NVYLi9H/LeD0VheBz8QQJwjcwj9anDRdgzGQfi5sQGu
62NT1hJhSw1aydFTbFtT8dantxVbs8Dq96Lxk5ULzY5nS9Tq6JeZ3veR0l/iMH0kSsnUhAkuC/O5
RwAw+n/3CK3KbMbJwNwngP9L0BoEr4zKz4L5W8dOnOOtytcJpC1v5duIWqTtwQZbFvSY7Ez1S2d/
ZP6myyq2dtvWPMApEMwWB36rA2InAdJ9tX+AqXixqkbXPCyVZd7sAeibbXhQV8ybptbxFt/YbEPT
LA3cB4U1hRfaxECwb2dn7sEa2VrrsF3f6hIZ+f5SLsh5+9bEOcxwVjSSKj+1U7lpoGT6y3T/2nGY
z4BaaEMzQk3po+5WxF2HFzv1kXkFP99dCgLaJkDGZViVaiwvw8gzZHaKit1V4KYwO0KRWtqwEe1G
mRrKWPiVd1Tp1d5s6TraySat4Vxj981TBQrrqhaxf5RBinBJX6ePQn6lNqoB4jQ5+Ig8rm91ngsX
1jgHm46nbv0UASvwVDxRd9qAT41lO5P+cgyqcyKWQPI1ag6ikP2BZwwYmCyDQELc60uD2MchgoZn
FRa8x7UrsaUW6gMspwEeu4ML19ybGqB8xXdFZ0PwPdPiVLhp17yEWZJt3YpBXECq58yNh3eeAbNe
u5lBHrqqoQYJJaIxb8bTWEESEQtH9QAblHrTWdDPSvHpvOohB/Q7ZBLXIKH0aqXbHlgjOwBmyYEc
pI7bFytEEq+zawiv+kwfmU6TozWvu8BdKrb2MA4vZQMweeyBr8llelxm6mP47g4h7Dpa3H46y6/h
lMECx5R3tiuQx/VHXSI79GeZ9mjTxE1xcBobUt1KXby/NgitQblwwGMti6XYM9m8U+Ot/pe+01BF
M7btX+e4DY1S2Z1MJrY0962e9m51UynjcwzTs/kMfjnSrY5OJp0uwpLQ4PmrK9SB4n3l5ZBJV25z
ga1PsbJ8Ze8GmTXbOpmA388eAx9ETqsw8qXMxUMJ8+x7hkTqS9PyaTX5Rt91fRa8TGHbbBB38fE3
QKvT9N7OxvIfqiUoBuMYHCGto9c0U9LVHK6/0XdqdCE48xTidsGa+1ynbnnMRoVbPaVtOJsRIQMF
LAOVaTfDRXQCovX/KDuP5caVdUs/ESLgzRSgp0QjV1JNEGW0kfDe5dPfD9C+rRMnugc9QTATIEWR
RJr1L7PoPibvNQ+dn9yU42VtIeV8zgt1vH61hAmw5U63r5btHHJZqve15aUgJDauj4Xh/IB/junb
2MnresBJzN4WoaFCUaCvqM1/TzQwKgnMdd1tp1q9jT/jcgZLXD9ihDp8v0KNy+M1icS+yOLh4bsf
a0NvWxiwL72xLpA75eYW53j71kG6uZmlkxxm00FZNlRQS5aDASrymOcUqkJ2I6xK6euNaG80cmJ5
Smu9NolN3W/sGLNBwplvPZHXiTI9qPE8bnKQrd94KNea/bvpu36jprn+YCiVc5kHymrriRqvwNRo
1Y9htNBwyu4TQZa7n9uuPOVEbRLh8P0wgZ59oqzbyiCJ9PLUaTbJ65MSHgnkBHNGUGlbTfUiBmjg
zPDNEXCveslZ4OybFjngejZHXPjYjPkbYHTWBT02PW4ft0/VUlTFI1j6ljMaGLN7RDqikCIUti/U
U6uF8uuQFuN/Nn8r0s6JaVKiM6gQupTlUShL8R/N9cR/9WXLdZVbJKW/PkWT3ZaxxTo00IEmIah4
zLnYOkJtUMXGyV2zGpQwdVv/bgf7xZtU4yXtJ/OQOma4y6oh/KEgI5ig0vyuJYExxTB3l0TNjceJ
ameADU5xnWKhtnvsrQgYhuWFm+kYHrU2jXyz1cObvhzYNdWXcRGyJcD9WziwLNLbkcxfTq6XMUV/
Al8np/U11oOwY0jg0Q5ZKrw0Ycq3RhJEYRoYfVQVOSkU0sn07pN9PMAIDwdLXBJcOC9lLUjsaUMb
JILm9wmxNHOzg/pkEKH9fUKxrfpRgbjpoM4K3KJ13o0oJClLNM7ZRm78Y+x/20t3SIL3sV/AQaoE
tQ+DOTpoaF3xLx+VB+KjlQfEw+Z2jHIKP8uJtW89a2lsczHj4RrosHVAgoSv5NK5eh0Mcdcx49/q
nD21da28VFC7Dq009V1WF8p7YSnBesFc6+mmr1PzYX1mWEDVWYNzCYl9yjWV+u6/QZ6dhQWUlhrX
xLb0K4jkuItyhfzX/9O3PmoSUQcLnLGbvXlAQ8jOaJgnlx8mz10PVpPpF698WRtGyQDh55D+jlPp
/HWauU+3rLuzrYmCb/P9rHp5fmRUg9/OobNfT6xvJYT7QABzRERgphg/HKT4St+Kt7nq0utQaZFP
QR/AuZHz3qlbZ7te5oaUCGzTY95dzv5/P8sa4vq1JzpbMfThhrX0cEONgFGrUR09KkkP3/19XFAo
ltJlO8hl64k0U9UHINbj+qS1n/8Xy85uXCAux7jiQQjCPrr2D9VS31dL5MTb4zvgfCpRS/ii5lZv
TqvYm8GDX2dEoju25H0fYGYZV6tq/302n+g77OF/jKj/5OWix6+UhjW/wVmMhYVFBnccZunmO9hh
PdEN07XIUnWjZxpk4NZ9nDU88Vc/ceww9pGKgcjaWvuXrvUqT4pw/1X41YsSwt9iDFfNenhX8idI
wkhelgNOG8omqad4tzahi4IIhPW8rxNJLInbP7RaN18tmQ8vPVX3AEmVPK4nY2ead1KIYrueVZ1s
OucFKcrr2SbHj32Gx7WeXLtQWkC1Nefr2rJCMIawfQjZ3hT6BrrdKVvCUAcIpZsMQnqwNr/9Db9i
itf2tFzT1ljzydBEw+S4E9pobX52XUJXdEV3dyx55bOCqofNxPQ6L621S9X1N0J+ssf1+paf7D6X
aEfWky40ovsgTAB8XsxDTIFFKkwxnRBkPb4Qbs4ScGL0qbL7rNqsHs34kbqUuuENjXeUkjoLW59x
8z41QwW5Uk+DOZ/3IYI8Mh7796izvFt6shls7g7a7myeqbZmubM3Qdd3ruPZO7PM3qukUiDp20og
KE8eKMceiXGK717I4K6hUfzpAnSbHflamm4aeFyY02V9pFjQjeqK+A3d5mtNlDEPGgOrsYyyPvgT
szRQLMgZU/KohmUwtqG5cUsdFDddmOQHZ7rP3rIi8ghmivj7WGDM5cnQGxm86jEqb+wzTtz/GEk1
6Z+SgISnSjWiY+TmH94Q/RJJ5O3DWPMOaaiAbbEdZpaM+RXJVyues729EB7cdjomTcX/ivuxG1+g
t1v+jBn4DTcYbyewPcCJDM837aU3tJ+epru+CiNsY/YhaCd+TI1BgUidIf6MUR8MI3cPKEFBYnhH
6DqeIerN81TC66gT+roUCIAoRGwhPTsIT6up3VDp2I5jz7ysZsl5grboi7J77IHjIxD7v6lVEBBU
G902KrV6V3VK7o8mBFM9GwJSQSA6xR+a3ctfXd3vQys+ttK6GlWjnr0WbiuT07D14qbwtXj+J+x/
NQXZWex9Pwky47NoP8iI2Cde8WPIIZPoVY8Ut3zSYav5Y1OVvq78iIo0sDDRw/+6IzxemL9wncG1
fWfwyRReQ13GaT9Vlgkby3xDDVCfoByzOyGq1zdxrtmpijIGuiwyCFbWTz3WJYRv1pReXIqACz4Q
k26rggl2zokKr6v0Etswq2VE3c5K210zlf0etugvZSyKlz78p/ZSgMSmfVVAR1knyEuFLWmAxw12
4VPG5CGdjarpCIcF/4ms8dQGXoAiOX5mSdRctNkgyj576YdBezWc0wCDMlBC8aKhC9mUOBtsJsYA
EE/zWDbFxZTTqcR08Umm+WXsSOzWkMhsZcqXQaF32MfwSU9xdPTqbuvolXkMy4aAY3O8Y13YsPjs
6n1sExkxDP0N6sfGbOYRFrJ50kpX8dU4zmHa9c+OLClYzqXc4BPanEQyHpsebi5G2ZRmoa8rvXoY
RzRmpVlAfIXXRegg1f7YIQAXh7yk691TPpCpGYf2xXWgOZN5LPra3nc9VmZFrOI5OwUC64WDlOgY
TAKcsVkstBPbcjcY8TCCH9wcwbB9s+5mWBzqKfEE+vC6jvVtPdftqU+JvbuuD2t0b5n/H+ekrtJR
lPawb9X+WFYAXbAjedb6Ktp6+usFIhKek1D380mOe8QeBWpns/G7DkPUqZDtSXixvrN69arqVX2C
SC65w2KXsFv2x5t2hmTS6/Mnc5WNTEZ691YsWYCsDHxmv+hk65grFFEQVg4J4pn794k07o/EZQM3
O3XsF/pv3XaeRYjvIjW9Y4RWdeskw5+q5esRnrxVpk38UkXyFhV4DF3RHg/etcnSmPSnHexX8VLE
st5mPUTkpv/MHTxLIOo6hN5U1VYqsXsdmvCYS1d5DolnCuf4rBn9a2F15Q7nko+uyPDFDFu+PGI5
cP8ZHlVbDJTwKVRrbfncxsPPqDE7cihie5/aFFSqsd+FQ1MEvN/0nOfT3ov5QPIKzxY9t4bHuuTD
0jLxko/U9fWarUso9mmS7ySA8sEW7UOel1j7pOXriNG1WJJ9JTGnQUbiPRXNdNeV4UNT4SqRcjOq
2nCrQu091h2gmrY5q+w3gl4OwxblonVSdHwqiaMzj5nA5KLp6n+EVpa+2eFV0PyDS0+CH2QyBXWb
bbwwuneFoR2S/NREvbVpar902mc1E2+1qca+Z0xsfd38Ejt2tGuMkXSoCG5q4+VH3POyTeqm713j
4V2aunPgtA9Vl/muPdu+8Ardd/LK3ZWUey49lMUmartLgf3ZWWJHghU+OqxOqCSKYKYNpp/4YrDe
jTJCkQXkdBWqdxgzPE/c9lQq86fnQOuzvA9rzJ9SyxiPWDBCwheUi5mcp2C2oPOVuucGwNDTgZ1X
RnUNN5ssr8/J2DEGu5O5I/pU93tlGjd4Mr4h6J7grjYP5ux6m6QaSD5NEaeKMTmvh0FYyZnq6DnL
GxvpsJ1D4x2e3RSBBciSn9uK33fNP4lhvVnj/KfRO2pgsfkAGftcoUJ0ZnBE03brDT4IP9pUsE0r
shdC4azLxHTvd03WHKqozW/5DA8P89G7wCPO7PNsm7Oo2+gIszDFSshn10a4tLkd9Fqbb2t9cbMl
9OTQ5G70QKhwiNuPEZ+ll1vHkJUatp+pdkpGA4VmXMhzmaTjoSDC6gFquLHXhJgfhziPWMwia4Ue
U++GcdShVLfatkowHM67KN5GzWPdI+sxhU0xde4tvDNYEhe1gdECBpIYNWZe0KUqdXMTSrwlhPVi
G94YjFLUr217GBSbtMgicV87ivZB41g9WYkxCVE9NCBjJlCbgEP1h6zZOWn1UL4rNTVRL+2mY2WZ
1gbJa+t3DJfvk4XSJ0bX8o6suIOcDPcBnmrna70w3pnAer9DqvU+2X2PvaJQ38vYIv0UXOQ9whDF
Z1gf38HT2bCl9fCueSE2wrCk3j0LKyRLus17VDJEkEJRvyMhm4hEw6A/UoxTPLNCIj3EA5Bwws3a
TITUL4WCimiK32WXLp64ngmnO+p2tTkxyZrmKbbZE4eROVw6InguLf/reXKbHYQz9spMQJvKy5Fa
Zo71yFobRMm7KbJRXrqUj2w0g8HmXWIxlBLENo1+pWAK00fGgoLi5gM1Ctpv1PILmUwtsKGM71RV
aXdRh8PqkFFixhsEjX/5TE1n3g34iWxgCtkBWeaGP2CEfa2t0fFnkRrbFAjYN6xhr5epd8ded9zJ
6jKk9Xzo2yS8SP4XjHkf4Cy+ZnEobgCpeHWziWC5oahXguzIYyjkzTZnJuyywUdVbWHXkbtGYYqd
rDokfYCYodsZrhVEfZEEKOLTqz325dGTmnsimIME3Ur+LPuSlNhS7ut2ZEVReW+Qgzd9MyYIX7j/
Qwnjd65dwb9iww1xR0QjsLUdexumceSHGUBr2+CDI3i4SxIkQyLE40sbsxsWpzi0MXRHGcCVnffN
pif5RcGHjYlbIHwAECBJJ7SC3ssdX81LCpFMD10S2k9j5QGqW/mu7Y3KH0tAjdKL3E1aRrbfUlne
tnFlb2a3GU4YddiPicApskolvIUWuEwzGVALltBXp0weCqOGpGs8zFjTbQdrTs5oO+o9C3+Ld3bF
N60+aDhmCKUNzx23KuZQ1R/TkX1gUWU8DFjRxHEChDw72rbrwnJfRiILzOS1tbX6Fs2T7oOo/WT0
psI8ivlUWP4wD5Uft5FyxaWwv0z2pPgF5fpHHC5FQOIW/7jqnWKCU4sSmCftmhtoN+SGHuJP2ZAf
UlhVuHc0jVxBLB18IoVcVUsvyBt3/CSmS9dSbUxhJZ6i0C2CPHcfieHbD5GS+YOrXk0Ana1hz7Ov
dcqp88pXIWznoeiUz2bii5oszXg0q7rYtnP6tzXg7zREwpF7fCv7JnnIhnHylWTG6ZiMyI55H1cI
phXVzk+5aobbOST7WQwopfswPBUj1h3CUT7NyRzPZgh9a6riIO4nK2gFv5O+wlEfh24koAbA6DyV
R3ceyHV1y/oBz7GL2rClMqCKGLhJ6wSmQpZlRSZy+9xMHnm8OC77WjO0e0S223hSkKzVQh5yK2uh
VlYvXVveFRXCG/Fo+IC27YcmMj0wGs3kDsu4+TzzKvsJlZyMjm5E5vSCifa4Km8J82IFH2kzvrRD
UHmxOKFRUqleyZ9ta8CVY1mw4abAKG9mVJbTRHZ0731kYWH6nTOAdWDTNGUke7X2lVLpdJkgGeJZ
1O4yN3pzMKvZTp5eBQnZGXKKbDbDAx/QMIidHYXqVjjZG3HO06YGMtsSmINDfQybsFQijFb06qGY
8MNqQ6ao3MZA28ESbqckgxN0eYKRfhjvweCyU0pwkq3q9pk1/sOcWB0hdMnN0DRlX3Ej+eF8yyBw
jHki7i372cii0Gy41E0EupKubtmxquRIODo7u8qIpn1e2domgWDjC5cwoOQaicliedOSMQJDcmM5
6T32xNm23GbbEXBE3TpXdwNyvIN0VA/FLyYnjOFIaYY03+FSvZW9XWLnlZCkSRreLpzVbeu4jY9c
OduFnsVIEopoi8vTh7ZEEdR9Oz5rObAQUSRIKXWC2j0vDDoD4686TKZNpjfPfFXukgjwC/gz2wmF
nNLZ2DgZHJkIUA62vtOQR9tgaKeHOTSfSbzF4DPoXAMFbiCk9q4JBpYUu9oi/KTGCQJ2eNk91RkS
LoNCoEfNv5lg0GeTOfsqK2mzJ9id8ec3NgvjWSTZXQlrGQyqFj6K1viwTerwcqhOSZ+KYzEzXJsK
dK6SakblnB12mUhPzwOBwZoEDq9rDUekMkQ6F8JTSttTR+QJ5uIZno5R7Ye2pe5VLO5PQ201XwdL
woIwy5xga9u6h14qd2g0iTJNEaT2EqN0f8oTiABefdSSsT9NoxhO66PvQ2Sb/SlPoE6hqWGmdoDb
4bfv5yJz93y51cnI1Opkg3ftOlleZqKaTlgiSexZ2bR56JKC9dXcjmJAn037mgIjNjRn0AvXB+q/
CM1rTmldvDVuDoBSmGNzkHHOFtlD1exmM6FS/XwajZ4kOqeN/dLW8ty3LNxZ9MI8Dgr+XyQUT7Ms
TswiBZugKdxafflmx7ACuiEqeX2gltY6R7lZBkpcxuyl3PC0Hli+sg6N04sF7L4LFbU5yb7BL2u0
9g3D4akhAACvBZalft2UL0na/Wm7ov/6rNZH68cUS4vkujmUJKdAD9+HeOKzo2WfsT5yl+bEjoPv
e9NUxcSb5mBP4Xiyo1dETRUD3VYjqJHdBVVZz0lwwY0KLWjVOj12naTgLjfamN41xUu2xcQ/RvHN
woYSJwhW8G0bhgGD1PIGarzn20uqMFwQgBTE6Rxigq2G4V5m9WFs6yX4JnR9HHDHDl2iwmINGuxk
nNZ3gJkHdWFHvlK2q05MDIsB7/Kw1eKK7W9o+HEHiRKrEOTfL2XhsbUaTfAa4sRPEB30k0BjHlQO
Orb6tyuz3+AuLp9siIfcoFsuu2PaJJj7k4gF/rp8V5U+ladmOazN9WBi5sHP/P91Oqzs/7x6dLx2
N4/i2YUJrVVjUA/2B5uTPmhNXOG2tmJiMFKkhwF7foo6XBBV3UkSeODX1uw3XgM/Uzg1lDsOA4y/
3fxXkAhKBXDSlO4hzIgqypScML5rX3nEHMbDvQirh5Rx4ETGGfn2Vf4LO7kIoLx1fTIclJPUry3J
fsDhirt10gbzf1tQTogS+URSQMHYLfOdNkZ3h6pYmD/HzvDaqK6xHxaYQLWs/DRF2EQ2jX6eNYKJ
9wgRnOe+4R72Bhe+ZF6+eKsMkvDIIkJIOYxHpbRTbh2iVsSMIZvlKC2rJnBGD/OGeshOoSpIVesU
llWIsc58NEe8YBTLl1SdfWWCpOUaup96kfmM41FRVenJK+VfvmzShSGtHs0RY2tXT7pNTIlMHzvv
Mgpp7AGVK1RjQcIWYmM1bXlVc0SNA9uoQGRV4vdZVF6thIozRlZELhZ7hPaSuA1IaENJXJcx4WxL
QrHuyvQd1n9zDgtCZ0K8NTatIuuHFOMMQyuVt4phdudMjXvMSJW+ewo7ZWnJ7s+Uir0ju/0AWebZ
cUS55xYoDiE4+ltZhDgmJMqvfsnXwJ52gDEqsouisu9pvWFbZbH4FVXxK0hSUDqT+TEQPYIhqvOZ
C/A05gW9UOxrFrJ8KaKk9ht1PtRma/8GmXfBAhijHLXrD4AlT5QG0bj0NUIr0JJNGbXpUScvcOPk
pjzgYir3ktLBBpamsZFK125ZPm7Kakz2ar3gHWSFtAVIayd6+wLRnwwNMTwV6EmMpIw/QqWyUYJT
TNCf00otF/EK2RmGLZ/aUf3oWu29GLuabDkEk1T7qcOQtJu4iYcP0Fhs8FxO7yJJc8St6cwgte3m
PDvXeUWgxoLezVB9R6OpD97QKK/qnGyFZwCp1sLYhH22JbIleoUp+FsQE/5oNrryYqiWQvgpyT5u
n8NstMp4lzWT+9GAXzeeC7e+DeczwGdEgBJ2SgMV5AN5ihuXHL5frTcagZM62pUdgHFsqrjdt2jP
nmOzQ/VOJfyzwT7Y8pK/zcwPBojFuHtlVi3JsebBMwZxN+oQaEMRxZ+s+sRWIKZGGle+bGzvGbZx
uItiB8FwLUlIl6m8AjH8nfXuKGfRPY9t5957jC3iAj7zPDAtkOPGcLTWvzPe7GmteafU0jL/u/11
er1y7Vzb62G9/PvZ333/15dYT9syXMd5zMqUYwTyifojZlb5eliOGovopb0+WuebIVa5aG3/x8Pv
89+Xr33r4b/61tdZ+2atKzaGWk0+e7sM77eiqJhUl4eqwxIGOPV/e43BZEGwnM8UKLtbfTm/tr+e
+nUUM2VAxVJ2USrq03qolml2NEvMx9a22c7/28a9mlXkkDyUsx49WZrK7eDmRgCJKHpa+6rcZnRP
zHG/9q0HFW26Go/hw1dXbqe3iGHs+0nd6HlHkyzGr771RNHKhvrO4nW8vPhXX6IQyqMN6vG7jx1n
YGm2cS3NTNvGbhXtrQqr8VKprYtameolzL2YqW/qfjWu9pZDRH7WVWU6yVDkW5v46Hs5S7ZP0ezj
V1d+xDAu9olRpQcKI6iWUSeOuNJrujdshiYDSwmLR7sc2gciovYuc+y5sSeWSDLNjijH9ilb/nOB
Zesec5fXosmcC/JDdauw7WJYiezHsZsSVvjqYzp1J8xQ8rM3svas2dwcYFFJTPhJ1ZiVHP+4Uv4S
DraTfNDeM4D+Y9E16gd+a8VGjHaxVaVGaIvo2WL22DSW6RS0uBvuzaak0qNiyKTpCOVYem/SYVBf
a2eEMNqli5oCJCkj3ZsA8ch4T6q/Rtu37JQhNPaR9SZHs9rkaOeeshiTgmoqf4Plz+e1q4n0/uIR
7Le21gNC4WjXIv3erNevfV2vv3rW0DysrSEuJRWm6bHrZg+eWic2ZZ6OT4UIC2Sw8bhVonF8Wvvi
ksUu5KjL2vL6GiP0Ov/EhubfC+SEVTWoJByU5TXWQ67/E4+WuK8v41UyPqohzIjvC4aesE5TabLj
2ldz3z50SnjxWmr4c7nBLzG6aTJXnxTCF3aOGy3wBMP22keU0T0vqKCuXVY5SFKLyj/ruL52xaOc
A7XS9P3aTOa2fCLg5t9XKNKdokNUWjmvK8kVOugtqRLnkLSMr1i2/C/p9uuSVrI+18If3/3/fR0Q
P3GLqqHv1tf7vnDQ4ueJahw7m3wMcHAqH7EMNI/GtPjn1PHkr33rYSjV8rFbDlGiQOfUZ7n7rxPf
F2updEh3UW/fXeujOQvLx+8+N8k/Va9h9dPEnu82bfJY6pSMxRT/++i7z1Y6SASNd1qvUKgwfV1W
RHV2UHTIMJ2O63hSmUTZqnn3GgEEbUPWDLu1qQly0tiToLt2rPZVhOFC8lmwwuXieBT5IREkDq3N
UfTVcYrhmWDVxN5L2K+Gl8FvK00Q5qVpUlQ/6C3M/W7s7depaMaDIGdrs54lai49dE01byITrfzQ
2c4pbFiU2CnonKpoApO0zH5xhoItmCfe1paVa+nzUidYW7Eb2i+GaeGS1OX3tavsI1YTeSUf1iaM
KTNIJ+ujxudho0+k+ljxQJBHHytby/PcF42l0UEtWNStzRKrF/zXWOSsFxsMFzcUDOf1ZAij4+WH
zs96CMbZ4L6qqpu6vGjasdztPK94WC+syX4Jwrkn1zq0M3/tG5l5toLovZ3H/t6LqwERDVPctE5s
69zk6k4I3Llsr7oBuUhg2Lo8OFm7E86Qwf2M4n2BW8hLNN6rqsl3nlKnu2xcfC9H+xmQwKL4q/Xb
ElbWq5IOoFOZ+qOPUmb3uchfLW2aWeczyhH5m7EWN5yzjJE74yOavQ4KoZ29F75hB00Ex4T5s9eb
+7VVV2Pz4hhHRsd4a8t678AKItNI95BvpVhRF6F4bSeQrKymJIWMRj9opO8EgprAgvI5wQDTZRtn
Zr8DxlqwMZflPJ6BvVEEpp5HB0/fYD7q3uwlzXc96NnBMJWrUTQ/el0hSNmt5ytvGhuOcgKvzti7
KAayyITicRDZFVJDHQ9BXLPKX10x3MKwVl+SCKdJGDd+Y3rhcw6uldas1VWl5vOZNdhFy2F9JJY1
hl2aj1ERZV9d2hTGJ8UYnpI2+1PZrnFoibG4CAt/uJkl7jmv83fW3u0f1xSXYcq1T2I2dqnXWmyW
ru0sfRbkBTXsroMuYaVEweE+FS38a1Je/IhsjFczaY8xRN4/Wo4xnHLLiDF50u3yjDNvsSs1cNpC
SYqtOyYVRe/4B4s+8mrJsAlE5wn86dPuZpI1BxBgx38a8UuNpL33Wm1h5xcuYXRghEUiyh1W4YC2
KsxYIg7vMhmLl7FPFnVhJk5rM6vxG4U08YDy3r6F/Uwdqh9rtBrGdIsbc9GXJe0OVnByaGs8Qiyl
OBDWTYhDZjcHQL9may6ycnbmxhNLf/68pAZJgWIDCWqbKBT6KWplfqJ3MeCN7Zv6fVS6p0gyAhkM
tbso1EtCcwpYX8QxvupOh2dtXtwtdmuvg3S1e9fqu/Uc1qfeufcgV0/2357B+dUUjvecV9jzE5Hx
OljG/CwJAFzPTRjBgTWrwdpS8Vt8qgeQ++V5A8Xip0IvtmsLP+DqqfXSnQgr67Ura+UOvr9fz/We
pd6dsDl8tSqzvnejPJpqqmJroR/SOpOXfDl06niWSacD19Cq+nbYDa5i42Wk25dJ1xz2vHPug+jg
GbB2kk5rXxKLOWae83OuN/ZFHTXOhnMnt2YcDxjWLu311HqggElI93BZG18vldcteW9tCYyaj+Iw
DiRoMRgTd+9ajUAwhHPY2iyXP0ARwObZC+2ZqgV0IppTp3O1dFV5JF7s5au5ntGaajjFVnrJs+Hd
LJPymIN4XYah/veAA6azrVK7Dv7rxKh606POW/m+tjMczSB8Sat9CORYiyyvEneAQZOeYBhghtHV
SN1pJwbElFqmRlfuJEQC9iDnhxh61dq3XucSDXRdm25t3lDcgTIsz//ul3WLfVFjK/gyRg1LuVDb
iDkUKE45FElXQDBGYjlmFUXkpS82GT0xAoqgc9jdS24Vr1VYi8va8rw5XKiVBZtdTo5douyV0U7Y
SBf9i2oX+qNN7geMkQ7SC1eQMgnJ03xeG6KhxoRfvXxYm1oHlQMxXkZqLpdWc5Ecw9GDObw0sfHM
r3KMv/7w2mVbcxA3WUToLhdY+QjEOuKJsjbjkeBo21yA6OWssK3qhBbDJr2WZqY71q1Bgru21vfX
Rfohs/Pmtr73fOF5TVaiEH7L9fVCLJp1klHXZiVUyU+zWLJwOevZOTZICUZQS2t9tTgcblkFxEth
mdKapRVqoNRtc7IpFgAkzzVjtUlalmpTGYpsLXt1JsboJIqcXxCIzw2PBAqTG5nP8h9wi7cZJPSj
Iu4qoCgvngt83fyOpaE/sF+5wODIDlVph6fOkOIchkp8oA5ZHEpMPK96nrxl2LP97WbnyZzF9Oa4
1d8iL22/NNPppFWxfXUT2DdgP/HfI4X4FgSfjYEWucklm4oEJk4UnSmR7pNJvtiyMHzsOKFvVJn9
2Mm+lH5ea/y8uVOHLL+uB4XEwitoKBbZ4S8Hh8dgSFGgu2NNPS2qBwhXUM/R0Kl4bPaoWLxuOkOW
l8emrX9XbaYcLS2fX6y+5mc33bSw0d9sKf4U0g0o0OPcXYU7YYvPus/Ta0zo4FbLHGWHTF99q6xE
Y9Ha7TRXt1+Fvacklv0wpBx3hhInW1fJzpHi/WG5rp5I+vw04/J3PwmT8k7tHDQYo1TZXIKzMBqb
miTDgQnxgyeM9OdIkYjURxcqUk2x0uHGTuvJ2+iC8lINEeCpLPcg8gklP+IxuyIh/AV3YqoE2o9a
Rt7B8qh8QnzPtrXAHtN0ICuNcOHbdggfrJ8uqu/LWGhPBsloCNFrEp0Lwu1KEDELu0uAlwm8V2Vt
3jjGdZp+6iSeGPeys93DnPfYH04QlJsAnFE5aAp1NTRN9Q7tvI49SGic/kD1UC8ZCNgGfyV7U9iF
b+BWeWR6xGLTjj7q3G2epc6kTZd+dSjcQ+52BIgpB8WcxMPkJX/mQokfpxHvXCmrfyQymKrTvZ9R
H7WBRfDineKttrdqS5wiqwCVjyt3ExWq8Qbz8/doJdU/Ji6Y1II+476vEX8LwPqywhxi7HpfxaTu
WITR+KSWWnyrYamsrfVQWwTUIpwHHFuuWA9hpcN0mbwlZHR8wkZFg/aXHOBGbBOyGK6DZqrPM6XV
radT6/4fxs5rOXJcS9dPxAh6c5s+UykvlbthVJeh955PPx9X9t6s0ek+MTcIwpApkSAILPxGshZC
ig9ZjBb8UtmDLnwdDMjYo91fpciAfXB0IrvaNW6ivXq90YLyBEC05KRIMywE39o0ucgJy9fnbPBl
Zu4SnQrNX9Q+y+518oG0mlH5LDk8qYJ96vpY6CyVIysb9qtbbMnJebrWvUZKCkLAQZJeynQ8Qs69
l9uwaGgiCZOSA69G9iQnBK4y7ZMK5/TbCY6PIavO7sNyNWVJxoHAnwJp4CwtCHUPF79ABWq9JIbR
F8RXk9vfjI19sY286XWKCXdMlqa/Nj7WaHkdXtIs5EtXtPFvu7XRlWbu9OKE9ks6/Cy92Xgjprmd
DGvEmiQ33sqx/BEmCE1IHSFadYs4pXcCMWq+2VoLnqv3hr20zQ09uFTY1GyldlDZ6VGbyDr65hPf
+xIwTD1lFy9kBgEVLXqRBHGUYl8lfrFP/lumT1G2CSoP8W5bj16mYATl5Xtof5vHNIyMV7fojNdk
Vhj0wbScJRsrXnfWZuAh0kQbbOOVD9jkZNGtfd6wjTyi0nqyl9OroD4Ad/cRRIfbVimd8yJJEjeM
ds0wnp0gdl5atNEfxliBZq4DQCvMAHY0jjRHaUxEMHxGS441jd/mW1C/zZ4bNO4BNv99vbr7XWSK
v4fZDzAK25QXuHQ6FndNd8tKWWvWu1rjeyY5NWiK41wBsLtldZ+z5uzoA9x4lCJss9nO62IVW48q
eJWyafYvWs6LIbm6VfpTa9UFLfhRSXp7eiwBh9zfimBB4mg1YCPt5NGT4/Kat2hn2ZNubtjbZafY
GIIXSTw1PKqFMT9IbvRx2o1q91joaZRs52aJAteVs5HaIuIrn1o6obMmiQ9rmeElvzxV5aPXl82z
FsEt++V0B2ts1BdJ6EcoePTsVq9lvjm815hLXlH0UV/6wI+vtWZ/WRskrFNQ3mia41rmYlfWjreL
Nv2AYAUyQltrtKcrnttPLR6tD3wDswe20C89JIiL5GycqHF5Xiq8NHzRWrM9/1Emp1lN8Vfd+sFO
K6sMkE/uPEvi1kQJHQgBMNQpK1UFkC57MfWwS+CovtaxX776SUl4zYujo5RlUU6sMgZiHuZFuZ0q
X93Q9/2zNDYN91tQoFJsmMB/ShU7rJRhdh90Uf1az+VLS6DwHr1XTLsTRG7NcPEchQ6K18Nw53Rm
zw2gMgQ+tWMjFaSUZtev6lTHj03snqVSivAZ0wjeN95Zm4byYTLHO7sOcWidB+O9MYfy4o11Bypo
CrL7Oij3eblX1KHcNY1T7zQ8VgEeYRZsLu6v/eLxGvd+stiP7fFx+9wYfgEfvr/6ZX9v9QGK7SF7
UvAS/vK7+GCFCB4kFiudghmAV2rVaYzsn7Obg2Crz2ofwJxQQjDdaq/vWuYg24bZR+7hL6RnmxmU
8HaMFIikPl9z2e0DHwO73gSDrirDBcTEu1Y70THgg0CAWwWSDki57/U7dUZrrtUUg80F2EmuckxH
/RPrLgYb0Au70lAfsi49T4qjXKuuhB7bD+456yHAGcZ73Awxyz+XdTJoz6wP3dc5s7TLxI428Y6W
YKJRbLJ8auFMbdTR6NCkIVoPnajZeWWfbNqZbySL4Xu1f9bCxntaRPgmSAz2VJnwHgPjajaxelAw
RtkU0ad5nt/YEdpFrVYeCrt17/oMNxgCARyuyTSgAG8b1R2iZZ9BWIy40LX9oXRCfwNSw3/o859c
Jrwgt2Js0H0eto6JNftUKNo1Y66aWaP6bKRceaiy+c5CcBbHVn2fKVguJjqcPCxtG22oL3Xn13vs
I4dd4zjBNXXreae2+udgxD8AxFS3D2YoGupcPlvAP54r3XxX4qg6Zag1XpFJBFfCN2WfNk57LYuC
KIk+wN+a/W1QTf0VIMGpqxFkbOtkm9fl0ctG75wbU7VLmTewtDLDjYGb1rbuu5NVLYjAoNP25mAn
BwDCfyHV9H0xEz2Z7JJvuVv9Fjhct0WdjQge/cZuFOB6SdveaaToJADXQkuCFXtn8LU3bNg26l9V
ok/w6sz6bgBocFaWgIfRPMuMWlum1UxR6EYd+yBpiDBLniAZEQ2t+q5n33tbeUhTeL6Io2zT+Bn0
8u/ZNaoL+28qX8KkRnNNvUxFpb2YMDxMuj3bvXY9JOBvnGpr5GF07fIquAQjM4xM4/2dQnx50q5E
bm9Yem+ZEbJyejQpnOh9wh9gbyTEUO2qro+hPf3lmqp7Hd2k3RIKbENCoTewA95q7C3ZzjnoQxwh
Asg0Wo5pWVEvkZLPEAHy7RBHP5usvBBGNk98y/sExAryVvWBG/q7TrGIGQnDs/uAKUdbWU8ERvRN
DLps58fNK9bscMzcBvc31SjOYc04GCvmdh76Zlt2xATq/AlNU/XaR5F2bZfEMTGsdCBhpvkm1AN/
b3Yg9UJNZ4WiOB1jr9XsgyRxt4CyDlER/FTYeUCJIUJRiFDGj94ayk8tsuZ8tE9djo2d48Jp0gP2
QNQReqrH9Pg+aADyzM+sSNot+55VaT7UY5ptcAN4T2M15Ocda4FQ7ybIxY+jR4C91ruJXeHgBWEV
Pp9tBULJVztw+GZ8HUFebrDNYlbBorBLVDg8Zkvwek6Dg+0t6rNV/zNw/QyBMgN4o6ungBjMHOCh
fwxnrBp1CPObToPK1P4aIA1GwH73jQecr7Ydos7OBktwdYvQdLFXiw6EcqdgwKKpCmKQ6MUEgc/G
Qum+TtX0MoZ2cyXUmG3nbkIULWsfYS+/EGluNhZ68mdv0kGB6r51dmz3ovi9d1ES371YC06nirvv
jetdy4hh1mwUhrG0qk4zCktYqH4bAKIeq677hveBASfYDvZKmUz3A15FV4fgcbEQiINUf00d9w78
w8Qse/S5g8O3kVU70Y0A+FKMybzR4WtdQKLI4opARRuY7LqV1qlyq2JjJbjUA10vAMV5FqAbPgYH
yMwXJ2dTSi/Q3EI69rW0OpcoT6Htkjg+llNrHvu68r6k3htcpk5t/R+zXe/gvPMt9RaIjPIjMvpt
bmXBRR8D/BErtdmxUvdOPcCzowUOFNwJW1KKz+Ktg3DvWAVBD9XcMWe890ZreEoHNIoccojJJPvW
DN7yTLHv1qQaCueWtZn5n+0aihg2Xw+Wz9zRGyxwjG4G0LPyvIMf+N429FBf0xj6tiyZN7oa8Cr6
pnE31zHbpsw+fqa5vs+DZLqoM/JNCEU9a3Hwy1ocoqDqXPP8STojqzM+xEuyiOeY+ahdVbNun4e+
nR7aeBm5yXll0D7XEVPdqk6PZeCo4TZ1eIxgws5Ky/qj61NmHlb0KUl1dA7N4skyRvsw5hHr7yXx
3fvZ6+ChtVq8b7rn1GmSS8jy4JL6TrQzCggAsLGjO8s2n/XAgL3hjfQo7B4HEFfE9+L9oNTPMwaV
BPZYnHWLwJmWnQQDZi870lCFgSWa1uJ1BQLzv4nSsV/Uo21aeNhlGCGSWn4JUmPMvJYwC34NDrLn
y0aAMut73cfWFcMtOBKYgXpwrIMeNNYUDBMrTp9zCY1cEZQ+01GLu8acntRwHqF2+PZuRJVmOy1Z
ZAqmbW/ysMzUBWjmhCm8kg7pyVkDXeSZxR2IjNMwwUgBrvTQmd2z0uL/lOM6v9Mx0Zy3gpkLFwK/
Bf5s7wxTDqdgdh/GVNOYCnbZo8fW3CVuqk8zcKN3vDZAGxbfwyFK39Uclxiv/ekWPp1bogTOEiqo
Z52VTkqHcjxXu5dk4hMGwMpTdr60RgMce7VSUgWwpw9SYKpz8yKXwbXyLaqD/JzFJUP22Dk7DLuB
h7ClAAiumLcFimmRU9i8F/bWZMi7HzQovTVAAfzXhkPS8HtIjvj3MQHWUzKHn0Kk4BAfPUxY0+0c
Z4TgvuCNAGjvEo2ni/5vqmzTvv7Nuqa9a4fsWI81n0lQgYmDpbWaQBJq4XHW9dkJvxZ5aXxGQh5F
zvFFTwLrlA7Ky0wQYKG3qsfKXIwH4m9qZ5xibwzZrd958eydw8h6iNlK26Y68qWtmiP8Z4AYt+9c
U5+uWhq/jSqr1LAKkFEMoQwvJk2Vj65N0vB7QIE+3RQggqzuDjYb3mC5SvsmHJFOv7vB0V6B7bpI
YysTCwGTcVpbcPV52je7IrW9J1gAzqM6vc0g+J4MwAh2HjSHKk4+l0wMkK+MgFaWbKZKdk71jDlf
mQHQVJRj0rkh8ycjBf5i7fKgM7ZVWfQn2BHFW2fWzWmELbKVrJ44DXjj2sIvVGnumS7z/7SdvdPL
4OdkK9OxiNP5DuGPp34G7G26dvIYIOXyGDRazc4wUphO76R7q7arYwkN3AhgZygJEnMZf97C1HAH
pIKdkE3GItg485jtWUU/GsQ5GMV3WfbYhYDF8LR6w7SsPWcLZqZccHUhCIuz6TxGC260Nib1DDAi
XJCkkkx69ElRDH8f/7dIyqV5trx29aUMuK9eC51ukxUpqQA9Gx3ktFZXwc4/TKrBxDB8ixuQAv7r
2ATpIYDOa7cG3KJhfEWoHHVDPO9uuhqCERLcUGayYHBjByXvRXBDKjo/hSQ5/jW5TXABl2XNeyar
/CVyKG+0VcElO8lhMhNBgoXFvzfUBWhft9VRECqV47RACpnLAhzqgVsHDV4P/iZRtCWOQGkAFmvP
rspXR8l3iRrgkPvT7AdQzMuNa5YrytGKT7S1RJ33AlWUwnHOpuwkLSOn5c4gixj8fX67XERaaaE6
bWwnS3fyVyZoTbMBi/DZ4up3DBr1KAojjreF5D6cwXD+6JbnN5qRc8pRo5Y9YEkSuf9yGLNEZksL
4zvJZll1DEtFx39m+ZtycJ8B3hkn+Un5M3BeDqNqQJykr/ZeWf6U89IxgGO+PMbbE5ZCwUvlPrsu
1kIaXcvGUu+OSK3gyQTo44b9ld4A7ZYd6nFKx72q198FDyzJAIy6q+HXEU9FciSrBhszospJGePd
Zi+b3jecV6gG33qYi3uvCXmiNhKihzZpXuXZ24n7OBD3Ocy1wbBuDRF6e0zd2d4qLqnD8q8N0Wxb
HxrYYR0IdRPs5HHJ05CjEo/PZCOH0gusUPfZV+42XtHnF3wdPdBncrgkEBHoG8qxwuudsWVIZoAI
wJyxGsYI9I9DOdvBkQIksmvkl9vhnPagoezoJL83Ng0x6mYXt8nnedQvcududwlq6aaw0mkn91ru
StIWrP9bDfGVBQMgz0TOkCMpu3UHyUtipDiGNF0IRBPRx6F7kQd/65pya9beIDU1kc9NBYZ9J7dC
/ki9r7k/bVDoWyLozHKt6q92sQ1B7vJ2f83c6WeAV8YhYzZAr3vVqryFaRse8hmic6tPL/oydMhn
O4tt5zgHM0hgXPc2KnROlHAb9ISsJC/+nx/+42+QQ2yvILvroX5reXt6qMngUNob+k6GAPm+d8iN
n2wAWeNLCpf3dnNvcIo/3po/QBUf76DBNl4RwZqcm4MR5tq8j93wm9Jl6n69wwyCF91xoXSvg4va
P2WYWB7kb+n96jG1Z/WARmM/b5ssvLaDrgDzWMah5bWWM+XoX8u8rpwRDgiTnfSEPk4PTGFYuiwd
QR+RdjLhWK/dZ2lgVzMNTH07IMF2kh48dtZwmnKLZUm1z50B4yN3AVf+6+/aRXr2Q7DCXm4AV1gA
KWvfm+N7V18AjEZh14u8DcPbMixLT5LsWlYQ/VlGJEufnb3vVAOYlfTJCRTGSGkvyfq2/tFFb4dS
P1fecPIacys94XYKtgJH5VPbsEEgYyEL9uaIQvd5fcPXvixlkg2WXqj2/aEBpHcMneggdaZ0dmmx
nv+xC0penpoc3c6R/O3wQ71kP5Tdum1Z2fbfQw+2cmzwp+Y5gCu3SYHHFCkgt94G4bx8OHQPommg
s1Cd9AM+FOzTMy+QJz7YOsagzmM+t88OcwPWh1ediMWsFnhsJ885oJSh7u6sBas6j+VzPrjdwTRn
phKNru7UoCB20yMwg8JjdhDewZQvdpHmPNS7ICofHcyL1wcvvyrZ2+u05qVw7SYfTimGtD312A9K
Z5SkXoZrOdIT6EtmDOdJ7r5cpADPOIFZodv1PrT6rbwlsNoplcM/SgfX+JJbiCjJumXCNXgPqe6r
LVyKkBvWxUp6Jg4ONSRe8A1jor9HPXB3ZEz2co8lkcceL9MThHJZI0/pX/mkX7zYyA7qPN4lZolA
mdedZJDRGLVbOLsl6rm7sAhuXwCj/QkpPzvLBeXJyxEjfbuwYexo+DkP3hP2cu4Ns+wn9quP59kh
lx6xDgaqpjpnzlv/Pr0dtV0/Qbxf72KZOYykyfKZydzM2vkWdCEhlcAL+AIu2WAm7iE/Kk3YW4Ny
YqCLMmrW/qZjJpMt8LrVcXKd8wQwh/3cI/RINIoje5vhGHabXd1WUZEWFOy56dptEIZL/VAbiXGQ
68vf5dvReG71x9nI24NqGs/yVNdHK0d51/2IjSnajEWB0j8U8r8XaOvAoci3X/K3iR3L0xJHGpYP
YPz3WmbnsPPbfLhHkN08AU2rLsLaGaKuutAXfpdhlt2erzyJdYxZHwwf6F8p9Exz8uqdBUEaWQzH
wOGk4CVwGcF3KATuS26ZPBnp1oFK7NECHuwX+Ib8dzCXBuuIvj7JW4dexvv1Jqy1ciRN/v+XYq42
wl66X4d6+WMke5uLr3k5uhXOEbYfTGgRZpCJrtLZJxWPRWkiP3ubcskhDpu8ardD9rX/htXfPpTy
d/4xy7idW+buFljAlQ1B7DH40Mv8lc0RQtfymswFcjDbYDK/obVCPDnsk1PRhKG6l+a3Q3/5gkaA
Qbogvc3jpKfKjG5N1rJpzthy0FCK1ICJLZMw+XfW5IaSlPwfc9nbX1/OI0yc+7FA163nuAGefrDZ
pZq36PUWbEL95cofYtYX3dXVs0zLZFInR5LcLr1MCyXLRhCa1wEEkLWxNFmzcrQm62Ncy9bf+HBu
lL93CHUwhjFmysDZAQTIT5KXN487nrCMX+pvf/xcasUmUgb1j2mkPMJbz5u/BxDtz9JdI111AE0v
zyDsOiQ3pKf886GcfRuqAOU0J7dMdx+pIAFMkXUJ94ETIgQPqV0r1jWgVEiytpPs4P8YtDo/3/76
pSffyB7rO3Obz9w6s5R6et6xf/Lf906Obq3k8GNeTrpd9Y9WH3/g41mKxsZGa79pM1KzMq6sswc5
95/K1iZSe5tny+GayPNYs3Ik5/3rVf9Yzkhrafjhp/6p7MNVP/xSsAz4GM3VXQijb3nF8XBmr6Ka
b2tVeeElIZQCORMaEYv3Jcy2JmvZnOEJCv2ONlVrcHhrJMOtXHxt+keNHPpmAEKILfhbj5aXRd6T
9WVZX6p/LVtPk/dO2v1T2f/1Uv6cL+T+IgbtN+5cHNqY1i5zYflwrcltJbvm/4hV/FPzD2W39cRy
2dsvyHU+tLn9wpB4V00ZfqudF25laJA1qByt32gZQ9asHK0TsrXxh7IPWWnn9wgG9D+0GkmEpLAh
8vFysvfO9Fa68O1QSiU/E8pmWZ1V2UH3itd1eAdMBW18zSvzQiOXvIz8zIUCIkpWZrm30JEfWO28
leGB6D+SrA3KwH/T1W6Dhq0SQ5DRpShnSJiIv+3+abhdu4Iji/61zdoN1rIP3UWyUjsGTUrIwoXp
NaizuescPZ23sv5NABgQLkrGt6AdosPtjZebsia3YXXNy+3616xUrK+uZAMCKX8P35L/cAUpm7ME
7ISW8Bqtg/1tYn2rl+ezntngVcLiLTtbBEaMJULyx8pxbSbnSiITgzUrRx/aySC6lv3xj0vNh1MG
r1L2s3EPKvCphkqBa4C0IFJuaCA5lg9XiSNe+ypDl58lWXaSO1MmfZ6dZtXZNJljneRlX5/o7d3/
I5j5x1RhbSpH8nijoieid2t0C3LlDqInRhwhk6KjlT3MXsl2DGou2vQgr+gtTik9YJz1uPkiL/Lf
Ua1aDfZYZ7N10rA5mOfZOUEiGJY4pDVJ6obdys2a961AQf8stDblojvszBYGZAzIa+TD0rXgaOr+
nXC2LTYAIhXtGrmr8lzqDCqTXhVvZQzPRPjk+vKA5xbRnfYWz/xw++Wm/vGIbkvX212XNYsc3l7z
iM3J2TOnvdxl+dk1kT9gzcqN/VB2W9VJzUcy59pSqtd/SQ9DfWtjrbfBxhCruCD3P3VFPB4NhAD3
OoxZslDPECAtzvhMUmvp7J0ZDjI9S63nAfPUkwTvpjp4jbTsqC3XUJM6uy+Dut1Iq7nLxpMyl+ZO
7TNAesNQbJqIV10SL3PNre0B8NTAFF3TxD2oUWjleySDMFxmZb8nKglqeHLOjR40j3Cy2GtGNBbi
eebgXhSr19Qf3xZE+0sAKeUF/k29QzVuRJWDrJRlCB5lCdsT9YgKRGxX6UvsOSgLmt39FKOF4ABb
OOjs7R89y5+f0qr5Ad/x1Jta+WnMTVy1Uv9bXjIlr/GBv/iBClI8a956b7a+e0Tr2dn1AzYctBZ1
nGHYBE1df65nML0syct3XU3tLYo6wKsiZLvUYrEFMAklz7lVod+kqkgZxWwyNSU4bowYq4dxqSGU
hJnAgKNAmGjHprDLh3lKqgc5kiQrCgfdszxHWJggvFXEwa6skB/yp+GryebZsVUXKb9MrQzsSFDi
2C0B4I3rs3KLixjVaxXCp+FjJKqiYLhrswJMkNcOrIebwr2A1GB7zSPY3qL6NfVT9DQsCUSX6MlX
k2/IaipnKSozTLrRXUSVq0D4zLDYrXGCpwY17CeVndCnVNG07TSOASsIKmLbA1qV2tzLHEtRPGQ3
0zB0D1rSeY/zktQZsD2bvgW7mhZrRahn6VYrHVzRBnZnzAmzuXHU0YXxf01JND/ccqA5UP516HPr
+VVkeY+ozETbKmw36J4ae0ezzN00NTkab4DpC0MzL7YD1BlYq7bTbT1pN1jBI4OBA3jpheW1gmp3
bZZkzdI/j0lBDHVA2siGm1bql3w2U2OrmYZ2kaSYgv8UFn2lbCcPlrsXpgSbETV4630Ao6499l+T
If9isJUOLhy6P++WCZ8ZZCJohaJCJaaff7Hd+TnME/3r1CSgFRDEeQvGDNg1OliPs8ZesjUl1l3l
5v1F7+P2lKZx8cAj0KD8t+pLMyp0riw171Wjf6tRDbp3o+RxsKsG6qtSv8Q9G0cOYo97yUoFW6Hv
yK/n+3rc9Bh3bKaleaylmPLFYLmW89jBpshRoN0yZuz+ONnKvznpbN7JperG1B4cLzxBDsOpM0MW
7cAHp9qtf0EbJL/DcE5u162NuX1sunafq8jabH0slvsge8WocCZoXzSslW3zDqJF8wL3vH8gdHyW
HEa77QumdZChshGxpqWFlDlG+fGkxH1TXfS4cA0EqA3th4jFcqjAoLuin9Zf64GwcpmidiIVDkoW
Z2QwE9Bs3ArdVNojYpvaVrJye7JUXT5VDpiw5f7Y4wjQpVomevHRHn/f/p00yf2jXdRwzpb7h+o0
iLxs8vCnp8+Mg4lyihxKUgUzDPc1L71tbJGQ/KNQqqWmg9yxGx4BzoDAC4YNuC4sFcqKQUmvv9R1
EJ56ewjQeA+rb2V5kPp4COtDqqPaVM2KQ8BacXELJx54boIouHZLMiTonriGf/yjou9T7GQ+Bb4d
76EwxHflmOFhuCRyJGUmq+wCUgCKarEWNfgN/ktDOeXWej27GzEH/L+ckroD+ApVO368TNsViNw+
jw+lSjRw++Gvk9byI1NR6s01bRceBduOptXCgEWR8j5akhyBiXvJTr6PYmHkD5DX1Zjg+lJdqiiX
b9ZGcoSD3h0fvo59ZE6OXaIqYVl5eGJMinJxPllA8VGWktoPp0pWfrhFdfTkIAR+O1V+7Y8zMt3c
dyUAjY8Vy181lTFkx+e5sL+k2JOCXJrd9K6dqvTOHSMAJxrKm13GPqPKbsU+KULtVS3D4erq9V95
qKmvg12or3pYP3QMsA/sTcN0QXSQr19voP/l1K1+ZwMt+eRmXIrNnPI+Rc3gU1Qpn+EjB49SaZbB
vV/E9pPUgRTepxDqXvKl5Vh/SgbNfNP8qHjXkrM04ZuTvapNA/3yIazT6doHWno/LgnifvqwMZOa
Q7uZN4zZoPGWrLSBaMpGju/+UpMB91KX2CXMpfRT5tXoaGtGu5Ws0TfDycA1dVeaFor4G9vq+hdM
r5AuskZ9H0Go/NT02CKo8PWOC7/yE1Cwcmdnvnkascx8Ku3xDQhN99Uqv89u4362FLe9ZGWEdJKt
d1+bGSCF6lj5EyI6aOmG/e/AsduvQLb03RzjIm43/psG+AwN23YA78lRHLb7GWtY+ML/KYIW+Xfl
hzLdckDFZvO1HLx6j19bicKcU7xlimVfmrSb0NzuizcdxvQL1u8bqVSAsb2BwPgMk1e9lyLbb9hf
cIfyKNkRNYmz5k3JVrJ17JpPM7t0kpMrdoN6r6L1psOIvgumGVxCYYXGXY1WDLTo2keFzc7vCbrH
3Q4sHrKeSMvuK39wLlLTt763N7XBot/hdjL7jDwIxkSferXqt3B8ootknUi1gSlE/Z1kbYyI8IHU
/atkZ2X67vLNf5Dc1GdPjNf5kxGD7/HH4BRGg/KcZq16H/nQiEMfu6ohr54A+uyRneifS699T+JW
vQOsMDzresurEqMqXyXuVRpIObqIh1KpswcpksRE5SiyITDUnY7haoF7bGYHz9I8ho72lJvPTVMc
3M6tMCys98iYl3f25BR3UQdZbhELLu8UlaTpKheZWXXaxR4uWrodNY+h5mAFPllvKISlX1Wr8vbo
ZpYnycLRAVKvF59Kc0SS0ujBEizNtH7yN2j6garJR9yV1RageJV+BUWdHaHjOwedvY+vtmXc5a5i
vZph5tyXiQXAYmnWTuqvCbTkmU+bds+0TsONiCN3SWYt9bdE8Brwu/8pW5vIkaW0v6pe147/dL7e
AoDp7PixHufmYVQq4NKFi/QdqC6TL9GvXPXfzXGwPzXOiD5QrhfXLDRslI2rFETcMH/uK/dZmo5G
eq0jw/tSN7m6c+vYuk9LDwOWukYtBV3Yd+hIPxTEr/ZxsXWBDV3VkpfKHePvnQZAzDLc5tEzu+Ci
2E5yjNJQfUVVpd7I5Z35i1p6zY+OfSNgRGaMDuNknIjZlqjultazZ6M5zuvuIGyp5ZskqwuUcdGo
upaMqVe7DHe9r8eXGnHyvytubaS6XEvhkQB+RsZ/p86BGu+kPgT3eJWrxY5LoV1BJ6wc83zLSrXu
acl44NWObi0DTX+2zMQ6qvYAd3u9hOWYdzbw8osTWso+1QodW6rBOVngfc943TRXzTCdg51k09OE
j8uub9XmnbdRBfrjOt+YOz+jzaP8brw3d0iYko6FdXh+tdvC/AEnEbFIk3Ge3sdLmyUOJJVg3tdV
VT/EelufTKMaLpHbWrj7+iW2BJ2DPhZgVQY+mJl6iSyW3/tf42B8TyJT+aWAtLz9UJZrSMUV1s8p
Hb6HiuJ80ewmQ+1Ym19DG21wpijBIxRq95gtouKq4qd3fRpbR8IB6aMLFQiMc2MRP2Mgs/05/MoA
/A3yofJTD/BBBp3EDJtJeBK45q8MZWS9698CrDma9qXvwCyjU9y8eS1rwq6vtEdwGx3wHByW4F05
O4Jrvn/SdQMPqtFZJA3UFLc4rcvu5MhxarYAkUC47xJkXfCvedGcwXvLU++LNsXKvdl7HvcA+d46
TOuLZDsD5bncibuzHvcIU2nMy85dCdStaFzvPYCQvqmGUL3vq9J/j+r5q24F+oPk5gUB7ujWozT1
NOcu0iz/SXJhHxzbtExfzEL33/2ZvcTCal5Lw3He/ePoZ87XmE/lsR3V9ui0Q/Ct0I/1UNvfShBZ
WOZU9WkIhuILNnfb3orcF9aRV0weiofaVxDPDyBvdH2obW5lS0VUsOOMs+7CZBmPiB1NvEQIrxmR
8UvsDi3E1EIn6N7XBo1RG7vK7qzDgKXgQ7ckdIxp1+CNvJOsVLBhWzw0M25bWFbfAXbil4OuAt2A
4eiG2F3xYCyJjRTvnasY97lTzS9EAb50ZTR9m6IF6NHC50AHCsm9VP8Sz8P0bawjazsu5dFS/r/b
u0gure191+c6wNO2TeAi+Paf66/l/3b9/91eflevBpjbnrk3cyveDizYn8thqp91x9SP9lKGXEb9
LBU5i99bmTRBKLJ5LpeyD+fy5UTOSvGOsc43URJrYVt6VaMe6BnZ32Uq9tFebh7WZlI5xp63qWv4
BkH5qGStBWESzteo1UOwd3jXdz06Nrts1IpHSUaT51X0n/SN1lR7PUzUa1BBxGOQkgwK7eq1XRLJ
2oYC6f6Wz6pdz3INrcf/1Er5mpUzpAxtu7s8AtC2Ft2utOZTBr15dB9Lbtf3HvsPFMm8rwl8JjpV
mZ89Hy6pPjovk9173w0E6IgWesOj5boYjiborRSpGrH7CpsY4vG5KZWDoXvzZxQZhmPHVUXw9BO0
rLP8RpgB5+ur1rrHCdt78DuNja7l2phXPOrctXdwIxauA4Zx0Jt2vOh1iGb3Yrgjjjo3cx0rLCDn
sviSCkl6tLr3LiArmOi9czZTs0Rcp/WfMydRnhGI7nb6ycNGLJlnNF0MtGMQIXfMDVMQeDHxWB+V
KuuPLP6QxTd+V2b7DYmR4XMU4wSfdG3/GDW9dlLjNjv7Y2o+hIGOJ4ZSzp/SMP0N6DD7zckhdvAX
xTRRx8L69xk/maMxdsFDVTTNc7Ekhsr0MCyQS1waGPpCRWqAbFht+aCl8OKRTFb3g1d0D9JemmHw
tMc0csIADXGaZPFkBzKPl2yfPAeIdeCr1qRPiA5hEGFhjGZ06njAB61+sIIuOVZQa+6TDFKFMZrz
1XFBFsOOt++cbIjOBVLGd54ZWWfCHsXFm+bhklXjeFbUqLzLjAJjH7+PrknjI/E0OO41KSe8XmuC
JFGX+Ie4bVUcGNT64HrFCNEV0WUEoPon9ifKfRo73bOP2hO6wWAHGXFAA1V9/zp3WP1g7jy+RRby
yJ256buQoFRQqP/D2Hks1wotW/aLiMAsXBfY3kg68uoQMkd47/n6GqBbV6devEZ1CNx2bEyuzJxj
PjbUoN1wlLWn0bJgecM9fcZ7pneqaBovPj5UIKjz1KumMIKEBT+OZxOCDz+dP5LG2vj4kb1QvW7g
2kSL1n6O7ukl/Y4Mef6QEu2DxC/ycj0gUR5Y6jZreTj7g9j1yztYMf4d9IGVWDyMDKiMCUgnLSYf
BX2JaifebXoNGAJmwwk26nhbY6S+0PhnoGv1xdanDhQyVwAjo3KfNQogGeB94zWG1kJQPu5zIUUP
vmSbV1NBTbsawYeiR3Kn+8O+T4fpRRiMnRQleLAKrhRlyguwAfL4EtEAuAnKod+vr1Lj5FBrg3LM
TWXwyCUWRxRBMUPVpTNYtzHk8FvnZ5WYACKuu6xz/6w0li3ryv+55Xf3MVv5hHzA7/us66rKQodG
Ac/NcAy86mWLlWMrdU8dBpbH0Zcz8BUckgzeNnnLAaXHsgjRzt5MbYHP5bKoignRktCLw7rop7Xi
oE6MHUweEMkZJoOCZaLmIX5PpZjK02gnFQ4WzK2T333WuXUdTuPs3ai0KA053Vj/H6+bAUaVCNT/
n/deF//5aBMfgQORkPPPut+XrJ8/RuV8zNKXZgrDB+65vlPEpn5QfbQVfa7dy7bp77QhlNw55282
7SK+Napivy6tLxKafd92mX3RdWkPumi+2l2DpLDN2+d+NCtHG8zgvQ2kBwRF9pdQlG1ucTuAA+4G
Sq5G7ACUt8vib5IZN9BB4o8qqmMeO037stjdu4nelRfy3CcZiPsFoUB1yZUq3IIznZ1EyNXld8O6
lQDrP/sJLHmK1nTl7okWGZybl3dYX7Lu+LvYG6PpmENNzfK/H/I/3loaE/RCqv+U0qMKMHP5kN83
WBfTQd5T/IqPnjVI5rkbAwyIsA7F8UXqQyQkqnkrIDnepsZy91UKOgxEaP2sQ+mLpVJq7U1SBRdT
xrgklkH9/ywu63DqHi7RMlnX0YKpbPBFowqybP3dsO63rqtqOduKAVeAdbE1tHwTgYXxungivV/V
HxHCBbuQ61clmJC/9eX0ZJYM2uup8e/zOe89WsX6O7WLoWGaY3ZjaUBVYiBul0nvh31BVy0Ex4ie
fWyrDnpqwwRZ7uKDKUfXPJWrbcZY91aGtUvGgOx1qtcSifUie+TbhS45b+s5MSCg6LMQb3iKvvhN
anyWun+USWQGkHDQNSV1Qij9WJStAb6PJAMFje57nOyzn+fFp9bE75IgS83dkgZ6uoZ0vccNS4Ba
0EF6ZnM2PPr10MA0ZwCxbh3NsDyFGVLAdWuOhefZ7+fGWbfGaZjheQlTbt06tUZ6rSXxlizvRMUj
v0nr6n7dFguLnBOgJWLy6KZsZeka4yTEfKDP0c06t07kLHidVbk6/K5a53BDDb0YH5+fV/1ulc3M
3MUUopx1ndmE4CatBt0pcFD3d7/fz5GH7NKIwjj6s8q+c4wrFUqk+zGxS0pEPsUTJVVOttUpJxkd
FZr1SNmlM6iYdcM6GS2oQa607FNL0lRtf1+j+NJnOZeQ7f77Nv/sopsxGrL1zX/frcemw+3NqfR+
3nfd7KcxH/HPnrMhSS52WMLTDBsh2PL20lAjEUTB+s8L1w0/H7l+wTCT/a0txNPPOm39Br8fPtkJ
p6BvdvKhCVvvf/1Nv3v/532VryyA2/DzHZajsM7982WXL/fzndYtPx/aldlNDNgVqfhOby35VCy7
rTv4oibNs86uW9bJtB7+dVZYHeiG4cOmInSRumFLtIGd2thcmiSq3BoDiyBCahY0+bteNBMMPXoa
e/lghP68M+3uL225k5cCVpSjz15NsI4UBn4UNnwwe+gOYdp+1Zlvb4mZThYI06hSI08xpgVla38a
EhbZcedINTdyQLMCHL5lk2NscLey6uSJceYeEd6jaHrb6bns4HpMD7Vf0VzcPSrByJsh84OInVx7
uTmbMfrLiq4nEjqblOxWIdT3sBjOElXPqcAScQLBUC4Fv0Ki6JCg992jI2aYaienSFLu6jaRbuWY
IW+Jn9Ft5Z8EsQj2csuqYeyRSaXJ5WedgomLMxdDdvh9VUAmz8tqkEv4pkq36wY0aO/tjOKqanuk
nPN9U903qRhuBwKh1qxhoecMyYeZlhHgZTFfJHiUSkxWcMjB9qDqTMgO7eiMSE2FTb+hnl57ZcQB
bJlMqX9XD+j4s+JkBoNO1z+Tgmyxi8Zs3KoFrLF1XQ6BYTfjskbC9P+u62YCCZCm6q7CRa+wdP8m
WybgKOzSrG5bA1xT2sLFGYlhbudlEqVaubcmc3LWRe4g2m0MjQLBUPOz6nd9Y4jnSG+147rKkioV
Ltk4YxfaFJt13TrRVF+lTASzcd3lnw0Q87Sp+fngdbWuFtR3pyI/rB+8rvPDwTHsVvPaqaZivXzJ
dWOUyPlJNwAQLqt00upX05S8IQjju6LcFAiCb1tFie6omX+PUeUfBkW7ACJPzyNmVbfrxJph/YO1
0re/69KpzzFxg8yfyFIsIWn0NTyvu2OiJ/otyX7957VdZGzmwsf9KGwbN88tBm1+isfQrJfW7mcZ
h6RqWxepcOnzZXtY6uppCZ7jxrqZbaKDfq6oFVWduLXtRLrRo1OwLGhR/J/JqNevHVnL4yTSZViI
3gf3PxozfvcbEyhH6cytd30jUy4MvCuiWwzvumtZTN7PGTWXUUCvcetARW5uijoL7gRJsjs1Lu5L
PxhP627rhJBMdbAFKvfr4rqvAmXd0ys6x9dXretQVKRIEpILY7jRteXAvk1zzb6Fyz0fNa17C/wa
SsiyXjWzHiep2PFjC+X/uhsEzAOV+/Cy7kHkdytHinaKZs6/YoravRTYxi1iUfMWB7Fqo4QWXgbj
bN6uG5QWuKdcUpxZF9cNAFPEtUoJGHHekCDHhi2lZE1z+4j7b9Lr5999Q3KnmJk15i5Vq3hrTXRM
gLMM70rUEB72LMlGMyGjuWZb+VvN1iCHw2+5A/Uc3Ym2QRuqJeQPRvKhlpZiKrR4mawTYpcZtyzc
PNV5JNooA+zwJMxC/IXU5wMe/s/csghf7zlv8fLDW8Om/26xVvExhz6uc9g1Z9Svj+2iEuqWFsZ1
bp0Ma6PkMmFQS+PkuhJ0bbezVSreYwzwpZgewp/Gq6XPWybsrl9kdSbN0jKKXYQPvxNiZKQO63K2
qh56kT2LRXjULUqaevkKeBOhPDJW/ZFeAXaDBklSAO7ucZ2oVTvOGBzVC3/jv7Nqan9GiQoDo8nB
Pq6b+35GIbrOxmBnQP4nMWUOwPkU7aDs/Rwxa8KCJIEzElsGJcT1KP5sBvZyWrIyO9gn2B2gMEO+
IDbSpElI7Lq/Uye+fGgRaVHtRuy/PF25D/B1PBZd/2JyWE8RdmDbVhFv4STszbh01Sa8TWGfuONk
m/X3/h7tdW79B6hhhRsRcKwkXNJOcqd6dRKIfYtR29HQivJgMEhIqrh2JLnbDcJ4TPnVuj6i0EfU
IfMPcwooNTG5BZB+lnQvrhExL6K0fOm4Npc/a53LgDZsKrAgPHd75dhAtggqg0KXVkLiS9Lx/M+B
QaLMcTPsBoSiqbiSlPnk+0m4VaH+KbJQ2mj6uRjq8diExvAz0UQ0Hn11OXLZ9JYpanVE8lsd7bwC
Or7O5pbdK5t1drVeXefWSWL6Fd1ONjSMpXe+WOxYSq1CoEPQ8b+eWKVt5ocoAwSwaESXn7lO1h/8
u9hlGmQZBd9Mf9EwzUuP4no4ilVzus62MwmvPDMn7/efWc/T38V1zlYG7K0Q8HLzLuAEMtGWtr/f
id6JcNcJ/ZQsvffrebBOomVxoMSxnaPmvK4qfR1zh8AiGlltDfrV0cCQev7fvij+pEpT4z6q5WjA
FtXYz6zZqcMhAfKFSJ5juvAhKoGNwTpZF+MICrESSd81IeVwwhiydebG7HFFkeLxZFqFp2HT1Rbj
5AQZ1roh/tSebFWMYlTZ35H7+bLT8UEpF7Au8Qi+sQWGc0jpJ0rnGzXr0Y0ml6yoQgdGGYXSuQzP
Br0wl8DvXOrtjTNM2TVTeETkdqV7NpTVk1y1LreMkhI6mcWy6g7gBpah7Szfob5X9/OAg5Bh4Ulr
Prd1m28FRRi62LseL5Ym2EYtRpQ4gUt9Rn2ENkGPBy43jfhGqIrhTsokbXypxRamV7ew/8HTzY+a
SA95WZK/w5IoasRrNVR4Fk7pFvxStNER+hVtdw6DWnZ4OKJMDovCaxBkhN0Z8Cv9JDElXUmm9BrE
JFXQUrlA2aLtUC0e0a1GFy4pCorT7lyqA/7GVuOVICoai1xjP343JgfG6m2sUnj93NvnYEpiN8Jg
y89jGa4pFqWRQrq6lwHfajF0fEwzq/479lFky3RSueOsWzsf1o1UtvtWDTkIcOgiYXCkRYhWvBkE
fTHDk20tqUuMIInHmi+TR/dyb1EU2DGmcciTnSZNCIEl+v27QdoRUcwu9cc3gudwY03o90vJSGAT
0aZjzcSeAm2OBR6N9k1+eJDb0z6x7kYQSHsqnvKZZlrcMywcGOScP7pEpYtmvgsABluBJeO11QmY
U6ieQum79fGWqcfLcgapsdFe0nD+q7PRzRselBWDbMn0r4XafVYZdCSVS9RVhh6zpmmg3hiaOObI
sfBIiJ6LpMEB10AnhoLbS0knaAJR+JzIqWu0C1IE1rIzqu2zz/PCg/Lq4MuMP2hGCcfis4zKjmBC
zL1LV84E0Uu/dJW0zYLGv5sgrs+V9VGmuOoFcvA+9dK2tRgIDkrvLQFgb2jhiV65rW6HXxIcVqcY
8SZWxvnFrkhYkIBUpL8mFolwjbTooClk8uxYvoO4YLnalHp+2D9MirXFCJf2kZBWLEnIVFsZIUnJ
Z1Ip3Xauxs6bwrTcStZTKOW5o8eZv6nTnPxMn291QyrOc8gbDi2ZwUhRboIxbkFTTodOfmfkH7r2
ZPabrr5vEqxaa/y6yOdvDLt8VdoePAuAJEvD9Ljtn+jI1YAdxaGLi2fmEA0q7gx/1bExTHXaacyc
2Az3upBkpwfZZcTiCZBYJWiSBPOVEh9VspfHuK9YEENlpdsrWqCzbXoO7P7dD6oaqFPxFc8vs5oA
X0vDT5pzM69RH7FQfOzpl6TqAi11ONkgU5faRjt2lkeubZw6k5QZTcCGr36TvgFhYrzGg34tRor2
qX0WKrtlynDRZKJ/7unxpsd1uC2bsz93GMjm0w57XgN32TzcTx84Z5Ovfkjy7k3pMJSX2+lWxET+
3bzgegsSgVijU+gT3KFzIJMdPcOADQPOCbcuOoBg8XvPQXLqElNgSZMO5UiQFQqlctsdx172UpOE
P5YCJ63c1pnu3+Ft2G4o7cTuWJmPxph5Wt5xI5DA0KbpCx73qafYFLybuo2cpsme6RdF5Ngyhh6T
CL8kujeNGiPhxSeWzuhx00jpEzD/O9BpltM89wYEuipK0N0PBytSvwop+coi9bOpNMwCa8j8MmMo
Mty7fOimrZVRLIgUetmtlD6icApeFLKgYwbsb5iKezmurtWSqMqnpRD7V2tMrBcGvnBIq2zTCwfu
Xb0ZJWORO5c3fRg7UWGQLVkadatgPBQKD4WMHiEDeB+sF+6aRuDGyqHOohuTRgynTItrlhTfmWYe
qsp4byIGXqO4Da0084Sc7mlUIR/kt/i1DD66ems4triZBaCqvYoO9E2nxRB5hj7xDAk3elVqJ0fS
89HzNenTgmwU+j2N6JG2EZhKqa1p7KaxfsDmjTJ0JnZkAXb6TCYzzB/zUd4KXL23VmjQP0zPSqRz
mknFiy0X8bF3g9BaGGJ/ei2ENp4+TXObevBnHsJ6/ixG41ktprvecNXMqLZGMF5m0JyJAXmuwX9S
MYxLAcbaKho4g4VKRU00h8T3adM2dkMkeVaE1/3rFJVvdpA+GGV3Hg16GuXhKWzTfUMPTjJyTsRt
swXJBpqmP4eAA2loA4xWp7qXlIzApdrTaq5PqPJ6uq+aYiCJO8GMgw8NNADvikB/m9rxDW/qzDFT
6bGxANm0kfraZMnnAE5Pq8ZX9GV/adulL1bbzX106ET2MCEjd1O5+FN2wMsjOEx9Qkc1x+NeYCK2
KygD0POnkTtq5h0FSGBqzSHoujs8jfAQtMiPD635txENaAqesHhsY/WeC5C/AJQdSQxYXso52Kb0
rLb5XQKax1HmQd8I296Nhn14zRoAfdCGDsWot/D2E5rlJ9ojQnw0cWM/YYpRXNEN08Jngk1XuSJL
n8wOWeFW/5Sz9pzIw0vHl2Lo9xzRhAHpM32ya+nEne+e5rLS6TqTQx9cFZzpC13dtfGwHwt/2+yb
Id82HBZuEoz8qR2ODrW9iPh/AAVslteILNW+xU9NbjAWG+1zUsD67LSEekq+HSKu3sHy/6YpFsoJ
/Wn5WD8bXXtW7fa2s1IXP4e7sg3e9IxxIxIyrBuG9NVEUw+ftOhdSjO4PAisP2fODSoCYONzwoZa
GYhoxo2lyTQYdzvBOONgM1ousivWozVxQCSTq+Jy6Z6NlqTynFqjA4fnJo3HxqlMiICyoOFIy4KH
wkj/lu1YO1mbDl5ldzhGIjqsQ/nQy/YfUyOInELI2XnQn7SGKLvs/Leu5bqbO3VrAPM2m/6ikb2D
nJJ4IO4MKaUaWvmgROmdArn7DIOQRqeAFJpG7rDuNQ6yyWHE8mTmhq5kXqeaNoJ/y3L6eMi87L7J
YET1iSRvVQ1mQ1NHfzCAb33Y9jzgiCTv7C957LqzAoiM0Zi+t/z2QRIT2E27exMtpPFJiuh76d7q
xt4GPUjRJsKj2E5sLyVFUFPgSGmM93JZ4uIhCKtE7FYBGYFOljMy1sk+m3vrgMnksxkB7+EJ3vXl
l9ISG08Dl2cBXyeOzkIqcJgbYCjGnC5V9Efh9uOhTqKrCf+eOarOQVR8YzIaOkLpKCtpj35jYVSS
fyiQ66y5RiWh4AjmRxb+nPmlC6qTQbAYtPm1tyka4i8C6uqCgOiJWPvJomjh6sHiFaGOn5POCCCx
+vFq2TxqjMlLrG5xGORpbmAgFTdwVKvnRK24OgbXqGf5Ru+zkWA8TRxhEYMZKX0bQfTdk89uT3qx
ELL0Ed7bODzqxbBRVH0ksMI0IzJhOxjdrTSM5SGSklstICDHkzZX9XynkZmqqnkgoA37HSJtrTEy
j4TQoxEGH/CtYKcm9OyFSsUVwEkjfZP0e4+K5OAb2ogzcEu18pqVYMxA3Asnpdt2P+tB7TUQMe0h
duNZv9SdTW9q91eXjlgtnyOMWXOS0AAf6b1Lyg1Sxtu4F2Ir59UrkIVjl88Qn4sF0fxWCYyrR1tB
rF+Ej6UwiYTogbJIEjiVHBB3FhGYSVrQc2tH05KONaQ5uLGBuMeYUIXo73EHArIfJjzbDXUrtOlB
lY1zFXMFhhzhRGAqQVXyr276vZe2EIezTagYu8gY3+bxSOfMY0pHqoMvSLXJFI4TVuJXlBi0jcyM
1w20Su20pOD1Zwky39Lb5kIPeVGbk6RsDQyPHFuX7kUhtj2A2+UmVThwUJFCTTRQ7xa6HO4fCTc2
STuBDnztQ+1DNaRp66s9sGQkpBANGZ6mKXg7IkLd5uwvJLQDBCbYJoboV4jx2yiEkZRo35rR5o4x
ku7XoSZx3ySFqIMXVOW7yJJVqHKml+By6kg2Z4mpq+8kXP7ioVye+oSqtUrhfsKqKFGVPwD7Mo9W
GQSUmuLJSaEvL9hE5Ig9VaWwbyU7ocOlVcZxbyq9RRwQly6ouQZ6SvsSKxU46vYkRZxtRS2cJi0f
4zRHjmQcAWN6c0H8PLQ2rr4kKRwjDXcDjuNQO+erQQt7Kb4mxf4sszn2aGQrOU27OzMfXs1m+IQk
up+nyTVU5a0YIx1a8gCiF/GFP9Y6fJIhd6mDyKW47xPzrmssZBlxdumtjgJKJVPItl9jvcXRPtMe
/PZPJ2RQ3TBEcRDDcUc2fW8M80uqi7NQDC7doMXPiTpGLZs3JaOOvsgHL4zkWwxHHtUeV0y7y7dB
OP0Jfb2nF9C8o6CCgUvsw2yeXyz7j2VINImoC4sva0e3bWMCbAJM8HWBF6uFN0Gxxebc6euOekO4
k8r8kqePYPNsip3+nnPSrctQ24yxwkisV9hVjfKNpBqaax2bAGAnST96F/AGtzt6TnJzM1Tyi5Sm
lFo6deePMPdGHzO8FAxaZXZu0LefYUXrva4diC+aPCXAGExHJ6pk9DXcyMmBSFqHOpziUhXZrlL0
Bh+DH0JqS65Pb25eaYprWfHXZIYvIXXKaeoyV+phA8a2Oh3M6bkQUbrx1V0qKEjn6FDRoAYbAx+Y
QnQvSR4sGWpG/n7Mv2YbtcsDgVpJrZBpxa9O2sWISCcjeRxHnt46rt7bciDk6I2WMmFDeTjEJNo2
bRjKX6WPR0YSltc2CLcaRiJbexpPZaJ+pBKC3TCG/L7whqr2k46kRwrixVaiR8WpuOI3tmQyNrS5
lIahuebT1oYCPE2k2+nnqjw/CaCzFcgCK5QIKVWtuEH7l/rkQqLoq/DTs2xKQM3jEmchX6f0FDX7
EMCGQ9OS6dSF+jVoYKfSR8Uwcxy3lDdTkfbmPJI/senm0cqvogB1Cq/7C97MOxH1sK3U8DqDHIbs
myQubrBQCOabOsTC9XbkacqliOAwf6clhtbv/ht/y6tvY7EccY9SMDrPevPJVsbTVAMjgTOHl7xW
3/S1eM/5s0Ci3EWJre6kxXI5LKdzqstQ36O820YR4zSZ2L8shyeuUdpAaKpfbofGpg6mHa+jCt4F
gG/DA7ZCj4miSh4OWLsnhKS+M1Q+3UNf9vhcWdozue0HM+uINmlM1Wc6zrCuRjpxShObYSq3KF8j
4OXapMmWXG9V017zKhvqW6XQS5XRM0HC9k/BwXPyQbuT0oSUodBeeuqWSjD0Hu4/C0/FDs6hLh6C
2dgrKQG6CDDl4+5EBABpjzGspcJurTqNRmNIwiSsbu0wuCv/cuP1qfwMKCvHsL9LBSM1o0ZPEw/Y
ogj5JawxapjUAj+o4QEAabqlh+s2NvszZQWEflJ6FWnQegwCz8NCbp20e+U9yK13s2ueGpkTM9Gf
8L64V43cEwE+hVgAQwHHSHY6NjVXC7IuOsT3jSa/dK3+IZk9eWU63RoN77pYJhkT8/w350hDMdEf
qu6aVHDAuQHQBrfAm5VXfxm8WlJwniEVgtQ+J6oxk7hrPstq3Fam9JRiSeyYoTa4Q0HgLet0M/ic
LUQxXV7YSMWF7OgiPRZ++5ELJBRhNwOlpP2p7u7NVJy0zGhcVeqIqXLa72UA1WMsSZ5Y/Hk7W9kg
BceKPi4+wyzcA6441lG4lRP9K7Rq8lQ1VUCcVLFSjHbqVF4TA0PRukoPZY9laieXG7rC3xOloV1U
xaFbjzZxQuE5bul/83PAwfqGr3DqwhszymkSHs65pMB3MpTQQfToD9ofv0VC4fvfcy49qFgJjUYR
PkjJG8zEXJ9VVwpkurEG9TrBHvO0Vvk0u/ag2tF9MVBZRwH41frLwQ7Tt0npn5McXTVuC9CvCn5z
NFynZLgUMe15fvBOCPGOsWromEW/1cvprSsXXZ7Mg1zKbDoC5wL2uEq3HbH5kqkcd1TxQk+bSM3K
kYoBvEo2IXyzdRwpkiY/Zyl2SoX+J7MGQQVdep2D4SxXIKTt/KJyCxemtWuLwnKzAchd3m6iIXqJ
0lq435Vefupa+uGXJb2WanGXQWtszYybi1HjtqS34PFOcz5sfPzj6XJCq62UJ3RG96rU05yO8heV
xX4awBKGeIPGsUxSr8t7zkZ6zmeheTI1VRhcAVqQfHBlt53HGKfEKNnOgXlCQfluiOotneebHs4X
ZTXjwhXybCTQ2qTOs/OCHkwr2Kl17JpDR8OxhFtUPF8RLx2h1s67Stc2OngDnj8KfpSpa6lcXf0s
93s8HaDo0wY+Wh2QdX5Uqdl/RpPkjUk+xdGI6DiL84uWPnUi8TBQva3D9iXsKYEvp+A8YTFFY4m8
DQxOFPQT1zn1d2TEX3yzvZK5vfEB5TNKQIeWVsoGF6JTKrL7NlRfs9EQDPRCwlr0VJYN5Um0PBjz
6H5tFQhkkjIkj8s9o7F7TLVfyjb+ZPT7gAq0PYDNx1N59j10Ly96ea5L/5XwgH6MkBDFJ1F/lijk
1ApmK92kJxsrU/d0GZHWiyeNkKEK8IeUzoVZSlfGms9jRm537swtftm5V+jGwJh+tLfZDIpmFmmy
z+tLXkgUCHiDjZVIn4x7nQkthIh8az/OErrJDGQlJlnBaAXHPhoYNEJOoLYvuWWsY1s86bupyZSj
lFLBqlAiUIkwGahZoYw8Q9lNk10dkMdFTj3hwTQqWvZHmhqg8WbS7NbFn3Vg6GOuyyb1PRMJByD+
UuVZ1WI2bmYFXgaL+9P4YokIGDcGFoY5Tm5lT4fCRJKOyOnNII+sCPpPTa2T9vye7awQqHbCJ9MH
xJ6hzdOc1s2uJ0KvB55hfU0CMmrv8Rd+79p0UXbx9Jml4SCU3t6Z/reJZ6c7pco7fWQ8axra3WJZ
BPgcp69SB1C10AjtjUH56+cWFw0Rdub7H1osOpcUkeWBDRC2BsRZzvlNBrclqzpGwxKyhdIpNOnh
883P0FY/+4b27YmbsN/5B0jMANLJWLW2+mwnQL/1bTlJl2r5uGipwGgG7VMD5HvbeoKfB/Ywx1li
zt1+is+zbPzJypsyFr0Tp8N9HlB9Ti3rUJeClKZ5k6ioyU3rqx51IP5BdTvp6V28lA5sKSNtONYn
IQeD29QaV4SNCzyqsiP+GLlXBdVIDb/1CK4HLmvtkPcCQx2d0dteC0IBbILODtmASKCYJUzURDMh
NAb1JtbLmzruX8ZsMVoc437na9n3EM3NpYW0EZDelnVGylpg84CdNOoDmraxQ/klmsyLHXyrjUZN
tsYPzWLAWUZWzu0xvs+GJ1+LoAtZjNHCQAscJNbO2MJyGIvRteyYsbOpDw411V0cycpzYnO3hh3L
6JYUy5jhD6VEJ9GRfTF6cWWM/WDI2XOTWelGqkVEo0XwAmMECbul7lAzyS6NHtwGl6ZDE9shMock
qTp3SXtuehWxusp/rC7V1lnCGFJPkh1GprxKPWnUwrayZbzPKPmzgVSl31NcAaGCxJ2K+9COjOEk
fJesPLXcxDAUFE39g5ICBJQ1kC99UdJWRcJKL7+SuIL9kg/7dCLPrKS6fVDFoc3azpkCClPNTPLJ
NJP3jiQfT5tCcnKaHpq0CA9B3C8BtPqqI3FxyFYG4E7G+lbOMgorqv5RLKUn/60iw+IqiUTs2p4b
cpa0ydbHAGlgRzBy5xuclXlBsrOT0Z301x59nUuPSrmxcx1K+kTZw1gca7qKjF80dwP1Mk4YyAjJ
rg6hVBDeOWOddHcVnuleg73RAuQ/kZe/BHrlph15mxGihjKQ1iSWKg9xX0H84IkQVsJ3qy6SL+0g
bzNiSmcyUU5HM47lQr6xS6HthNxVWwiRh7mKTcdI8k2oYtgyBzwcgkA0p4F8e2LR4B4n45OR02Qq
t49Uzfj/85nWHzKyftTEx7Qgrc64FU5tbGC90m9hMUCRqPLo3JrUT6uapH2pjRKiWHiQqZ1t5lbj
YTw0LyB6Nrm+xJ8F0ri5P+gJd9I0Kp5yY9b2plrQzSyK6SiapSZU006D/QY9fGZSE9em+Imj3diI
kNNCGgQC7IZEIBcawyxDf8rSOnNNJfddkCs5vZyoXsvYxbItBwC1XJI36chHJBOXsJbWuiuEWPwU
qrMu4ufW4Nj6Smvs4yihgYnLHpnPU23wiyudj0RPRCYmMLitUZIxrP5Zt3Uai5PsDOpzPAXFnUwK
hTMqd3z+lU2YNOC+m5rhHp+tlNMWo5GeqjNRlkmtZ2NYZeHGQb8XDNyxF86wWO1EvqNYrMGI2dr9
pQgxb0Er+y4bov2Tqf6mj6dnbUB12Zv9Y+Oj9aQNqN7lGNFwi25vxmhmJ+lb4BJEWif4KDWj80yr
OwbUUEkc2ipglGAibW6UX/CbOURTfNvLnYT5tIUCprew3cgRJlQl/bQqGToVs5EOh82cM1n3wa1x
IaH6Ly9iarndjLl6AFRSzIQVOuecKJWvMdDfZfW7H+cv0DOYWwAK16vbuTFkyDg+eWj/HfgWrxaq
sZVTFBSUDKHXNIhMyHtIQ38dqDEbuPjEYb9pQunVroW16ZQaw7UoKS5U/sxNOlu44wlqOpS9XFkh
0mGcg7iXiJVx7Q6wj3BhYiQej+1DrPnT0fBlahsMfUROS44ZFONWggVPH/J9K6XytrZuYVwQGMrT
Uz8q+7mRyQqP9WPbUxExhtZVg7xxx8FWCBTTmW8fXMKmfU0NSmTa9/9h7Lya21bSvP9VTvl6MYsc
tvbMBTNFUqSy7RuULMnIjRw//ftDy8fy8cw7tVUqFDqgGQQ2up/nH/Quurjs9tkE81TsugGoEduB
diABHXoKa/ZdBW/8HOBHouSYWWPutOpr5bXKuy9GgK9X6p+SFmyl2b72LgH9IiYED7ryviEogN+b
h+6vsAl+GA+dz/YwRr1hDUHnWZnZa6EzHgYH64Isjm8Us0A93xq55aYiX+RAUVZax57PmTXx60K8
qUb/relUVix2v9OYe7az6Hafp9/AbuBeifop+V52xrpT3fKJYu6qMCb8YqXbEAlcwIarRIl3mYqh
c+Ubl7L24qu85t42ylXAl7wYCw94IElwrfSsddj0/XXhrg3Qsyt3MHHbaJ/HMT/zhI1ZBRsLs4A+
V+UCHEixGeOZsNuw78C0DYD8VLzGkKzYKsR3uur5y7Ak9BrmVsQZgZM0yNuzsGHmKi/E2vuvSrAj
+6oi7WRedzVptmkQL44za7OYbI2qGmBdx39FU6dt4E31OZoPFtG3DCTtlayy0xIrIyIPRWLzaevZ
gsYfdhnwRzC5OnMpxuqu4qHiX3XjqiiZh/1Cu4/bKOY+UJ9q5CVWmq47y8DYubZtrczJewqi0ITl
Rkw7r7N+XflsZLIeHkS8qIa83JdDfd85xbTVYyNad1V6PQAZI3dMds6o0nLLjwdjY7dN0BEeyNWS
iWMJxxwLSx+ZCqLDa6Oq2+uucG9TwRcqpnSRFVp13XhNgYf3xuWh7xZosjSkN1AdO1f+SJCfMGMT
Dt/6VkNF3CEtH7fao2GDLCzqr0WJkguMLpZC2dqrnHNGRmxVTGa9ZNG69qEOdqRY0cyZjTb6t7ga
V77dNdgXXiVVO2wQ/ga56F97U3AKbPYqbMs2iV6Ey15JiMdo/ZWG/wCLnOGNKRfxKMe9aEZ1U7YJ
YRg7eExH8p8mz6UABelKGb8P+AfHvqFdR5bRrRqRBRslxRmh1NzvjgVGM2seh6bzFyYyyEtnVJdO
PTI/G9OrObi7ysAmO/7u2NygU5a+lAPcWtVpWPspmBiJMTj0RvFQJYApGm4uvb6Hx3HwKhA+gR+u
/ahCxaPVF45nvsyMExbiqJPUnm4sfd056iCvU/Iv6y6w9x6QnyuIig/abDMeFArZ9pwvwDFf6xSy
JTyinODrZvBdRG3iFL9k8tS6g0cRWiBXdj6eO4PsgWX6X8ILCBRmlaXfT+tWB7rfVaexTdItsIz9
2Pln7EKgvhCLSLQBqI7DmME4PmXCequm4WSa7ZlVKrLF4SHx6cHdqQAIqjeJ2XJ3z6sz8ihnOw5N
lrN1RuTE2JVWs9cGfNCz4U4ZJ+3UggXSwQFv8miXVSxxG8940xOjXQi7flLyZiLOlfAw4HvTYWaW
gJ4qNzw05NKIuT3rZtMcNcxi49AdN0rTeKt6ypeeGXK3RDcpygzLgLk+r7bIKu3BTPIoT1Qdfn/x
NbWxE/MHA8dp5S2w2ufETL41VThx9+vbvuT/YkaYF+K3vrGn+mtgEISM45lOH5NBM/B40nM3WJpI
lBFhIGNr8TV3VbcB+MQMexU38QP//1vnW1VU3iogXkCYlqB/7akLpWdbZQVvQz3c1rrzVqTNkzvW
d2Qh/KUeK+jkOxhneShKlT7bAVOb0TvkURVcg20TSDaWB+6izaaSLb9K1tnxjQNCad80v3eXpQAn
NmezRAM9n51ausJ2Z98NNuIPV6Mxbh1+QSLItxkTt28rn402+o64mSDyXA7bXAXWBv09rN6EUz/h
M0U0WuTn0txoPk9O5nTUlb1dZnaoH4tveuKCTR/WrRsBqVPNAl8GeKfFbD+jjADsfO3V0d9IaLrr
cPJOA5C0ldCQRgB6HZUqmF4vvBqsSVvEUXgqcgXXSiM72rDVElFm22a01DWwOYvVRb9shb3V+iFA
bawosWApb3UGRmGNn39iXlVsSgMYnbg7hhCvvbJhht+ORfwW5uUsOtXsDaHwuXHlNG2iOCxv2YTN
Hmhj/6hNoXcgsrEcarzHXSvS1oMj7sOiuhgtRhDIVPM2olWfgXV1iZbD97ZOdsJWqCRdvoxGFeMq
IzmiqXcD/BvRv6EgYzWQxBgwdwI5tS0bpVj3xbmZVO0gsm7TCyVYlQmLsqLe5UJj3UpMOBIR/71B
rN1wOkUZE5AflmKtFs1V4GLcHqjYLoA40jylXnupAl25+5wO1brqapYATXBRNBb9vchfAxJ6ZYwZ
pRco0UoZ9We7Kc+m2uwyLx3XjcZ6N20Sm3iQAVkoRZHF7y9NYHwrzENgMGviE+iQDvvugXHITQua
e+e94ZHyTPDLLN1HMijbARs4OC0Hg01pGLCMGAL9DGHlHPbqOepb0B7avgjSbKMRHrAz+zLo3gzl
YTlalBgpjmBdi0p/qofoHoQly1F0qKymg6gh7GsxGXe+Ed+azCkb12m3STVtvUK78nmSQxZdtjkJ
Mqwp13FMNBLHzjiqFno5GCtglJTcgMVOAS6mzoiaw+WO8nA7dtrGaRpWJQQbPTwLFoWSHs2hevXj
7jWpyVXE00Irb9OybfnRQPnz8896aL9Gg/XWdjl6/frKUNNii/g9+bIRYYWSXbsdfiMkS8K+EBXB
M+Vs5NN9aDmPsTPsVN3YlyFLVaXRj8jvQPcwwei0PBCt2m0Xx++aqaxLteCBgTRE55kbq+QJq/bf
KoFsYPLNNEx82JI9Qd0b2yESlzb50+R7q2qczG3YaA8ePqxl6X0J2xkRH4VHpQdIAdAOF4hsOFoZ
vqe5ToA7cx9UVNxaPz8jeNSBvOruyo5YTBNAhs0d+wRxDEM7v7jNIDIsvGk8itZbRZOFixJdyJgc
DXRSSLO6G8utbg0re65qvMoU1UFrH0Ca2t17JuFlw4NWYLl3faOxYLNWTLlkoNFIAIZrPiQYdEI3
QV7MMqpnobYrBZRqiWvoEOlnW3PwDEU3MCbm3hb+bn7kkRd4mkRiLcxQwE2H6uOX1k1p1NdWNbhL
co1suzGtWyilcUlbu14LMD29C/JxaA56SzY4IJ1SKS8oOWD1SGx10VcoSIJL1R3+tT358jTV2Jc6
e0LwzI2RVvBcm7at1j5mKiEwVJFmRvpWgdhdezaLEhaKPWyVOQ2InlSE7IQajAQHWP369dfS1TZt
ZR5bx0EPpcAZMmHORtDCyQlots2pL8zmpOVReyIAMZHW65Ud8JF+USvFsM9qs7iNTSW5ZVs9n8uK
vIb/iE4Rj03bRwvSDwNtWVlqvf3RTEdl6NbYGpZnWQUcgDyEZX75GCTug5h53B3W1lQXt8Rhylvg
YneFiniHrDKwd70uPXX33mHulWJguuHdhquPgQikw9LvdWUv+wG2Hm6GEvv6eVR5gFuyCyFUkrbm
ncm62q6bJQg7CxmXv+rSyF1qiPqcZQ+0u0bQLjEBbSvpz+bQ/Tiwt7txTdFf/VZvsjZASqcnofVX
f620UbEwj+RJ9euP6hRrtesAhJEcVNan+Yj1VGhd2ItsCr30LzGenvelD3AqL/rmShZtL09mD7hp
HQ1xe+9VQXrQS2KJIuhbnhyNe4MHwjKFftMshTOcepXJV146Vl69DADr7WUxTr14C7HBXL0PHPj9
Ea9Cgmbzy1YpqnOJ9t5VvpTrFU9kXcyTfKU+wrJx8t2AgATd+7bMdmynlaUsRjBPT72nP2SlwvtQ
1bNRavWdHEfjSkIZVXmUA1kCUF8pPH8jW5vYWo5gemHVpPmNPFhpWW2Sip8WUllhuGztHK2LPquX
shlEc37DC0a7Cg9mZvG5TxZNIagrklof4yT1OLAfEFuCFPqmaYzoTIg93OT9kF5Iwc/IgaK4QaLO
WeVB1N0mSGqualQV7saqtJc+7Jt71l7VMujt9LEh+sbvzuqfwgk9Oye1nM9isMQiVdr8q1kVb5jK
QpesxJPbxdnLUAhog7HxKiaA7Kmbf28GVhQZORUyHPmyUwsmjkm9+AMrmkV1JFoFJDdDhca0Y+AH
WBOz3OnoPeXbkFzIG4mIg9FM5WtaOTcOCP9vUR9/cUVYPavsCVi91d4XndztIonTcRMVAdYonlbe
YCaPrmbqMAXNhsuyLkgKKJWTwuKnK8sb2aAFmsMk4RdrWZQNVURwKA5SheUOQ733K4JhbQMxW8li
Mw+QO7q77gYXRb2fr4HXcw58mjya1Zd5uJwqR90ohoYK8dxHju+RE9wOpdW9v1XZIGq/3YqanJbs
IscfFBWcfxeS789L8Gww0ndTl2AXSQr0jFtQtmtLK8YStAhP/MyUdaMM8R0iBtGy0qzma5Yq17pV
9AE54pvJ9cPvZWY9A/D2nnpbd7FAbqDN9k5KVMUrD4rIjYOj9+6GzWvH7z/TyYsb3efe7z5bOVIu
obWGPcA/aEqmG+EU9pfB1vNlEPTTradF+cazM+R2srq7At3vbnFt9s/YmtYro0zURxCFMYJJ4aVU
k1sx6fq1UWQILRh2T2qCXGCbhOU1Nw6JoiBPrhO2TlsDrYVTkpjpti1RSUkFCa4s6cdTYhnN1hCg
CoRJ8r81teyktaO+RdkmOGmebm/5oTjHJIEIkDPh8iu7EoBOtgXU/p1hxeENqxGWdJpjvwTpFboS
9mvDPnxRN8F4K7tG1qQQlfmr69DVv3U1oDnfqnh8b7vGYvZtkzvQU/ER77Nt76Ntitoy4QxZR8Bz
25VFH6577EJXRaWS9fP7m0yvcVaO/WmtR1N/Iw/YyzpLAzmJjSxqcz+tg4kbGIW1LZjaMO6OiWWj
6hPs9agc3q8LY4LKru5XVyTBXyfc/BCqItIP1v/SFB6yN/CU2A26uxwXFTCWPWRgeAk3BqrCK0A7
w1rW9bnr37C6B6OP4iY5IfrJOqc3Vv2IPJMs9aGfXSNRtpMlORD8NG8X454HnJkx5MEyLR/jZn5D
H3XgOStSuba+b3/2I/+x0pG2O8uqwnMFkm7VLq+wUB/StFmpeg+6ggBKs1Fik/8ddpDhGjYifExl
Sohl6fXZ4bEAEGCuJDaZLN/LdVkhwEcc972nLCKcT6hpPnwMIRtyK2jONil1NKddZGD6+qz5o7qT
gXuhpLwJbsz/T2Vg2epO0QjxywtlR3mQDfBQSQfPF09TAXw88ex9MG9Ay7AyrjviP+cgK4G1oBr4
lahhTZLHyi96gVCFNcHHyVsSjoYj3oSeezdRAPHGK4mny/rM8e6Q+1DvvHm5W5bQYpSwpb/ID3mB
KpQ14jbtj6Jcy/o2ZEfUt8UTWRwHcaIBe9WY1GVmYTmrhb1yqB3upoU8bUacS8XQIWVuKQdZVcUJ
rbL8fiprP9o7D+Jaminff6uXxd/qLN3V9lmZrHuXGCq+V+Mh1McfB1Wtb6KWzzqZ4MWz0LE+azHk
A7VIiq8k7V4ts7CfFUc8NprW7E3bMLeuFodrLzNQ/UAD/tHMNdJnMDyE7jKfBhq6TFUaPeF4iakx
EyaoDGVdG+PBRWXLH2NjBSqc+U8M12NZZm9jgahnW+ufA6tWQZDmLjv2Xrnqn3a61iErqpK6X6i9
Eez8TLC1bqB2uXr2XHjaF/zJlVsEs/OD0JEZjJwJQMLQbsqsSJ86lSTaqKTaRoHC9dX2lwyQrdun
rgqKK62s0o0KQWyft0H26I7jnmCkeNZ6I4f15PuHLOziW98MvsuXm3SX/2A55Gcnz7prPyDLMMwX
zO8DBCU5rRhsoLADc4uc5LcYSdKTPBhiaE+l2QKvtVwkDhR26SUAyZOhR+awkH3gcs6nwLThwJmH
H8WfQ8juWVE8ZVma7z6GTg1gwabSNeu2hBowDNMe3RbvWpZEAgHN6ZC9l8W4AsUCPHXfu/W1Q0Kw
2ddEQECHqdEyL5XqaezIq8bCLL84E3nraEjr5zzNnoB59C9YNJ9a1qNvdWdDyRIBDvb5tMhdaAIL
hY38HI72Avgt2QBCxg3MmW6fwRNv4CnP4nK5U6Iwp2vFIsJaeiuLHw1JqmT4IIOz7Ah3n6NHpcNG
3ECQ+ujaYelt6gKIbz/Y9T402itZkgfZxZr7yWI5s4vMPiBe1jg30aAqe+HC68pgqbNL7xBR0CFf
raK5WfapFF9dpikx0cqy6MNj9YUtvXL1fomupctKD6zze2f+T9cazhJWZTk3EIYY5OdrvF/f+1nF
ncVr1EAKDkPR9JtlAw77NkgycevPW45IrcDq/Kxz67ZZJYTAgO4gCQdzRb9UquseSz2ujnBZntgT
W/cqtCr0xuxLUTtIysbgyR1uxKNstFC1X4EDKXZqAU6w6YxiKxzwrmljBA+RnzvrokMcQY8HeFTQ
OzHP6aC6DZl9P6WgbLw8UN425Nf8N9GxJDWqxrrPGGsNQDY5DpYRroo4hUAEUuCOaOZ6YKyLYRnW
3VT5BE4dnR0mJDv25oi6G2YTL2SrY5DpHBvHP5KeR2A0itLrorarawfEGin0KvpWOtlVJWLrsTIK
B05FgBzIlEVPhUIAYe7g/P1Kcqk1QXU3/AZe5P1KmxlrWYy1fiG3RMTdKdP7PoWhhIBndBP7PrpR
WpOTIkmdbT/a+iHmGQEcJmvJaMf5kfmt2Y6Z6lybfD9rJ0mMmzzF/i5SFed+mCWL0ONdlKXpbuvW
n8ZFNnswtM6onUh1pgQuUd2aqwQI/lMxH977NZWZ422h/LhCtjTjiENyb/pYEEJuJ8e9BpHY3tpG
G94VNpoVEUJva1mUBzqYjt3esrKfWUAID310kHV00EzCgURA+r3vtSbOtF1wsEVanfqwz9ZJljaP
ehS/yH+1ZnyPrD58jblXCaaPGF3M17hIFR3M+ZrUIaZQxWb9OBlz+qD330zxfo3wUm2hu9mPa0ob
XEqSigOUKu+gNaN3IOVJfqvXSUiUsQg2Cc+GCjdsmoRs+v2URbCxUtpokw5l1mJSYMLjw1V3UfPp
UXnGR30MEGFYWKrLUcwVH4cmjTAABvV6P0GkXbcDjut1NBjHXOjJOrJi5QmS/LnnLny1ou5i1r3x
BG9BkBav/6Wrn7VnuXQ1w+FSeNGPrr+Nak4qHut5mRBGfNYrYTyoflXcB90vhah71jpbf2/RvF9a
fr+m8Ip+W1c+IJSp7HAWr9WBZyyMfxKiqrmWp4mGIEA0HwovRmHSPavodh2qZN6vyVOBBq2Cp+rf
a2UZZfjqajIIWXujciWs4ABlxNympIqvyMorV7Ie4jvBU1mpZYOLLvLcm6SfJxayV2trrbWTHWpZ
K0/loXQtcmVOGy8KlDN+9JctoxZ8bb0qPIzM85eAn8YuHQjMaVkpLr7QxEWesQp9bEimXn3UD36g
7VyDxL289O99QZv+6Nug3btA46BFdtgNTvJgIfTJfZSZa6fM0C5pWrjf8vSjTz2S7vi9j2y2VQux
lg5jmQiYYXCvIP5+EKJRiU/Pp7oC4kueyUMd8OwCnhQuPuo63R3L00c5sadkE2fomMmLoTii1PTb
OIQrSdLUtc105ZIj+2UMFk7OUoyDCr6mgKuFXF/nRReEDMQlUENxKdPRgSPuGytv1LNfG3ZNh4Df
R21hGM6KTKuxkhfKA9LK4lLvqrmnrKh78GE2S44tPI0Mp5mniXTjCTOEciGLUJnybW2gtCSLugll
VIGreZTFyI5WPCD1+8LT9UuSmfeyuo/Qbm1MPOTiUYxPtUaqly2Es5etiqWecdKcbjDKNu9qMb0P
7aVme+jjtkBPiYvIeIxrdIXYj85vS0tRE8wtxbju8VV60n2cSf713Zrzu2UZFm7IJA1PH+9WDpnw
brMageYSlv5WKqFnPC42TR6Ai57F0t/V0Wc99Y9iWYcw0TwgNLJVNkxDyswuy6kqvqRaKnayNGbl
gakSik+qrb2YtS60wCi6oO02rGri2euhdkagTGG29BEquM5ZCmGd5FukHyrks2Tv9wsdIwQ7Xbqz
r0d0sZQ6uoA3C9ha9DcJ/hdHBOQPrTK4T6rOy4/eAOvI8y5llzzUc7Xw4NlUCen0pk3cp6Ex4iWB
+OgoWxs7xhNjTB4DDfR0Y2KxM/SK+1RBGtuIKh428ipd7wlHtnF87Smp9zjFR/mSrtKpR5ReyQDO
L+XHMYncSihbWRyT8cuE7ywaVnVxXwf+Wr6k15Ab0yacr9su1R9NWGNJ5J6a1CDjoaqQizGyOuGU
7Zz60iL3Emu2Dy7UvBvH1ERu6GfzoIBh+LhkmqaRSRSJfYtHq2HBOgm7uyBsuzuMlggdpoBD/YAi
kjcYyPTj80cPrfUf+thIT7I/rif11uggWspiNQ84Z3HnseQ1fZVZSzRFvK1nWNumHavzIODbswAA
al8p/FpVRDJbww5ew5s27PJXPJwycILB7DVgwradGheifx8/WHb9zTMU8Zr4OvAXu/xs6Fa5blAm
PBKNtE/FpJV4IHnO11gpV7Jr6ZLn03vVvZ1SvOFGNeJJYlX97VR43UK+ng1JMe3s8tkvgCoq5cBi
TEmsQw2pcp1HtvsEcOAkuzax/qVzVTiIuq3xpojoyM+Q+325dNhH/fUZEvZQ758hz1hTyc9QwRp6
iET5Dfhut/HLxNykajLtAAdkKx1hjwdZ7KpErPRQ1R/Mpv7ROnmB8UtRTfRyR9Io28B2Jk9iKPGj
ik/6Sh3V6howfL8vtaTeIZuMjqgSpSsH3bzP49g9AYE2v7v1oU6V6a0pmSYQIY8hlHP15PnVdU08
M28RXOgN8dxnZbhFLytD/i7tiyOROSyj5rPfii0iz9gMm82SfQC9y7IfYUdgA+03mX2dasbaH5To
SNrIXabEXdeyvnR1sEAQncXRsPJ13vRYRgQtVxhehPGLN7jvA/R7wzFx1dJmez3HUY+mCRZ0LpVx
AIonr8b3xq4KtXVVdSgSzA2yi2z1Oj0/kEBART8mQYUS2CatAutkEt882fNBFsO0tw8T5pKyJOtl
Dy0jf0TSx0GZWsRQ3+dr+xyPo9DKNiGuN0spwA7T9aFA6P8uCgBM1ho4CymE7kz1g+25yR3p9PC9
vkidZavp9VfUNmCbd6+ojfMMA/5yExSmvwuQDtq6YSrukp4kR6Oo3avRq0sEoNtnFdWmFTKO2jXS
qTigtWm0GUqlfqxU7SGokh5JHYyyRuE9WTEeKrHmJMe2KHs8QIwR1f4xuLDHgIwtghto5f3R0Bv7
xpoPpg5u0cpvxjiyZ0Wx9gQE8wD/D6xlZSbVXp9YVnz0b+s62qgNWzZZJy/rQlD4Y9RmW1mUDWpU
vSFbb119dHNAUjl1np0hb9o3aenXZ7dTlh8dUJZhaRaPLx/D1IZTbpsJUp+8SDa0bTSskjT0oVww
kKzTGjFgdh1le1nsct/eiKgADaHijeMF1pPLlu7Qe4AAZLEex3CNUo26k0UnyR8a0l0XyFT+HQz1
Td201lMxBhDYvFttiM0TqQsk+AP1OzAsdRtXBVsaWScPUSTqI5wraMv0Vafc2PhTVeybTnwBCwz1
3PP1laa68W0/Cuti6t9aYgsQZ7Cr2CNjBuV1bsyrPLlVzUhdqWSH1rLuvcEvvhijrh1kCSlF6+KJ
b7K7rIksTd2zaP11nDjNVVARjbKunK6DSNrUXwI4VO9jsLkArl1OXyC/uMvKIzMdk/rX5gkoQu/1
7qPk++8lOVcNqFx8tHV/K/28Tk5yP3vK68g59Xd6T656ngB/9nx/vbltFtz5N9d5QwD6Mej3QT8m
J5iNyclK/Ns2G7sdcizJ6aNenr3XlQMJsx5kA90/qkXFTL+Q5XrqXtIAYD7+DCc/s/KTPJOHuhzR
VNHTFgOxvxp8TY2GX8qmE+1yNciu4h4fyvdhPkboamVca/Gs3TePLw9yLBYF3eLTH//9z/99Gf4n
eMsveToGufgDtuIlR0+r/vOTrX36o3iv3r/++ckB3ejZnunqhqpCIrU0m/aX59tIBPTW/kuoTejH
Q+G9qLFu2V8Hf4CvMG+9ulVVNuqDBa77YYSAxrncrBEX84azbicwxYFefPHnJXM4L6OzeUENzeze
I/R3lci1ttC7jgcM8FrZRR7crHSXogLvWy6UqPdYqGASkG6CODGvq8ky3g/ZpF2bTK1X5Ib5rlFL
Mq9B5RdbRQvaxUc/2UDODQPNPEIyuYgIilpiVwq3P1kiG07yzPh5NvdAOUWwjAN3GrI1Ofm6tm+i
Nr8pIqC0vjn+UvKEurdCb9z852/e8n7/5h3TsG3T9SzDdXTDdf/+zUfWCI4viJzXChvXk61n+XXf
quk17hbzOeztmvzGXFOurRFnMmAbA9Ih8+FHdVx5yAaWtX9SSG6uMlO1ELwZ6hsvciokFKgbfNsC
Tqp2Iay+v8pFW72UadXiPhM+lsD1zxHZ8EdVf0yTpn0wIE3dJmC5Za3bNvFJ86EYymKqkVQZDAXx
/PkaC+7BOkjrCvJ+az2CtUiXkyPSg2wVefLL+EPxy/iKoe77toJo6Wu4nvp+g1hH3Z2IPv/nL9oz
/uWLtjWV+9wxXQ3Kl2n+/YtuXeGyYA3EGxGRHr0Yvj/5DQeZx5dqIWUBsQ+1PPkdfzT3ObKotRBX
7/3CuoUpjI7oVWhO1ZGwDnzYhBsus8cW08y5snNn/LA89X1zPnX0H70Ky37rStZdZVB4ezSrjHXn
NtNz0yzGmnj4hEHMRs30dt9mpntv+dpFtmfscoiY6wVMTt++rpA3XtadOz37dXI/EGO+Zw74bcAU
+MGt6hkADZdDim7pZA2XznHCY9sXJ1lCJHC8/KjvLvg8o8DXFcJfdAbKj8BcjJVvfnTh0sYU75fq
ilmtJtYnuzwG5REiHYKEfTTcqn55Pw6ahsFbRyzJbebPEiifHWc9tpb6RUX9fwdYyH4v2mN0LeCw
3hkuJkFRbmUYpnL1vxt1vrwy0EKQt8Z//236q+V0+JIXYxUFYfNb8Z/3ecbf/87X/Ozz9yv+eYpe
qrwGJPAfe23f8uvn7K3+vdPfRubVf7y71XPz/LfCWjRRM960b9V4+1a3afPXND73/L82/vEmR7kf
i7c/Pz2jn0WYFXPW6KX59KNpnvZ1zXGZjn4+KOZX+NE8f4Q/P51y0TyL539zzdtz3fz5SdFU8x9g
2WzHhEnBw8N0Pv3Rv703afY/VEvTHJUbTNM1lVcSCKCFf34yvX/MjxlV1VkZWqY9z3k1XJ25yfyH
YZuW5xi6alnMi9qnvz7/j8fY+z/u3z/WdEPjDfzyYLNUy1ZtDfqfYVgu2p7ub7/6gmgIFOcxPNtj
fQMGBlY4qYIdovXDIlNYN4nc2cSpcQAVguJ2F33F06y5wtxcQzkEeksZHlpVdBttgnneiu9uwd6+
aKwvutvcmsVMze2A9Y2wATYalDin8QQwCOexZlGc9dbZCwHhkeN21ftkbL5NU4pqM1t6LQrHRVIZ
X8JkeCEDt7XNrDnD2VdvYIWsBAzIREkAbvotC330W7TUHNYdhP5FX2grI7mU0/SoWNmTgVbQNv+O
MdUau6Rt5YL31yAObUJCm9syHRCz8NNtwGWkTdFjiqPgc5pC0Iuc8XUwkUTj24P5b8KMQK9ENRFE
Hb3ximDsMKnJTdZAZgP4BH2uio/QyQ7YMpi7dvLBJbYjcsI90laRF72WrXsQHQBTz0Kjr4PhUKtb
1c3R1vC8JT7P68zEm5oew1aHk19aiX2lhk20DT20PE3NXFkun9yc1ZGA4BRkqDezJhO2KJmLvFqy
1q0c0X99vITpRqSDhSMZO2KQcXDCAneJJd6dwlp6MVXqhbgdUEIFbcgpgQ9lF3c19wAOEsDodDP9
rFXAC0o9fdZaaF1GFKLj6UGNDAvID77roihQf/HiVJ+Rs/latOqV7uX9scBGQ4OAzEYpWEA0Iz9h
Vy1skeg1jRZtD6j4q5Z2tzbWDGhJZiriYcE4S3+iEjpNWCUiv4mDWXWI3PR7nCgKtEsk/FlxhI1n
7saOMaakwlMCQRBYfB7YIf05yK0BnEgH0yfs9ilqcCs1zf1daoFDDe3hWjFmTu7Ug6eEzWMI1dqI
wSXJ7GQIe6gn1I6/aUHcbu3E+SqmRizzEAnEbgRWgcNoGWC7ZRTPWWPGQFfRT1Hr+LrU8OazC8yH
yQgYun2lBAVY2opwsJsi05sCG1bDYh9m7Wc1SnG+G0ogH1DToddFK6OaMWF2cIBKV+cvidKw4CWv
sEDEUGxNwxqPquqEyyjUb4DagZKqOnEb4l0ZeunBJHa4bEi18H7ClYLPOZpcGsB5kq1DdDvUeEyF
uO6aL1a5FWHTrtTq7CjonwUz6rmBCAaAgGTMyoLosMDpFWaYmexHN3/yDHDThZWsYLxCgvZEAh7V
ec4q/7VhAluqk6Zg6KFvUK5eAGWLFuZovTliQMOR6BxyawlJ7bad0dPc6h18p67WBCwVdFTAOy06
OCs7xI1WY44MKcoklWZchVr8ubTc/8femS25ya1b9ok4AYv+soRQm306nWnfEE7bSd/3PH0Nlv6z
ldvlXSfqvm4IQAgh2sW35hyTgI1KXx6akTyaHuQ4VYjQN3LHb2JX2wT4GvyloKUGz4yjlm+qyQ73
KpKRjeOo3+O425aIDWZHx5eGpcQ2f7HHkcJ1vOCliLu78tho9LoPnT3sIDl4c2EcScgETHLQAwsj
s1qKcxqPPzIoUCXNmoNJPwW8NvIFLVUvNz1ZhtS6yvGYiOiNDtI7tXTQOjtk9gz02eOVqlQgFfTI
O8WydUvcgARuw2YCh6saxbSvXGA3fTDuCGAD45W9gXThDCsmfV/3wT1W/khBj9q083HCwJQRAqyp
Q7fDbocqjMZnFv0A9nBf5Lp5r9hNuhmDtsN0PT8m/XwbvdDuQrs7b7Wk67xpRZiGgPQA8+9UK3b2
Ym0tzz1KYmP2RsrECm0RM2vuo0Skp85CMVD0A9XZIp5hbmfLCKW8NJsTaSztaTSbbO+G6vk6Sy4B
6UwFHn35zuWz9YufpkWEi3deSLtJKOaeoGKN0McZQx/xgAP6l54G+yTStb3IVNQUvM6cTNOpTnJS
DngnyX0zND46SQ+v7XaCLUAiPLzJTUf9YNNOJtcC0rL7dmmPxP8OmyEYXa+OjJuFGzUiQFsAhLCV
uwifggoUgs5jXHhY/oqT0wnw5nJUDtqqSb2F3eBRSPoMoqZcU1y41PIDrZs0As7HylMA1D9qPEYJ
KmphonEnTBa04TFk7DwYdqFYvpT0gOlp6dwt5nKI4AQcZtxFKvrDkxxUJknfVEyOfZtb+6LR0lNt
njmvUoS+1oMVhq/o9h7bCaoF6hjiHeic6hyXAp86ZpumCokWSgUOh/XImRopBF34DMekgLaxzmvr
9Wg283gcu5c8m3AwFFsMBoQw5vHBEvStTpPzowPt0yV6fc5G86OcZ9NXHCvZJzZirIX4rAnj4ElC
s+nfLopqORqUlsuDYPxki5/uQDHdnktQGeFCSkaE2kuDfC4HEuXe5y0bLEe1jttjE5adT3ENiROG
4Lqz6EWeXB7gKRSsyii54yJ+TbnZsfsl3ltHN3gyHm1zejbUfDjl5SmC+wCmIcr2lBZuwtQajlyc
31VNLXd5Zx3jsc5xo2r4EgdYDCOqvtwArjwEqeZfzgBdhQ7SGUOMWR5WuPyl6+CPeSLsQdmNokcj
2+WqL7nhSFgm4NIlip51LzVxVfl5XP+W++Y6WHixOF0nL2MJYg/bVJ8Go+lPckDHNsituKFLfAHo
hvkkxJmFfa4yRmtCaenCCV1/R0LO5UAPYN0g5X8r0gn4I6fDonD5hoYOJAfPsZgF2IqwD1RciqMz
x9F7BNpXmTCWefRPFniTOOWdFcB+ncxTWFwH+clkT0RYyI/yGj8RmOzGTnHMkhJ3WUJ+Bn9kZwwt
XtiW3MHrmoZiyLeWQMEk16avl58cu6zm8hPrFsixTz8jp/u8f4Hux3n6r0XkmFzNZXOuP3VdRs4r
A4ikM+EX+zyxv//x4X+clB/8sc7Lpl5+Tn5+mSH32ae/8WlULhU46ImI6kynG0LVyk8769NK5Ohf
/8mn1X36/NOo/Op18MdG27nRb3C674yMhjmekeg84eg7lzOpM7ta1fZBszQH+UEwa5V1WSYPcZPD
MmFx+ZGZv3CRcMlH5rPdZijIl6k7OZmzssX/OtpWNPGUOhFesSb0QUwetzp9hBkOXKs7kcwEMkN+
VU7LgRYVw6EJtO2kDVpzqDKn21YtZTijPhfj+icQWGO2FdR1eYz6ABXdGqBgviNWszzNWJtA8fMg
2oZxdW/n9YkYRAwkIykLznrKyckpVjlzr9NyprKe+XLsj6/A0e0OQ0ezaA0xkINmjT+QYyJNiEtP
aAe4+ZSf5ErKvISLKEfpSg5mT/58LufK0U9zR0d/wyRi+NYaE0DvKtidsv5maZKzhj2pT5SM6ncF
sjNxXIXEJPFCSPaPUGBGBIdanOSgW8cSGsMbE0CGL+bsvZjFyU3woqvLdE6NCiCV2x/wfJQ8a8Wp
G5A6OVW3jcoQexf7Ru9+5bi0jnKFvJjml1UHLTZqwz6iu/21jHT/gmnayP8RpNYz8F6yPeUNQc6T
u4F7r33ke9ftE+sTE9hGCQrqv/dilYO1h7BBKkmOznwb4KEgG55QCVpKb4Om6n5FRf+fRYz1ADd6
9lZNZB2CUG7pLVnvgaoy1Xtkqcc50J8ghe5pEkzbLsZzAB7vMK2JKaKviwWCdgh+wxZkMa8Hy027
u0ZP9Z3cBLldgRVPx07cLzr9cKqhP14W/NehlZNF3/9M9Bn+dgl9ZS5xxYA+51f6NTJlWMeUNuKv
yekUMTl4f6j9ZTpn+qYlVEfLrcKbTbphb3uqdYesz+qTs7Z9xpgiL+fCB6ja/HJ85ZFo5arXg3w9
MLGj/86wgJCx12wBEoDZr6Fg0S3OReCAVd5GPEsrdpk8MvK0DtUBKjWvF0FJttf6v+RncjCvh/w6
KT+9nNDr5fO3SbmwXOT/vqquGCbaHrfykpPnmtwYOZkTQ5rS6cTVd70iLzOXOAX3iA/6crxCpbcO
6mJeFpY/y7smV7IcneSldhmV17fcOFp+/30BpvKHrpscAof1JtqJitt/MdbnPgA6mhNKAAFRXiaU
TeAFhbPxvWyKau9GQ3ogFzVa8YEsfhkN1r0We4HZ06aAWkt66HqmyrHr4DpvXnJjN2vCr7TYu/5j
uQPkoINiNkPgYoe4sn0qRy9bXy3TvZkgb6aLYGC8LWeoK5MLxqfO2vJoGe+O3BCjOWEkUI9yZ7vr
JSfHrvv+Os8ue97MQ3owrgvLn7xOXr8rx66H8frBdX1/fDcuXnrYENzD2DXyxtnbmJNQEzEtrzz2
eNqd5fRl45dKo5CijOpWrkse00/n5fIjVBTSP+SOF6o9cylxDCIqt+Bo13P676NyFZdb1VTO7cGp
MlzTojwl60DeS+SkHJPzrpNynrW2gv+flpMLj8HPUWuKo/x9uX2DPEGv10zgrKfx5WSWc11R9It/
/YIcuywlR/+c/rTWT0v9+QN/fkvRmtjrrC/aopJSve5D+RiRY/K7f5t3XUR+KmQrUI5eB/J4XCfl
mPzef1xrpTnsgetX5IJ//NTf5v2x1j9+KVxv+JPqN31EGIds2lNJ0MHl7+W1fh0syAMXb1yfJ9eZ
cuw6D+ATl7icrhFEY7Ze7xeX261c+XXRT5/IUTwAwwbNN7fk9bqGSIhd+XqhfJq+jMrr6tNcOS2X
l9fZP990bW+KM69PF42SHo3j+qfa+pZQjYdsAclihd3OLCp339UU39zxJZ0K3VPbHgZrCTnLnSr7
kbowfLylr18qIliNWlfx+lrzt8IoDlatKy9CC9wHpCD1VgTDc5pU8a5sJnKXkzQ6xjEVB8t8KqaE
sHc9oKgHyflmmSnG22GXHHMjv1nsmHIjdRIvmtvQc4a83q+wPQ1aA1CL9R38zz98uZ0sBfD59aVq
Qern5GvqmXy8ygfrdeBen7afHrly9G+L/zFPPrrlvMsv/O17l18YU/fGaveqSpzY+kiUA0deu9dp
d21HTpTOKYvJ5+Y6Pa4X12XmXz//4+uWSZaIbdnVRunWm5r8eu7YRXIvlxzSmliJqX6UH8zyEvz7
aAzNbOWo/NTixoLNTNd7C/g+GzvyOmOwhYTk/rQLNHcVB7r8OiYGmLTiDZ23sYvb5kDBzj6NKjgO
3qNOdMMZX9sqftAaTBWTe6cXww805NV3R9F90ebmN7M3n4JJ/Ynq34QIo9p+TNP/QP5nSSACJisj
LkY0NEQb9qDZt0oID6dueyAEJoHeedJR16TOuO+U/tx8t8LI3AkU9ptacTp+4gG1CUYe4vN8cDcY
4RYSR8ibX3ZoAQ9uAEhSM9OzxnMWnRj/xBLLNi5tc6sowVer77+F0UR8dJaLramL7USdjSrfQBWM
QvimdtYKfDBDALBXcOQEO2gI5jsMn1QpLOjShZqXOzDPXhVQtMDZzg7uwTNht9yHLVYWo8WpWgCa
VjT33lAMUHFQfqxK+ciVafZzRcR+FbHlmfmVLGc8vBTmZPAhuSw/onkIoT3rkFVBGZbBaw9kw4Gq
4SQxDiGLvTpksSfeMeN3dwAnFw9T2c5MYHMh/UbmXvyaMUqZCuzpkrzCHS/JxOKkaHtL1b3nve+n
7SLVJjwU1CSM2kVQv9bGzDgCpq1I/KHOi4+khu7bLlaC2aWAAO0QtIpC0+e1jco5FHEcRdYB5dxJ
SfDz5JPa7EbggIlKJ4JLKMxOq2CTjGCYB0fZp7Azco3eUr2j4qkU+jMWfedszqSt2DCYGoD6Lumb
WC1C10cp8JxM3QwnocV4YfZvUZTs03xSvpRuXW8WR/uilDiTbeEaG25QybnXgttiaYpdH1oUtKEW
Q11Wz0VjLn4xaKbXj1jP3PrHjBQFLBN5U9VkOJvZytsbW2vHvaUU33oHpDdJOoJsLvwICoVyzX7J
Z+0Hb5+8VUIj3hXtcJiCJuDvEvESFJSZegXinDa8WyNMPNcoT0OmkCagjzvdrlIyBoYNVDDuetSb
UBJ5UIioyWbFTdOH+8jQ+mM3Qp7C0amCxFCq+JsxhdMupcBa980hvzc6yB2A8wsKl823RW9/5a4J
FU6zvhjwE5e2+GVXWvQ+6+p7Uk3FczOkCQL9Esx0qW055bS7bqZWTn+LZzRkNy0xgIpMu4GCw+0X
nk05hjdTU7SH0eS5grF4AxEYqEz/OwSe/JCO6S9HGw9x61R+0pR0znXWHTFonrDQI/Xq+0KE3C13
ipQKAhZYHkPfUiKhQF5y+2/q+g17m+ETS2Z7SgM/s02O5szJlvbRj6Wzqo2rZye3zBI0GsZbuRPl
2IK6bL+TJNrvkvktHNesWmAi1ii+Q19z/VKJqd8OgPOe5upnUZvRY6LmDSjyYoKaA4HTBBtFP35z
Y8P09jRr/CZsi5OEGvEck/EAzv2nFkTWblCA2lrki8aW3vg2DHNPV+0vc2jAhmsFUstgyjywMp7b
cscQJN80iapthrUvMatgd1WV+yun1JZP474igvAG1eajXadnyrErb/NIUPku1bJXN+ZpCLCULIEN
IfXKsxPyG6RklIK6Z4GG0dDTR+GAzmviOx5/lkkms1Xbx5Dj6M/1M5nr4ifoETRRr2MRBVvDidTd
CH2zzdiRipahdB9gZfNzcK2+gnx/dcdc2ZEjiOeKmz8NzIfczM/jxI1UV4isMCoY3A6AYtAuXLW9
AWjVts2vg1mqpzp4XRa6jzLb1/P2q0F7ZyNcG57bIs5Oo6QUQYJHQfYgrmDiVfuu3Y5LdW5QvnqK
qrATsDIRVX6AUDDdGZMS4J8DiBXPPJfysF5IimjmG9ozm3poPozSsA41LsAuir0lqJz9oKNxjrHs
d8aC+L9poJGPfXGsDd4ILWH0dGhylYel5m4yMRPJzEGd63G8RaQM5YhO5l1Fp03sVs0h7jFZEAFC
fSUeuAJ7smozCrvk9ybcXWyDTtnJ6LaO+63q6DMVDV1BZMx9KGH3M1yGxev0x2EkCksvh5wLSuwm
A/B+RP5aYUbhrb6IF1PFUVPMaYqIXkdS86NuK+UuEwunS5TdjgqgZUjoID9tCiomaF80j/us5mbJ
rWFj5ySGDAMYn65pz2TvmJueev8r98ez5eahF0IZ9YvZ2PQ6NyuhAVzS7fSJavy2y0scJ+yxbaqD
29DT6HuilXeJQ3ATmXxgLkgrJrVC3CL3eVjWqImG21sfWO+8MYPnoFjrxrd0igMbSKyZHB+eRkoQ
3gpLVLhBnbtABWigN0tEoo5Gb5U1PZqxGWGCB3QMdvigF4V7JjqRvmAYFNNZVV7QS60RYRpxdYFl
eHr8qraj42cAlujVV5YeuhuIh00c9gdSUAbVqrxBeayzND6hyHuElL+nYy4F6LujeER+IR4td+QS
rx0sEfPaezP13+nd5gLF1gjFKVcOQaaB8NBeUtykjzjb8MuUApnweOwz9lDBzaVxpwQ1Z+1uFPyM
FSbR1n0KY8SSRJOUcQ4DwCJi0p6I9s4Jnwzc8ZCo8ymlRzkrxCYJzYfZigdu43q65Ql1ErnbeSNK
fX+AzF2IuIRWlU8g8TRufUv83AuCjmaMPDucs/RhEtu40RQMHEKxaKTV9QuyJ3vJ7tIRNhRWcRcj
PQQISlui9vVomXzVgjVnRqZJX1RCxkU8r6etsnZa9mdzEKpXpQSfv81jau9DUAJAjBRAS3H7bRnV
Td3oy5dpVh7IjGU3YPbFD1GKLc8uJN/Ax0fH/Daj1MBldR5xQfvZpLQbFHHZIR7Gr04bHTS7qI9d
0kyeZaP2jvRjYNeA+pyoP7pAUk03pMEcR/ZmUh7I4EC3t94nw61ORsRTgrq32xB1bYDdVfFyBtMd
voCdm9L5JBKa+838g0obUiwz+lUVy81ESLNPfy17ItZ2EahvrDVlPNwvOaxF/RmVBI6Y2FS2U8cD
NcMcFQKz3NbVcuKpRE9wD8tCxACu8vZtQH2xDc3qm2MOR7cHPKe2ztZ1o498Tr+hNCGFi7rETVN0
T2LW3V1kDuZhCp33KE+/mKTy+QhiYB/aDvwC3GheqJnPkf2K77egO5oc1yarLF+r4pvcvLWV73YY
1bjdeXeYcX6NBBKMa1/VrFi7tqTdEnY0xbibEisQPcVDe7ZLkExYdOm1j0D3z9yUa1Fn21kD85qN
kHMJcsnyB6HryXEce2zozgfYGA3YsqXjVoZpHs23oC6R2dQwl51uxqXsjdGCfCHt1wSoB1dYtTdb
PIsdgVbd7iteTknSCCfrKFrXxB6Mn2/MB6rLp4lDdQAHYuyUt2IUNNRLtzyLmM703DnyNDSeY+4O
trOiEF9ycvUsylQwuh+wObtQB8afS298BEVA+ggSoBhbuZcbuHSiZAt74ZAogwtrqNxaPTFPpeli
OA+CO7UdBNlcR3vtKyQu1F/iftwXSd0QCAsIMIxVBIj6egfi5qe34wM55SeXdhCtKmJrWgDl7EjO
e3ekEZ6qe2Xqh43eqYcpyY1HeLOIXugIjQ6uEn0rZpwdpFbddcWMlCRqlPssxIVTFcBrKjI6VvS0
oxZ3aTztjG59NcHRkszO9zwXdBDqZLRVllNz9jsvEQjHmRbABF4ssQnZ0Yy9MeCdwUtWUYxtk21m
jTdZgX6UbsltYomvcw1REBr1tjITXhZsMhUrU8+9LE/2vDa81SUBHqRikatKyoaSwq5zRh6f2lIf
3KLZTz1KAhdLMNtPMnn/MiJawBjw0KvwJ10s8Z5T5D/IVL4hyCrBggZIzyViBsC0OZypw1ubITxm
PWfhKLrljij5Z/CGP03HHN9Kx32Ff9BsWj37FSeKtQ36FX1mVwhiOb8y5MupiYi2sV9blD10kGrA
HazstBQCoTGEX6Vrx52Krt4L6vCgFcnXCk/fc7vGpOZZTgAZYqckVl4wM8S7VgUuWc65rzpU0Qtt
ebWipvbVKdtFDsfSMhPOnDUCGDgc1hkISxbtgWYuq62DMA0TyGnWou2wWvz0kfBCHZxdNZNcW4A+
VYbSG0Wm7UOb/FxrSTZ9BvazsfoVW0dDR0zT6IU4h3EGJfDWw0fB82an2CP9MBmP3BTNF4gOlfIm
YhVihBeBL8jE9xGHXbCZ6hYoKsHZWKhsYBpUP8mJSE7NOB/GtOq49Il7mzuKz5lD7iHJzTHZLq85
r0tJSFd+iSoNr1AD9QwJ2zLAeXQA/B302FSRgKOgaUZwTUk7bMnHJfIzb+67ZAuMmZcP7mRZ2p5M
ezZ3UZ4FvCbOwbZZRuLZI2DmlsFb8uDAUYu5a+b5fJjb5DG37NKP3OnIRV36SRCzKZ19XwR5sHMm
KIqWBTEWs+ljkpfcGxBvRfaaed6gTlNdE8rv0nHBcQbuNBgfyH9AiEao3HfBnH1VE53bPA+tMbKU
PeY3ekecKDg15dM0tl+d+Ckyuq9JVwLtCFOgec5uKBLryNFowtYi9tlT3JCDZzjLNm0nBFZ9zQVt
6xu9JGLYidyvEbQin37vR02E1h5FWbG3we2ZWpJuwdOhEVxI5NVEjpwO9+pGQ4W7HYkjt6OPjH3p
1QSq7as4/U0m5zv99/t1E4+J1X83qXJtAit7aaaRatjcHcwu3Lt5km+cAB7i2L+JoN0NtnsTE19o
ErWZ1kDeP0jsSk/BGiLEI+JJ8Aqy0cOk2hkh5N4Afb+5cEgrc9jxXgGLvo3u+tKGFDkNyZbCMBq8
pucx0L8son/LtVDclew9WJvNnQrqnB4BMEWaWbR+2mcg0xv9OSFccUMoUrjFW8/tb77vyV3btZqu
bsEUka2ukweM7zo7O1p3cVb8f23x/6At1lQVAf5/lhb/r+zH+4/836TFl6/8oyx2jP9yXIdcUNcR
hqAEbv5LWew4/2Ug59BtzRGWxhD58D/KYt1EWWybtuugOrYs20UO/I+yWFf/SwhDd11UxZap6u7/
k7JY+3fDjGmwGkdfNwP5s1D/D9tGolXCaHVDOXR55+6EMyWevriE+o3loQp3Wl4VB+KFVe57K16V
+DRvQXZzUa7/m3D9s2/nr5thu7qNR1pXHSH+cI8sWtvMwzKQAVqVq8dfOGfsd+92q/6iRrYN0SCQ
kFIpPi5l2+tUJdlGYtL/B2+FxsH4rLJe94arobE2hE5t0DBX78Un+5BjaEnrDnpwUBuj2gakbfuz
poijEnj6YNM4KylGBg9W7L7hSlCgs9NC0HKingp8za0+APfH7Op/OqP+kYP/294xjNW3dPU1rYfJ
1sHXmaqG6wNR2HoYP23YlLZmTcYb4qwBcGuu9uXeSOp7rYycm9w2XRo9xrSVZIZmEWiw8B5sp0QY
FZXYnpr7YJW+aRnWPujJ/KlK90abMkoq9j6Fxn3TimI5mG7+QFKycTP/a5BVNkpJc0y31ezMfjGW
VOHcaLqHDTSfYmV+DcAsnamlkT0RK+VtONPbb5Xqb6V2LGReZvhUm2HvuVRU5jW9UllG5RhqxYcb
OBMpFhR7gcX5bdce7Dq7DbSM/g9Vjzwswd2tmre/hsnldkoRgr9d3KrJ8uxQodgp888g7Dy9Tcrd
1Pk28K1h7PaOnZXbdB7OYXrUHKzMw0AHWa7vaqW+s5Nf7pySPz5GpNFl+LNr+N06xATYUeMXIiDW
wkdv+a3Lyy5weIFJN1MNa6e5Sb8xbRD3znhTxrRIG1TL1oDCPJ0dxNGQH4Ps6EQgLRI2K80/5lrN
j0pl8TyL3N+remIqIrCa8WtuWvN+6vp8u4QDnPqEZL2FLNaxNU4uGMFt3Dn7cdCCfT3Hv+GbhBuc
3z6Q6A+7WB5KFxurjkzAQLc+DfVj8lxk9TuRSg1mmqIhwB2+LkaFewSCm6WKaRMPYMdDc/ZMnTgJ
G4xuSBw3KWQAjnsYNgr6bgTOD0vQHOwiBcXvms/4Eay90JLj0FO6DYdm3FQkYZn5+OIIYm+VuaZk
M+EHr6b6HdfSLrAftMX+HtqLsrZ0xUaJgleXihBBo1PpYZJ67Kbuzk6z35pB2aPLAZE0+WJ78COI
FxqHaFvY37TqOdaIxnWLOb5P1PdwqHQPYbztAJnlvY0LYFIpiYy/J8rVJg52Aipc4pHBJm2SKgO3
6/RkNqFw7mcNCnPY6w9Gvja0GwIM8RXsp4ZoYyAcP2fe97wZJpBXzuMHGmLDS4EC4gdQHJ62VrBt
e9jeGnF/Oz0O7W1iVOZtETRgjEYqYDUVsEqDpedm+qnsdXMbWUZ/UkwGhmJTjZSjajL2p+sgR1q5
rRNaanKeYtbv8yo5zwWSrGrC5hG25g5EWXeSs4YQDyZNJqbloOuLF0iMoOb/tYgcS9fvy29cP5Dz
rpNyrDEnOlAV8yB1mdgaY7pOJ+MV5L/ly3kEWiOHWeUqtCuBDs3Zq4hos8PCRCIzxkbZnq8LatD8
yWeyre1VdEkmR0SVbV2cU4ZKALu08Ujvoy24rvcy8zKUS8UuNpFlhBgtJ5v1m9fVLVbv6ONFSPpp
S2b68g6o3vyuVYnlqrXksoXXbXOkAPXyO3LuLDderp5cobVEsf5SLTeXWwgZ4LDZDSsjGjFxf/dQ
uQEac3oqofY+puRPCGgy+5AePq8hI7qLQlq1SfBAitx+HFVSfUlKbmjLn6Jp+EKN9BckIXqgkq+W
JW6K3DoVYzFQV16+GnoPzHU88cKL6NvkZTmoKBJg/+StAPUz72aTelS4sZN8GTpgDppDoIZPhmIJ
34xxvAx2QhEm2CSWfh+kqnuY6+5RhA6JTQD5SCqiRUir3GobWvZr0KkZVoDpHeMuKubgpii+Y5q+
nSqHqI2EfmTu35SE3ep3N9gIyq3mUOgUawJBgQiCEhGxqvaMiRSnzlDdKWh2TkuUHQ26X78IvdwH
SvsTfgmv9jjqm2KcPDprUm7P9SNGDWczBe20rSKDdyqdvCuyT8wtAhBlE89ViNgcbAPu1aBDwq+O
1N7ayFV9AHTUSDBJNPHs+HacC26/y71iar9rrt9vdX9vRX25jRV92XW/Uju0boBnVTD8igSuxNT7
fbc+tEgI6y0Da4dDalDbAwkk5kftdrlLyJNbxaR2l9PLbOHM0AvR0KXgGOSKnNsJvDKv8gdYVsFW
QJbfxf2vZsx/G8vyPqjNi6k0xZMy2PVBKO4BYRqvSkBu7otMJQMwbG1P7ZPybHzQ3nM3QUfgDfFz
a2UHSWc6/GgnYCt202uebselb5FTuKGL4BylOJhdFek2V1hD2NjQoYgYeDtVFkwkOUFClNuJgQ36
bZs9OCoxTRjmSjpQoo+4RF9da2ezqX9pTjXu5tDxq/qeFJC3mAiPrbBJdLXr/kQooU8avP5q9T+K
IRZnPBe8Nmf1dADm9qz1wO8HA3qyFhPYoFnvIq9/W9MkcInUtQ+Xg2qAC0i0rM6aNd1mjrGsNeS7
RcEQvZgkGghqpCMWAY+k442rcgaIWt+1tn7UEvMwm+ImzeY9TQwUYqqx5cS+t0Q071TqKVvDCquD
KHeaEOe6HyY/nCPi3btUeShpzRyH6fdic3qlQbjseA3cERv0PS7VhfTVbN6E0WMW5z+5xI8DVeg4
tXPfrkySU6mv28VL0BUJrbnmiwXefnhyDNN3JoKpAihWSiN+NEN10CPAkUoFVSZ2ojc9rrCXOKQU
FtRx3eo+WSgn1UN51vEE5VPgpS7G8AGR7E3chA9qRNeduTwNlv4057AvA93xbGeazjjWd8oQ2vTC
PdDyO6Zm2FIELw9KjArQCqenRoN6Yq1JA8qifwDU4NwCBlMSCFPgqfKHimzKXP1OgYJQQrf6aRQp
PHe77jYSEl3HPMXS+BmuNt1lA4g1mMj2raVX91NCnYHHD30ACEKwouPgOhIQSfXbeXDs+qG1NKr/
lHdpOH2bgvEW8+TXJuXW5FIwAJBYOwMJyOP8MMVYw8LZeQya1je1AdfEQKl4jQKCNU5in+I+2QF0
+CCKAKOHkGdtk4dwg1KeuLoDXTuvBN+ankOpNKHDj4sjI6il3nV0xVPsiW8sEtp4/w2tISZweb6x
uomMd0W9KTJCL5YBucHyJJZI+I6AzhwG1fdKT7HOGRpFCN7NR0P/Yi9nJyZPKw6iW5WErjmxfjuT
+mOevFQJXpTIOqVGs3L5KaGWz6FLbySp1TeG6/wqxvy1RI+5UeODe577cgCNZRPuShbjHd3uhkp3
0ZTfZbWl+3Ex8za1fiLnXT7WMgwZoQW4qqy+1DxkoIuJN7lUUOWNX/UT3joe/3ck2vR71BdU3PFo
rp0uyi4BHnmH9Gi+ERMV9yif7win8Tuh5H5WZ+C66VciIdSiB6ZBGVwKkqPs2sUuCmZkA8cEO6D6
YR8wFM43OgHhfhQX0ATJMK9a+1bvBGAljZZeuWjTzoZ0EFeZ8KyFR1oAZ/xWU77Ets0/XLfEULsF
3XOQc1e12X2DmvouAouxWaCN9Ca1tPgj7JbiftJLBmh7N8Yw/MAxOBA852Yc+Lnaps4UrARF/Zbu
QtS2+m0J56oTXQ4uQvwW9A95ijJ9Vyp9mxFyyStScIPKxDnmAKTamPiyogAvjwWupkx65+Rp7BPK
+qEo1n1q6yQNd+H9SIGdh16n32l05lOMzW7fVbyZfKU8qiV18nLo0fk0t8aotXfhpD6aGQJMgDH5
TTXnOMaUlu/axHyuB7HK82QXgl/ZqAINxtxqs+/U9PhR9jnOje1jzUEsTZxNb9TusasrMpzbsbij
43IsgvSuTaL6oM31e1yGJ90IurOLFe/kTstT0I8zXawOLCy7xrKffkQW2+imVMUHfibnzEoXE3SC
md5qw7w2wc3XuuC+DzLwoCFTKzubThGOStZMFe9+5CGIRj0OqXrguTSfIqfApasFcIebxjPMIsAG
X5s8+0n00GZSAtuyPrtzdCw6Z7zL1oErxt+QY41drnKiW8vXzJ3zjXkgj4GXoY6Wi2Gns6eCPyCu
Nn6ntIfcIHDSG7spqQir0H/F8ssppwfTfYe1xmkxoqpiMKwDpQSj6cnRtqes58mP9LB3eEjxRhfV
p4rgt5McSyILO+J1Ws7EyVxhZ1iXjOTnvMj/s/xfZ7aGSwcrfedFX45eF7G3pY5fjsWAV//zpFyk
Wb8hx67flV+7Tsqx66ocg2TfKaux8a6GAbkC7t+m0jnHQFGbk6LiuJJj18F/nOcUK5Xtb9+rSQeI
LQxYwWq4uK7KBgVFRs/6S3KQ13l7Gbus6/pTsUCWdFnSiM544YxjrRPuYoPGX7/+6fPQWLPA5dzU
IcPq0+/J9fV9/x0/tyAuvOkohK+/maL1EL4czYb2iFL3JVtUWgVBch8pRUbDUydF2iRYqQy1+1Fp
XRyDM3HkvOIdk7AlpiJda/+2E2xrCAQgamG3JIQ14TGlns5Z3QOuiaycTjyjzIkPswHVgdHf1WRD
3UItbnZYrFbJGJNDqGW3sRIRBBaZ026sRuNG+9/sncd23MiWRX+lfwC1YAPANL1jJj0lTrBESoL3
Hl/fG5H1ipS63qvueU9SSMeEYCPuPWef2niOVMvcotcZF4nl6QjHe6tYEZ+JyK7S9o7jGCebLsqk
Vg+IW/rAjHYtFOlTFITJCZVYsFQN7mEYm5dTX2Ntq9RLZLugMiZrrE6ol2Zhgh5sRndnN1N+GrvD
ExPx6dRlynSSS06lM0jIXe608xva/JAZzgHZZATBOfzzY/6kTSdDjKReaJpPQZh4K9Zksr6G+BVu
ohC3wzQyJ6jpTqCw8lZAO7S1Sku3MoSO5snzT838oFG7qOmJ76Oy1BZBb4oVmfeKcqMzUzn4WWkc
dQJ+uLGxjfiDTOe5vUz5cOJqSmqPnz6WumVzXeYTla/0p1ihYzMiWAB8KOa8tiJlmp5QYRjCZ1uv
ipvJISgHRC96IDN7D1xIBF5b4Hmpy50TAMSeVOsI53rnlczXpgR9Zu5G6VYM4TevHKA0RuGXyhXh
1ndy9aQmDmbCeUk+GP0Iz91SJ5RhkEEiK9xQ+1EMdkGHlCxfyU8Vo5tBNUxpwoG6OZZpJo6WoRGr
7dhzx/bdZTp/smniHDK/IWeNZ+18pDC/oE5pio471b9eC2xKK8CC666/LwCo4QVMzZM8sOSS0/X+
JrJ02v2aPjJwbECa4JCw0slAFNEY2ziKXibX1IuVvxxiC63X/JZ8X/SFcXKgNwYJgz4kKdRs+7Wv
5tPeKphRjnlzVNSBJFCLPNGBk+Skq6lykkuJDzk0NMIMintBatfJbsIaTY0FQtCwlIzGdPlCfv2h
EsTv6TPYzoq7+CT0JD4ZdgO+ZOuag7aRr8I0xqZrpFR4cgewwl+flB+XD7ZzpOHySKEz3rRjDJmi
AwZgjtyJAYGrp2DG6DnzNmzmg14+aC2SC3o7BffWgomgFR2noP/zQQn9jmTY+fl1kcg7jDSCGW6r
TM/yjXb+Sh617S8flG/Jvybfl0/Bn5MdEBva9Wc+3vj4Vfnax1O3KY0ViGrQxL+umPxcYdTpYWxf
jMhpcqIkwvjTqhOmwhTAdDfyo9f1+/jFj9Ur5ZonHZUzj17AUr7Tc3C5ZqRuPz4nl35bvd+eyo/8
thofm6BrwvekLW8qlO1bBJIq913C/awifohb++T0aO/TCpGuCaHlNqfgvDMK40uemMo5qvRs6VP5
AUlphjT4AuvGJVq1twka9XL3aKjDu1opBegK9DFQw9tVZiXaIU90ZIDtBAd4EjtG9QFC2IsfvdS2
uk2oWaz1Kn7XGeeuHeEiVm+Y6ZokWiwMzk4T+sOiUGepu1UHr062DfPEJuCmdtZ9P0xYeHSiX5uC
I1jXtmYL2isbVaCHyRea6OWW6gbTUWMgXRWe1Z6VIDu2ZjhouZGzUTRAqqN/M3nZa6qOzgt+PWRk
m6IatAspRGnVVTieuzsaxgSQNWG7BG7cLienq9ZxFn8NFG7L06wOMUsKSX1rvJOa9k4zz9zPlQ7y
jun9N0N0bszua+05SPlUpPQmGFHyNyPthXmadUzGZD2xL9dcz721l2uUVB0itEunh0gQuA+eperL
PBq5EtFqRyxcrjwyPRn3E8Apis3k1UydXPMNMjyhVWq/zzgF7/U8tqigg5ht4CZuXTW3VkVfX4aK
lzKQlFSDh6VmQj2eWqIxwJ+89WX92qiWtiEdeUUoskEs0JcpsvyHtI63JAMjIa6am77n9p+b0W0H
aBNB83CBMH/uRgo6nMrmIdlNCO2YgqHZbkR1p7rNuorDYt12SobSy+uP1jSRRnYhurXeAiY/5K4p
ToMzTqs810kAIoP83LxGnnBOfTcWj40bHhrKl/u8i9DSZV69pPhFm5xAgqVW5OJitkyX8tTMkHZP
m64rrHst8mHYopXscoGSr9duPBWaQZEaBxJlh1XiBc6xDHsM4KTg8ADiakzG3dD07ZraGcZpd5q2
XqorC0KGagROvrJnQELUXqCsY6bEazVVm2VkK+iczFnGM07KXTHSC3b6di+ylCpHi4/Qagt9l4/R
TzNw4otq5u7C4Yii0mZQ5Ou3MLFa2BNdvwHrba3bpH9j1gc4REzr2LH0Pdl4+1gTzf8Dpf53QCnG
OgCW/n3X9zwDoP5r9S3Om19avyCk5i/+2ft1xR+WMGjd6Rr4FwBRoKP+RZWagVMQo1xVtxybf2j4
/UKVEhTAhAo8CpXVX71f0/rDNTDN2nzNmdu1/7fer238SpVCgm+bhi0MnTXEoYx76de2IhWNohaD
rZ+oac8ED/mQNCQToY6dtnjc9K3uhsWBNhaK+FinBvnxXL7YAH6kDJQJ2NUIYsbKwKYLrKJLSbPN
pfk3qUjfJFkKVQTnIeIYaeO0Z8MyJ/6wGQLlci3Xz22BvnfUdBcanbtnKmnMli+/qstsd4UkzM8t
nfSyAUovwGF/jxhsQbfnHjaEzz0yfU5y5zUYjXt1pppm3XkotOkQ5+FajJq197pLrHB+E0AwK7KL
p9qfHlO1b099T7+u19dujEpGjHGxIbNXwwTlcIcznbs+jI4gBvHiA1FaxAWXYZdLIVdYSlmeuSMf
J0WqXebLPA1R7GTlu5HTkdKFfVsY4kvpxPf00u9GtXkBdQR63SqRqKOWh4DnL22Ik1uQT0CaLO9U
ZnUBMMj9KQbuvdzxBivKecHRFlnR3LgtdpK0vzEJDEJ2y9w/HS/Q0u80I3y1CoEvsk/vssJeZbrH
JVe9F6pCXmr72rmWv6ADjiLO7ylURtN2/oNNUL8gtee+iSGaRuUCK3e9iPuBAY4PLhJVkbsF2jHh
GumIjczucyXXltySiICnqhMZp6DJXgufrcr0C4mvSLhVaxMM3eoroPpHD9U7gTu3Tm0/gSp8rrkN
UyOPdm4qblxub25Ml98u73SlWigo/2MTisuAcLWvaPf75Xc8e0RzG9l3ivIDhl5IN8igBFryvn/v
+/rdIf6JkmezIdg3IDdjqpODV1uH1gcUrBQbA3DpyvU8MgLEvlJJ26m1gO54Znnr3Cx/6jq1+VHl
sh60wMf8O9fWL0mj/UA1v9KT4jHtkFshJ2RKFFg/MRPO2uojpUVqjDa2JwblKea76ajQ1nAT5HSj
3XLgVcErEBN8QnY+glNtoB3hjy2BIfe9+0bkfLKq+uqSZV8waqVzJ6JaahwPjG7yB+0l1tlUrpa6
i45etNp5J2NAYMnxVKj5LledO19j/oVWGS/HlMBU32e9coknbjC0mxRbXPSOmbMxWVijQmXb57Q4
63j8TpXvnAiKETj9Lq2jqtsmpvneWnxTS++q2f1RqvFzpXkvAM3PTQvcuVXHtR8qFkrqdlgohf7d
bNRbYmXshuZeGWsTXIJoRwMY44yD+H6wtY1TFE9WL763eV2tYjQTDAsglFXJg6OaExOJaO/ih0ai
ksImmL2KRnjgnrcsS2HT9jNvM9tDzpB4Z3Idd6kfv5Rka+Gd3FUGvHgVZbmmhzeVQ6gkVpdl4qZr
M+NIFkgfqVYliBN9pMXLVCjVKskj6j1FtKse+s5hJ9sEWPvqmhi0G2sqs1UbC2XRWz4da+M4Jeox
aJcWG1XNUGU7hLrjARh/8gNf09C8VQKK7TERNWZK/bxL115dPXgiemM5hBggdo6iINMg/jfeF2EX
bwwvOoWlf4/1o2vp9s85SvP/B8UqO0qnTm6Y8bCk11guLctYpWNAsD3+wVpzOhQxP6NG2fnuOXOr
x6ZS710fm1KjcU6TO3rbBqC9aeDhqLsTRvjcm91GqT13UcKxZLQjFmrek1053uMFS7hLcHhFr50B
W4z8g5+wA6kUNHGx8JXhSJX6wY04mHXLKFd20/9QrbOHyBId9aVOwh+eNkC2Sfr7Bt4mK9k8ajkK
VXPUkdJPWbAOarF2Jm4pQeuR49e910Z+rxbd61CwksZEKVmH2dQo7pb/+cqxzdvAzfZ91Gf0L9Nv
CjpkoFOrTjefckgLNdE3Swr7pZbRhEjUe+T8C7sbf2p69tj35dYMo5+Dnx2jYdooekE2ls/dpGlM
AfOLbFx3ZSdwTjWK1VFZrHWw4SWdLVw2S+KnnlT+vO7Y0VpFkLKIDar0qcDU1G6xubjvNN1+6uQt
Ro71Po0YH2Dw8EfC8Abb3Li2Mq5/0zSz1SbzHHaEU5P+EEfmC/rLH7anH/Ick1gwYXkJTPvk6d0G
gcyR4id+kXS6DUGPD2q1NudRI0mTSzUdlh18vwC5Le1f1YuTZdqcDGM/xOmtmXo520zhPkgzoGpd
6F/mUm+0bZJkd6SX/CA99GaiB7xxu+GbQ0955Qw5I3S44PPZNUzlhuQERuhB8APG1brrLfT1jYfF
BjJFPyYEK7yKOqLBVru70iG3yocVF8dZS3XLPjuZ995lU7asZ1pdNr01uv88DOG9j/eVUXm6aNrS
2IWzQJ353ZfMI9+ALKmG6QzQtNLIl7bd7fUSFK0S344Bw4k5ttXmIp9hNApEv1XpnuGDHIkS6na5
Vy4rgVeHvIgbFTjgKmribR+JXdFrm9KyX2g2BMv5aHf1QkPyiTHRj0jlHfSvNGbx3tTGW2pUeIBo
FIURqs8vWaBCvxp+uOiJlNS+SXrjqdCsh2xgkmcP7dfIhus7Of2hxt2JTohwG6W+h+MGYBNZE2Hz
GtrS5TDkd0au35tTcHTcht49LWC9jJFxilu0It5S50NO9ujKSLP4m9nr2UKEyKcnDkREtYtCpMda
IVmaFhnXu8GCusKsNQdBvKAO1uNR4rjpchJJvaZbtsAYZ4rhF6tPS0z4vF6oHLmZR4+fIcWyz1Xu
bhwhhlltfYqrgqmYUM1DJ1jhIpye3CE9Vj2Cscj9GmpduI8m8T2I4Tejy1pFvfLmmjbZphb4CtId
+tiY9f5iUZfJK3pvdZsX0dapjW0X9w6JfTFuNr9Mtqab6cfQ0ldtS6GrCLNHUXCKi7T8ZpjRYzZy
yamq8ocx1vHGKZ8MRAzriDDPRZZQP20YD3m5wulgPOU4yGBaOs8EUFuFA0UHBTx2kpc4FsHaCipg
psllFOjF/Ty6FykhZlmlrmlMcwuKplU1vojGOXih6QHEh5ygkHttpMMbyULJUsfAUhhvEw4rs08e
NbcwFvbX9NyZtLB9jVJzlXBFTM360THNCBm/+qIocOyMjiMBWcamq/kKdMGXgUkngx97AQawWHDF
PJjm0Czatu8WuUiXqdE90JB/t9xbw1Vfe8v5XoORXNY1hdLa0amARjdMz1d0lp48BHdIztXb2i6Q
b0+AjwzMx3ojZsmUuVLiAR2Y41/0YNeayb5VQ8ZHsf81MeK3qPS/lfF0Jjv1vtGjs+apN/Yo3GWW
qkejBixYp6jIiYatkXoBsxyeMTLROJ7Kh8kxXjMStnLLchdakjy0iThhq0TkPXj5MlQ2adQjGfRf
rBxbNIaXo1UaXHcj/KxTtlIy81HRA8zCAl6jG9WrLBy+WNFENE9T3HoMrPmvtAEO3goHeMRNKPAv
JGMgWEu3rr6zkvh7pmk0PyeaYDY3LWd8j5gxg5RRFhVg7g1VAZDT1pERuQJ2chFa0Os4z8veewxr
ey4qqrQ/gvBGdQGtT4FlQLq9yw3fJHSOC9wYJPeeYvHbeBs4dTJcdZ33zTeDR+FMDFMyD97OiN3X
rPOXWMuJPi7fwdrek7cCNxa24+D0X0iT+Q45+4c+iRUj7beQdEQKVGwrSvT3LemT6J8IqXM7dBRN
tNO89h7N+nYkhUKrvKPQYXciHHptfVwGdCE3Yb5FMV/UEa6I0P4CfvVI4ftn0HCLHbXktdfJG9Kc
XTMwoJ/0+E5rC3fpVM570CjhguDLG02NL67W2Qs7EG9NQhJ1hs5jiucbHri8/gfgGIdQ6qqmVZTu
HaHo21Etuf23D5Ta3ozICxj3Yt3c5QPpoAhLcDHBJKegVdtQO4d3Ljj3BpxAl0TaQl/Gfr8knZNS
VRAjvkSib8flXR9h9DbcvNoFGoK96GkwM3y5Prd/8jitBObLBFy4d8GcqsSwEEF7ZECwqeYWcmkN
+9CZzGXegnUK7EvvqRe9KODrlUBpyoFJUC3IA003nd6eyhwvczV3jLt81076ylHdd6i19zUBhLuq
LW/HXntWCwqCRXRS8Olw6nKCOR02pwwvG7aEaerTZY/wFyVMsGti8Z3u7l2skLw8UNeLp/AUZFyh
SvcZtgYekRroshHOrFXbvFQGddBGe47tYA05eksQ+7Do+nQX2SlS2ceoN/G7JvOoFhFMLyJugGg0
LSUkXLMKNqEB6djIQeSS3LN0XWQt3levJ3x1trtqPsmywaMCLxr1B12kenS8g0hPRo/12EvtJ8MM
nh2vA1pmnwu2q1+0yyZPfrRURLWyO2X6i6l3P8LA++5P/RfXtt7aQDz7JuNt1zkw/741C/tnGRd3
sIOJTgyL7RAUOJMZIQUuEmDNeo/0bK9p9HbCy6Bxv/S9fEvAdAfneasZ7Y7QSsRe6VyO78d8HSLE
IjmYpKeyODQR1ew4Y1LrqmUFYD/5Bn8WZuuMdZiG4GtQXUwkz0u/4DaPlevUhNQs6cGt6Uf/iNDb
tv6jxX1PF+v3dmZ0DGZo7zLPvCJZJF3lyluSi1HjkWmOkmUtn6b4+IOCYx1/0pjusgJbEG7vXTvr
ACXxzPUvQVj2e7BXJeKe4rv8HtxNfVFUpb/6hHXK55/PZmSbJUBLyw/K14ZCb9FYDsG47NriCqaT
3KVO4qGGMcH/qVffJDhFPoAe2JKQhf0nE1EOk7cXS2cq7QQQglOvP/GyAtV/7fpCXV+xJsKM0k0T
1w8SgiJi59KjkdpM12JMH8Z7JNxXtFVij2CMg7BZfQDJsvn/ZVm1v/qg78ilT0wfie6hYevtDA5a
d+ZRuZaJeFJS1+TzXEEFQCZ4qSm4ppMeqJr8byW1guTu06L8tD06iE4hoGWH6+KUdGuRiXAnf3og
MXsJgI5h3QuZ11ey2HUrhQpYDCsZV3Jby60SN9zz60aj6jLTeeT2l9taLsnXPsHD5ItGQrZD3RIY
iQSAmu693PEki8GykZvm42iQ72ARYvbpJhCCZ0CVXEldclsQ5OmMtil3jOh4m6FeO3USXLevmdkk
SigUy1PXszjqKIFkzd7HP5VN+YQTeLznAovKdn5II2FvJxRsvl/SBlWZA5GIVLeC7ls2Z039+sOf
1kEu2gnkZE0P9Osnr3svDFTG0N3MSZklvRKL1lZALAWBHMN9Mjuz5aa6MhU/nTVX8prceL9vQaMM
zlg0HWWqN+jikAVHTvCqtMBU5caVD1CBDrpNa0bCpOTK52p3S2R6t7kie7zykohJ3RSqhSG/TjnR
CcbdXD86n1fym/KP/dvX3LbAtcztZiWPhC5KqCUQLSxXWR+EvZtl8vJ/KA+f+QOinPiAybC48EcE
jhzMQ2v1O/KIlnCU1plNWeqK4fq3v4v4ZO8FZrF0s7lZ9hd7Uq7tFN04DN0YGuai2l+PpHnryyNJ
Pv14LbfN9XxFsmadNd5rqvx2cmtL1bL8vHz4OFs/HaLXRfk+2tZ+B9fiSgG7fgWR+VZ5bupsc92r
WYmVW/ervWRuyUNG/vfkknxNPvXno1DtyJ9s4DsHNo1yqQOXB7v8xMf3fz8E5fMPeJgpvyOfXxd/
e18+/e2162FbSCClfCtPGUVZNM78om6BPOw0rDNLtRP0buYV012rRRAJQAHGeQRx06EleN3jvdDt
tcDvODV3dhRTrnROOpqQSc0XTR/fZY6x66vZam8WB2qNd1l6zGdaKeL6hhpRrFY7Q8GXXirtThkR
18sH7NII8bUK76R8bkuIaqH6/crObYQduqdhzSWlJhZg+Sns8Pm/X8wcr9j0jv4QJ+CYE/E4zmjX
fn7wwp67gHzu6SIXS7nY6mjAwwqpOZYJn4ACkPTyDR/MIubwdiNmXuxvPKqPp3LpE8Lq06J8659o
WJ/el1+VX0Jxk8MF0SOkH0CGNx8/9+nj10V7PlM+vXplan164WMFP/7K37328evy3UFYr9gygAQb
tbX+7c2P719/Tp+bD7/9echD/qYI4WvLAYXkf/3dn/m0qh9/pqEERtAxc6mPn4o4uLRE/RrgzpkZ
OdStPi0OMydUTxH9tB46yb/aL1ju/0Spy9fkU9mXkU/rAf0E4I6t2hKgTaGYvkyJ0fv6MMoX/dig
5Dj4/pqiObeRYL7HsjJc/D+exymcYApVDEJp88DEksOY+cG9ogwlvbIqqk1uaHeyPWNJs4R0ZKjc
4NZWzaRGeie6iXRA2hwAh+YTEs5zdBiuPZ1SYgGbGCSWGTu0qSHJLDKJ4JQNHaJ7AMAiOybyCxnA
zGdMiMNme81IR/lcnenk8imY1Nc55mitSQr3fNLKJUYSW3AIFZVKgEChOoUbn6kNgvlMNXEEdf6K
pJSa7JKyPhR/Lf32WlWpNrPQPqWmQQermcHr8gGn958I9iZSByBWOZkKuJfmD3Sma26DkrHkvD9D
yjwHuQTA5M8l+VrYg3zAs4w/fIyyfV3VjH4tC17sQCoCXbV5/8vnotKfvTz3kJqzb2W3DWMMG0Tu
5o/u2ziT7pldUzGeG2/l/CCX5J7+7TVjHj8y93mPZO/t2oG7Lvvzju4yamqN4y7l7pS7+KMj94ng
Ll1BYmLolTXlTjbnQgmrlYujxCtKrHkMOb2bEepyD5pKF3/eo/LFKIP4RjLMpVVUtsAUVPVWcJVX
kMUezHnfemSo4p+an/tjFG3KNHmyZtEkuVR5fwQr2OxH8ZWU6QrgMIrEj4e/e40KDJr6WtsGmlEf
RqX986HJKAPgQ4jXH6+N8NqhilJddlXPXEnT1BS+odMu9tQgrTVKvi+WZDzL/eTLXSQXWy4hnu6T
rFLXHOsfe0LumI+9E1Qak1R7HJdyF3w82PPF6eOpPDPdBgNnPMY/5G6RO+jvdpXcP32uFzufcpfc
KYVwN4ChBIYlzrTrLpJnnhOhtcfXT0skQMTazRX10R53sYdnBesj2td5dL63FHJ1GIXSTIiLd49O
wrqft50MBUik2lM+vy66PoQmlaD5pdyE6rwdr9t7XpJPNbNj7og2+npmRLqDHtF5kRdIee644+AC
ZJ5PqOu5lItwL3LqZ4VDa1qkzrA0ZqikpO+j8tCXamJ7C/Jj492QEVuTBRSa5buS148TUFmLqXiW
x1JpIgnO54ePp3JJvmbNZNqeAYQ80oJ5Myjz1UbqBf7fT/8Pfnoqhf8xqmv5LQl/0roNf9FVXL/1
p6xC08w/NMPRsDULqav4FNalm3+YaCZcjOSaib70w1Jv6n+oGO1dV1OZc8ziib9kFYb+h2UYDtVr
FbEuaoz/k6xC5//z2autslrkhAmH2x3ufbxgv4oqGsQBBWk6wznrDYSxOdObZjBPHe6JrV8E3VNu
Dtm+NUNnVYaWs1Iqq1poDUUW2j4PnZenyBGSdz/NT93gwtkwsjPhGKsSvoWlZ5dUdZUDoY6voeIU
Wxqo3X4ga6l2i6eecs0li8bhQtFI/FPEI0qW3/9jpurqc8qmSsam+M2EbmaQMt2g7c6+bqTb3uX8
a8z3yaysXdD42Sknk29FhyYiAQXHfNvWzqnqB+2M3e9HE8CSc4fukgtcJPoch04kdLNx9E7cVFQk
Vcbht/bsFnLNPt4RbUC9fdZle473nZ4CdYEB0YHdao824cZLTa+7tce9neypDDinmv1s8qA/VoLy
+WjSwcko4Pjc2Y6wDKNj3NTtcrBrezuiQl6LQUNEEvS3nqI4q5pbzRMOKAdmKFp3xjaZ4u/pTSgP
XDaMXWbSnfT9KvyHbSp+VeBY88FiChshEJMUG/KB+uvBQtUqQN04Nmfkhs0Go3VIi462oN/Y/mNH
3JFVkFuuTCYrGxKPlhXRK/c+FBBM5UK31I91U2wSnJ+XrmuNXZM37ToTcJbKiGJlZT1EIonvNZ9+
QSf0J9eld1d51hc/aTr03rQQuqLLjrhd1mhcJjSREc3yUO0f43wuZ4noYYCCKIDP+OE2CQDX2HOg
J+LfYFtaXrXipMOMmNN56SxvpbYdyBpgBf5i1Hvt0bDZlu506yDDfx59C19f2q8aqwhuqKVfSAg7
2LBZoAhOzS7QrXvi3qddFDTps96cS6st6XImD2Eq+sPHQ+eGw4GRVLj8JOO6vRIVfkEt/M+TF0mU
anOUC85hY1ZzfQYtYET1e6VI6nNmvcX+lB9n6iCbLlIQWrcouD09PHamJW6Gzgy3MfGSwsvWpR4c
m7KKSIaxzm1jqqeQ2DEjgInTrNyyVJ//83oiD/vlVLQ122bgbODRBAECQ+TX1bRUkoCL2s/Oqq7U
hyjGkS5SixZYH65aujv/8HOSv/GJP6HOv4fojOq1IzTXdn479QuO/6msgvxMVUsLLgq+W6wYC0XR
rbWGPfE8NnG2RjfmPpScUAui91ZEzOdHF+aT35rqvX1vjK7/3BgYC9Te4HJm05tiOt+EyjNxBxhY
K6/Y5qTbQF8Y7Zt8IlSn0IHm1Konbv5h+80r/Ot/iHNNt3Rz5qvMd5NfN6BtzyF5WRqeLdN4tZMg
ONoBBz8hcxWXK79c+iJWZ3hmt667QjmR6plgLmwpMIjyno6qv+rUgMAmvmSMXA3rQruVD7Hp/tCy
Bq5kyCk4alO86tXJPw4TmKw6qDZ6W3Fl1+bIoGzqN33LDIUMDoyUFXjMtNMOeGYJlgpLc1Oj4Tir
tldC6YzsFyyXwTIIoGB5wVmLZtxdkziIs5ul7041l4Ci3vgFQzrPiocbpU+WWoN/OtP0gZkSFAWl
xnBeq8FZqZCmeppurpgzaifH8VBwjPG0A/BVHz0SubFWNdn5P293awa5/Lbd7fn2aAhXN7mRzOff
J5AJZGELOqqn3IzOsvHoW2qK1d85VvUFBiQX3g5cZV/RH8b5+z3WnOiHkWorPcp7upi2Bg7VFLiD
InUf90q3bQiHuI9GZViE82e7GuW6Mn5v2/hsxogjdBG9RoQULlKgD5c4GMfbMgEgUVkJV6JMmN9M
zaP1V9ybpWOBh6jdNSAavLjleIsWuD9N8dSuKHQDLcm0h16PiX7QS3MXIPVeTqWa7RRLLTeZOZgY
ggQTXCJ/hyks16bIkjOUAODT1dcuHopLYhTVs2nfVXo9vDi1Bd9E+wdWDITW/3FoG6bBFQFNvKtJ
cMyvm1hUTqhWQUN7PvXCZakl2tF1Wu2o1gOmHz9EFTIJZyffkA+D43nKEhqvdqwUoB6bj+9onvJe
TBQBPl769BHLjjR0afMXP/5aV6fRsrOxdV7/rnzbSyJ+4tMnJ6EoyywEN8aRYqDjYS2VvkKACdTi
0xflG9eflCsYpKq3cU3z+fqaIdfg48dHF2MTGJJW3ddBs/rb/9PHp//8u9r3FJnK4boOf/1nPq3s
vHLXdZKfuf5oW6SXSFtpFeotq3HUYz5/TH7AMysHoOn8XL4jH0a5+eWiySkbl+eAe/yWlCR6I7V/
UgzvGGq6u7NgndftTadx6evcwVhHSuFtmq5tlz3j2OfOmn5OSRNvxuZpVPqfXY7Sto2NU2ROP9Wh
EaT0hI9NHHxLhmZaEcv6VqSqtYpaKKS9jWUd03nrqsWT19rnqMauTs/T31L/egFyqkK8m26ICF2H
leZvWyqi3PALLEpJt4kyZW3oYFtJnxGLokGe45cME2JPP+t6jwt2uOshOuMIidCe6RRZRbvqPUIG
psZT0F2aC98xE4jkVQ78bnjoMy6j+OUo2zg2dZXoB6MzslBwuhO/dqB/siSpTbwgijiL8Dvan3MX
29FNaCh7dluziUV1q3X6pUWluo6jHs1FkwELEjOAv1XwgKTeKqOotQVPcR8YqL7wj284fV/N5NVJ
MaZaY1EswpnNh5BwW5og1CMTWWjuuqxVAdtSIHxRcKTHcXHK4xJAUBi4iDS0L9MwKYgYDjEqqJnz
dlQagA9JjknXIqypEtW6Jhf6ZJVoRCkof4k94iLrLiaobvgeWcWDblbtKhf6feRXNwCJnBUVofsJ
L9miqIttSYtvm3QHdAiPcDmgneJZydWeFNfu3R6GVZVk8bbR8D8OeWlcDPM1bmirY1PfNmOhLANE
s05NdrYisq3jC+2Yq1wZtRXX7XBfzcme4lgFQhy4Yx/jFnFkGyThJiIk04pR/XUz9Csa3tGr3qd2
hgcQVO8IXhzLPoxujfjh0S7rlQLcbpk5hKB7zSlt85a2k7UfAr/AGbgEgtDsID1wew/KU2mNWyzJ
3r4to4iresaWbnDLaUCrFnodkMXbRoxuUi7Fsf2klQkeLh1eNq4Z8g8rKl81xIoJnzhEMTDZHUgQ
W9GpexO9M+nDTxsrdTI8m1b0XeTtJh+qbm2Z0X1GMe+EMfqQqygC8750NiWOjkjv3gyCwTFYwAgP
7+lRY9iItVNWxg+dunAiBAchYIWF1o/6wkx2nqIdGwIACLEtL31hLoughVted7dVKapVw0yPNsND
YCCLaHMh1n4FMMXS2zVxstjeaq2/gQS96UrTP7iehiUoezS6Yqs6ob+q8wJhNV6QFaGOYIaHzFrA
1oyIxU2+TybxxqgaqXQQCUzfYVlkxCOUWnduU5SbZo/p0ZjoVSvJVh3F2dJh+8OZw9UYIC6KHf/Q
a+Mmi+y3TvEvXLCSg1PHz2OroKJzi3GX6cZh9MZsbcXqIfV1a2nayewo9u9MOOqcWtE68L6hpW1w
DMYcBwMxw5ZFjWcsNo7wx3P3aEfJxeiDtcoFcTFiekcVObdXHWKBLbxPqHrJc2zNCjtm/Vh2zAdx
fZ8UO0cBZHMqD1mxmxhfLoSbPzHY2kSR+9QLPyIyOcekWqd7WMpfOYagbGWOszNi9G9WWviLssc/
PpXWVwVdHOr5Ll4XRaxvzBwYcdpiyhrikyPIp7UTQCp5az7ojFCxEGbZrlN1AhqUUllFrvOjr9H0
s4YomkL7yHTo7b/ZO6/lyJXt2v6L3qGANzeu7kN5wyKL3rwgyO4+8EgAmbBfrwGwdXprXyn0A3pB
lAHBckhkrjXnmA5wUzF/0gmJ1lvb1160BA0j3IbXzrP3LMWGdTWpYG1Peych7mk2bMH4IL52QEwn
EP3q42ifnZJxMmdVNKV2ep/7ybYzR3mVerpJG/vYNmnCFwB7xXUrGGwhKLdQBcFuAhs2KAwBrco+
8Bz1Kz5ISabjOlevscyQhZK23Xj2tGqGrNkErbodnSucahOCLY7ntHLltp+AksXuvZoowVkji0ZV
BOdmrGjwk0wz6pBThly39jaIYg/m5bm7QyxtngsyJgLlPCZQeSPGw3XckKFhh7NEqCkeyxCEc6js
ds26aLZ0lXvD+WiD7sZs6UdkpfXkmP6NF/INTyo++l3sr8cwyDYymR7NGm38oIZ6bQoYFJ31yQnW
YQlMnjMGzvXYSHOVmUg4mFVPGZhm/LfA1TLiIfN0NQRw/ccG43CTcrfxqpc60x9WlZjeS9C4VEGT
VYmcGRyZ+9bUw23M0FkV074NzXbneeRmzBHAbeGgJotzrIyAvhbVPLCUAmf7MF4FNYetniCDtIj6
bi3rkcz0mAIOcSaVqcUkJasnmPEaMxsstYVWe7tABUANK1qyZX310uEx7aaDEEBIuvBXW2a/jJaq
I4k6B/xvxRpxzZteGjT0EXsAsO0JKq4QWqVDe6lx7W3sHl9r1GLVccpXt6kYpPmRY0ODSdKwaoqd
+hgXNzJowJKeksqyf/QJfKgxNN5MskW2WJD6cxcF2m0phb5e9lg2y91sKqM7HT3gOXSmbrv82fz3
Bh/MD4hqM4Ro0h7U0A6HqsvBk2dR+pQo/R/LMWQ/Xmist68119OdTarCqQ887W7U8pIeO8co/fuu
yNWXm2bJRjhGfDsoIW/IYQ43VtBo7x04lOVYHjKdlcc1HGvIII4sxYp9W2CDTOMSAyjyIU+rmp9m
YZzdRKo3zTZKCDCauKHs0l805F2bQG+LD82NdsuufPT5qs0iyiNxN7J667NjPE3NfTPHInwfrbuk
o8x/mOiq17mu6yj/ffIyY63bGZRansMqeHPm/6u32aULvfhtbAFWDXoU3/Rwfy9RxiWjsoPxAwb0
tjfc+ufgYbUY27p9ZMpzHlg1b8ewCw5Igox7vUW/tOym26+WXdlfIxJgGPtlczdGg3FypKp3vd4k
+OX9l2VPB4F5WsTmaxv5wzbxBmzyIOhvY4Q4drkxgk77KOEfCDpaP/0oIR/dtdLHoGm0vTmOJsQB
V7u3a9NAf8Z7sUGKNXopvwZMl+tm8uO71hPBySUCcTfDG1jB+0/LB2Tk9ZXLVY2XSVpbzoP+XGc1
4BzEExsxK5sEIsNl18pNkE8K4TxUGW4kV9jdoWyT+iG3AGEtuwTMdv3YDz81J0HFaGj2bWC52VnT
cngkvnBekME+LrtGbfTQp3PZoNbJGa8ccS743d02VqExVWvtT5UHvz9IH8kzuvTuwQgnefCjuDoY
vcIvIJDzLkfrSX+oWj9YtRHHcGThblpjrG6kXtsErgwE+emF+NHbr9pEdj3Jn/qm7hr9RuRC3ZpU
B793KLVzAyruK00Ib9e0JrzpNC2+hQLpr8PRKn8EgvVlb3wVwMc3tt2Ly2j3IG8ESOvlX8DLhif5
A2EfLHHADJfQ9eSlb91iU6ej94Ul5PulNC3VVeUFZEg3ycWoWrkpxCzUQ+KIKPyw7MWUz4F8GVe3
YtCsm2UHHW/z56g9LK/HnYOWICzqt1luq5tAYjLpp0l+dhCuv19QPKEiFEF4O1ZGeqPXXkBkjON/
eHxZyx7UIZo1jp36jsHTOcejCX5PjOpDAmtb/otDaMmaRadxBwm5P6vAq7YxI957zK9yOYZsooQw
gDK+Rj5xJsU8NM2L+3cXDtqyB9y4AN9hKK9ZBPQCM465He18Jry3YKj5bEPLd8iEcA9Jiooyserp
1CVlsOXHNL6lAx3a+TtUAONWtedm94A36Clyzd0BWkvfuqg8LsdBgDhTn5rhXppadBpR35HLxOnF
9OC07JFFCnQdp8T9VFf20QRFuUvRZrSmJ16EQZLUMA0EamXBxtHH5FyDtnpwav1Hj0z7k5NHpx7g
hnd+zGwfKJix9uY/0M38hrqk85ybM37WZWETxmb/YUBun//QdNJhq6hrnLie51tLj+XO9cvn5clK
oOHHVe6CA/IVfken+D4quaYPEAnbp7SR7tGpc3srsmT8dHsmN270qYam2LV6LI5BrtfPJgW+5eXr
rurXlLWsSxmFw52RJw7+B15m1w0fyvGyx1ZaFi4TZK/L4yXepFyq/h3sBLOTMlWHfoAdTw7LYXmJ
whojoNyjAbcpsa5OhPVj+UvEiglzvdy/T5DinruRsfr7iTBAetzGb/6AkaXUmmmvB272hrh9sxyy
Q1m58aeEwoHehPdqJN4jcFmkab4MrlWJbLyWtXGtZGLdTKon02J+70MVHynzTC+idFifGYO3S2k3
vlc6U3v6p1faHC00dZIhhqoxT0kK0b71tffvV2XyQwsT0d/piWNffI2+wPKEjKfbLAIl101uhRMk
Y407tNkn8PTl1bZT72wJdnaOcS6ilTBDasSmePj+dPAcAUmrJGN56N06MT6+5aiNAfSfwuijR7rX
abDy/vsLzLWzyYX+w4/qdmdZJT8ZYP/PfpOwPOVNaoaGAGn+ibVRH94tP7sREPSHme5BzfwYOi7d
kZGRrmCbzdZiSqBC31uJCnGUavPq2KTuB/b56lBYTn0RccTUpLS6vWsL71JlrrPzPQz5dddxVW0f
Ajwnx9SzwM7pLFYN29j3+iwPCVriDQMcdqmaHkbV2BcRyK3u4yYtWcFyifnCaqtdzQSNqNUjDO4k
noZgIHqE9suH51e0Z4wE1GHvi2dCC45J2g+rIqyt09D5h6ZkDYgQzrt4FqvqyG7Jd0povE1m96jl
9gdlDJi8vvPSmnG0Ns2uO7SuMlHZcY5Kpxq2cUdsO263GoG9V31vosKEx0g9af7SkKguopjl5pLT
3XbmuZktyH+LW//7fn9Cvf/kpQ+tHePBmc7L4ZYDLLv9JSb8z4MM48Ga7Du4BnY6ywlsuvioaUBg
VB54QdJOJl+OF44l1gPhKVuCfl5Kz6b+krACijU17YWvXpL4DbdmwISYjL7GpaMtWzQW9bzJsAEw
u+yY85MhczJC2Z96vMaHRtc2jk88E1yLdpe7n57Sx6MWGOokmhyhmy2qbdfmLReBId363Z1nt+73
Dt2MecFBD5B23iy3srNOcepgDbPerV+j05Mnpf8SmsYbiufU3WUzEgk+OUEMcrU3d5BwtnFbjNuk
7t4SGYkzBI4MWzOiDdlvbae+KzwgTNjE98vHw1kmt2ZGIpTImnDlaiwY0rp7Xt4c1dHqBMu80Ku5
5Cimk7K/MjS8Z42Vyq70kmejgyEmpXrS03hYw0pCst6jyqpBvxPirYybxBDabnlsebac2bPgFDfY
hrMNEebr2GvQQJfeholCVClrvbwwTDjBRlSs4iCa8o6nVIPr4+6Zjj3JjIctqV1jSFtbYXa3dpps
yKV70SCnb40SZJbvo7uoRtQrIuLCK0q9Aw3ThqcwQ/9K9cr5/n18H91pFJKg+fdSEOC4TgdkksQx
HI0wPUhahofJaMstyhXeLCBEFsttu5lzIojsyDVglR7xEF0KTEM1961dtnt0Hek5JVZjb0rvxgX7
AyM0m5UXTU5DpAo0NOf9S2ID/iAb8CCiIDixWLSVk5xiHSkFKNPm1HQDRciOfG/HxzgKhhleEeHa
KyM1x60RW1iWByJ3pfyJ465Yk9uX0V6zbhGOVPsGnkc+IcI3h/5lEYAuKtFFILvcahbJWaP1kJzg
bmzxb0wAnKyXKQncS5jfIJL0rpqo4/Nk5swP08rHNOU4F9lDC89lYO+aWmOdnpJ2l3oJIRhkX+xD
rzmgxcYviBxzbXbZuAdzGWytzmhvtWRKj+SKvSinnc4qtfIzHqHqYRrrbJOMkXtxXGHtUktDzQ/R
BadI4O1CEVqnrjWsU4g9DN0Lc4uZx+5xaSDJRbMAjwFO9IGZgNwKQeAxs65q3D3jU2T34TWDgLW1
8hy6u55PD1pJlZH/A/ampWabxWlygmbtUV+pCS3rDeNQFbl5iu3gMqrK2y2ByJnnQBolTSLfE3pz
XvJul00xWNdA6gbLWfNmkVD/UYN/S8JnmnMvgoa3o/2IsuRZD3y1ZgIWAvNrX1xIKDIbaDZQEPFm
9Z0OcO1EYJLjZ8ZuHMxrPEvmPCSbVYFnPLZY6GxrZv6c110CTi3jAzKNBrmruCnUaJ7+bISLRmBq
TDzohfgKY/zxpRjLdez63xnA/ZwGPHSkzbQVaPEqSdvTsqHk1J4S7wUnwnCUnKAnhf89KXNnl88I
7eWh8p+3uiBFh+E5L9MsfMoHvBsYAjkNk3lDrpS21b3hLcroiVOtuRYGBAlpR9Umb0PMr7mcIV3L
79wjcY3RUAugvDmaBX9n0o+9n41npxhuslQE4CQJ+vA8LqN1HrTfm+WujoYFzef8DPksfM+9OPbz
O1k2haU5m7As52IXESzTvKmiLt8WJZ4lQwe6iuUAvK3+FDSM8nHIS1g2vu79vkXo0+9bHIyMnppe
fpZiX1Su0Z+WWzYQ2L/cXZ7Q4UzgXUB1VrvitGysGRuS1cVzZIOui8lGRAbGppjRfwso8M9jPtzV
VRrjyNNqCZbQgiAUp+AnQDORY2W5zySCTrRArXHlzzo/QCQcDmzj2inqYa3Z3nCcOlaSRgV+GA82
UToFiYx03SiN+oztpt5ThqYFau6mXrzY3UShxtbvAf9azCVgefQGsFk1Ml5Ecw9WUwq5QzM3Svms
lo3LbH0l9ARk8PyRtEUWUMQPqFLOv4rl7WQN51DIcl3XwBeixR6S7FNvwZA5aFDrkfTNP7YSqPoU
PqgZ0ggJr5TXCPSdrHwbxf1wcjCMnhC6QOUMenzGEwzoNAV3kkm5ZonEoF14nGomYba/78MEgRLb
5kcTv91Gp6q2tgtrXdRBdcJWtM2tkGtxbPJjb00YtrkXlbs4bJ/+hKT/V/noy2ORyw8R5hkdV34X
rRLBtkJtcIFjl27zGKt1JrLyhl5hICkyY8aMIcxNejTsPSBIdHdZjJnCfgKOVe/0IfXvBtfctSxz
P+nBIJsOMMWBzZ74NsL+2NfaDVRG49KiAKQEHPG4FR1cb4I/h4rnFJKfnAxx/REU5iWhxfpUOM1w
9jsr32SPsRMMD6WcwCOgMRCW1p3SgIagFdNbsmmJw1WGtjKCLL7r62pcu0orN6HvmhQIA7feSrOn
TUOaLrVY07kxHLEvMBlfiz7DZCrMQm1iEBTbKp2XK55zi+Klh7vu6dvBr3US+Pr+3nMcllGGHh5i
d9yZk1ZifimpErvWNfTrcm0GtG4a0HMexZc3I7Dx3dbzaJ0C1l7QegY6sZUxWmL3jdGDr0J3xifi
r4iCp7xLfzZ6WF2We9TimQIKBpWc4L01qW/261Da61HzjI8WZPzWsg3UF2aRvA420O75ca/q6CKY
sXF0rax5aYpmL0TqPAS9eG/GCCtRZlFTqpV7MEcEMObkPGHXaV5t+vyQLEgnbUmYfhXG5ECUKWkK
zc/6Gbke+NZXQN7LnSwi0h5yI9aO+kzEgdTQvHouZC8/CL5qmzhJ14JlVYiMbG4VU8rZJUU/PKjb
jDisu2VjkVqNeGIIYFLOQaKVMD6V1iAeKJynqA1bFgZMPCTOsGtLu521x0utNP8FZ3lyKPvsQiOF
wAoRmyRQc2tMpgL8MaTtxp7diY7KTjKzx/s4b7Q1aZXjepxGsUH7pfioZb0e8pQgzVRH5lZNIep0
RqC8HZujHjvmQZb5r6JpdQhkVfVCbB29jURSbLMnDZoJojPfB8PBvEGtdK6VX130GGTdIaos/WXw
kxPi/nidulH95JkDCJeha9YouKgn67doiR1ehMdlBL46Gjk5Ifsb1AWl67B1M9xneUrUAzZmed/U
BQAJQ4S/yLArthLUDjNICfmjqauXhgZHG4n8zp5SRF+DdesG5QOdKfMpiS315CYMDVi4k5H0dwyv
8q7kXbgeVkllqfJmOdMTknzOSbnzQD+qkb/hW+NSVz7kZd5eLLO5LPcMD9Geptd0brwa2maEYZ+Q
rruDNuT2qzfke7znxVcfUGcLuzS67fLhnTArANc2zWXDIaDV8x3z3pk3UzfdOCl19ELHTDCv+tbI
6nnPaa6uaJ/WLdKKldE0/SYJ3fHecqbq2MV020JCPUOBWKQcaWiTcosXuiutN5Ni5YpsNTLQjPjL
J4FMCxuyVcv2Hd2Vu8GG6JzCIBJPQUDZwq39j2guJVCqrG5oELVgmwJ3V2WOTutjHH9ANN36BLK9
B0GHIirHwx/55IYB6pHg/Ub1qAooum09JT+GKNn4lef+0tIaXwewm2jP9Mw/CYAlDGTxOwLIaFf4
MfnzrR7ctyMmWWd4NYLIeq4dPaGByIXARPj87IT177vLs3Q4aZI6TBWFDOtHd2BwHkb7jcSdCUdy
hGRlvls3w1vXGCjuzP4fEjrqHJO+iroAjgJigLOfgl60INKdHJd0ZaqWxRqbK73SZKRuQnlXd39A
SGdOnKcxSdY0AuiSjIdI972HycB736QCcKM19U/l3nEi+x8Ecn4JmsmvwGG7DeKdglxGZklY5kkZ
bBL6OGOWvvUJ+QtVlz7byfCuZyLF05L5n6b072vfrH/1rqA1E6LdnwTOvYTQDpl5K6cirRVNEiVS
J4P0NEbI/D3XfQonQuFSZgR7zcMWHoHl21pD198lufGOb2Q62pNUF3vyNoabVi8VI3uR2s/4zPrH
gnO+tGx1l2ByxfTlG0d+RCDYHV9sG50Q2la26jTarnOuOvUoagAStaW2qTV95KYggsM3WddIlTxI
TRqbBtwh3s6qe+Vv3rIGFpWqOTEaWsXrGoPEelTUt8agYolm2/4rWF1/ZROnLS33zaLDX5T4xnXj
zqrlPo8Ij67tEJ4McSgWpaQDZaZk7bi9DQKt1Ofrq9hqKnO2sUldBlCWvKMrzIKxM8lhykK1FaXp
PTajHawkwfCnPLPo6TnCO6msjY5Uj6Y9FvpLmuk4tKMUQFCufcWGRo8uHVi7kv20If2w+SGHnzZu
2Qi+ZnWxNFusy6Yz4J23L4M289tF4dykrfxo8NA95lGF1WOub7p+43z674Ooor1UjvHUG2Z+DlRh
PJRcPFeMpjkz39J6nibvM61IRSeBC2M3YSgTloujQcbvGmBCupcThTlf1Iq8B8tfpdAnjpHy8z1t
ES5iejTeIJWhrpAIwpKFLi52G5DPZ2uXFJH2ln5x9VA1VrMD4Gquf3+DygSEE5lPBM4PGz/I5KdM
0h1qZG3v9KSg+GL+VHTrsc4S66hj6TtXIX1cw5Abq3OGh3gatFtDdfvlnuN2pEqSUXiRhJwJF1IS
uYNA8b3E+plN4mfjGLDW+fa3kUwGlhHeZ48kFkIFU7G1V8b1rVI0Mup6epYDwgvDT+z3oHsmTXgk
Y90npzSU2sXS7eI8jnKWEulnCUDm96YRe09rf9HJuPawHjDF4BMmDGg4a2Ik/dxInwn58s5QemKA
dmlwN2ZtcMdZOSL+NoQE9V/8GpzZMBLb04E2VfqYF8emkf6pGV3vFOnaowS2cSglQNjMNadbknFh
9bMUk/g0iAaHq4r3Y9qZ2KhWy2JawnA7h7lJ4poMHnNDQwCTJNe2QPYwuIG8ZYjyBHE4Pcuqan6H
6J+0Sx0ywar7bdo/A21tLxQv/FupvIJ1Ree8NHG8J+hlIoPGqI40javNVEvYBCV/q5w6OHG450zv
XxMWVS/mQI5jCIBqCOvqfe48fiYxYDA77d3tKImRdwoaCLyb/GJXgF0U9YWT1o9q71TlDyq8dypP
zPs+Ix+IiIN0U0m4va0PrsOB+rBSrjyVdi1fyDs7JVERr4v5NOkkriOTRMd7MpS/dKw78xK+v0di
X5xtpvbrMCaBOhJyrzoKvJkVPkfgELlo5/GPcJ5RasPBxQwBgANqhn9vWbW3arqu+/K5sLhtEG+p
F+XIg4zkOnVz/z7UNro5tc8aWWyA/xMudaSuOJOI1qSAYUkus/TGkdaj7dFlcRNtujM1cr16RNhQ
yIZwl9P7oIUvP4ueJlDbFP+gRkNXzfCKm95ntmS6yUPtV8kmt1NxcHzQbqXFgD25Tn62CzGSgh55
R4A64iB9w+Czb5GLTWQsr5I57M+O7U3lifzVKXVKLNTrS5VxzXdV8KVzsdDjqHisiI1pyA3c2J0b
3CWmpfYVbJbzKJLoTNAm2UeCfqrZ0styu/dC1BHN2yI/Dx6UqEBxDUuiNyfySNx1Q1Tf2gbijbwk
qbXN9Tnnvba68mqmDlANPaP/ZLAU4m3zoqxnsi7AwJXRfZVmxpaXnm8pYBkPRZ3qD5zAzbDKFJ1R
22bhZzdQw5GKF2XcAHeQ2cadOoNxJcZ1XendnusHsigMv2erVs25SrjKi2Y8Rgjw98w4wtmmnG/1
Mm+IRxPNufGH5sxa+VZz0WSFqn8emvxSZ611ZG5SbkrbpMyXxtaZaRZXN/keqzq9Dq1Tn/VMu+Sx
md36Wa64wtnxhcpXQTS1HpPMA8ipUPJsJOHR0AsNeA8RREPHqZxTDXttiN5Iy/ZFRbuEpJ1b5Vs5
SLXJOConhkfIQ0VmIKctQCVU+XhbmdlThPP0qdMVwC4jeO2ShmSe+rUb9gOlk4c0ERSA8U/vIWDL
bWVnW19QJ/GMg4oFJ0xF3q3VlPtIY6pTOHuTdsWH5dLxTYXz4bht/ZBWjPYkV7pfOqwzS0TRIx43
c20pbDRR8oEmEo6i45YHFanhVaFLSsshWBcFHCVNs+Vj5vCDpf1x8MlBd+FORJT+CqtG7VI+8mlQ
lIIVe0YJQ/bNl2rn5a71MUQQw9IhDA/9FAynJMmg+jPPEWDk18xlmk+FrJi4lBKJnWee2xhOXdDx
SaRjO7xiPJlWKXoKGkze8MqcBSFl2Dy0NpFNVZTds4YoN33ZBFt84c3BoYAx1w6iy7JJBovjlka3
CYgibGzlPS2bjNLuaDawlYvhtS8QQ9VplO4TgI9R5ILY7jX9BOA0v8iQy7FdooCB7ZIdchXrpyzs
zQ1Q0OqDStVVWeGb5mgH1uIdUyuGgrRl+eq3PnE3H+bIcJeC3URO5YudpJ2DICXXkG11+X4k9Ytv
dsye1ESjJmAl0NXaiquUcRtWWkHF3matnhRPWpCJs061No2QbisWNEGmjaeklf3aJ+rjbGqEISWR
joacbJ+jQrRXKsO4jJJlJkTwmrmJlu4R2Tr8Jlm3DX1+37q2uqRdcBO5Q8ySUiAyK2g4a4haPA9t
tqpqCB8UvgPJiZZ11snOEmbXhFptKWIGDz7hE0EefUjLC15a4VWnnOkIGlERvkyDU+5eWOSXuFvy
8g6BybbzzP4m3hu6iO6iuM6enTgBsKn3l9qcu4GFNO6ayPaOtV++GU1s3KFjOZcqqY9W65bPXmmc
yqGGVomDkgx5IsdDP02+hhGYzh58QPgEo79/MoGDgU3/SR9LXTRIkvesgAv6e0G4GUKN8kIhBGaf
tL54PY1XXfZQM52WFoSuvHUpveSQibFZMXjkB6UCwtPnjSszimPWcMYZVJB82KQH5kCoooeB8pmA
0uT1uvMUK3UXlXbxGZi+hfgLQUoTPVbWlIPAycR7WUU0cDznl0Wb3S2DiokovK7eCfZ16acnouKM
C2Uq/VLQarkgx1OnvtGIA4DJMUr17nUIa2vwNWcRha+KmvCBDh7lPpbv1JyvCbS3qLaKp1CZ7b1F
hKNTlHTpmYcWeqN/EuqI3k6jZ9waOuI2uqZHAM2UjOrCetHJrNklo0b5fw4+N13kAsPo5Y99YVCq
9+XPZMqfvQqZTtcmE8tXCbuB0saOul5jmOGNNDr/sfCqS5wVW4pWzmkQFMnGZgRfzEi3oujB7E2P
rJ1JVedu6PSINYF8daWw75aH4hiEfUm43sGpBDVDrpp5Qqggl1X4nlVPVROZ5c1oOj9sSlpr0Wqv
RT0Np7Ct+2tiR8PVcIjunblRdG5aRER0k1PHR/c/6PkLK75brEr1pklAp9KPIWkJ4eWB7rtF5SNy
b1KzvvOQQCjfjC49dq0HRT0DR6P27MHWnaRj77CmpTtLs0gRa5MzAufqwXU4mUpNbEzNdiht5TRF
RoqTJUXVg2/EwR5vo7nRcvEMo5aTbyquNc6UrW0HjLG+8ewmSX2IoowJgzFHG43Vga4YYsQmgc8b
TtElt4PfmyRoglNWTsUMea0+iwJO3bLRpEIMgS+QkgsBU8ixKSOI+hGxv3HvtSI76Anm4CrK3WLV
sA5FAAHzeBp8+55UpRgU3X06b+piVWuQ6jWvJtaSrurGMM5xr2fvBqE763E04BWNk3FSzFYodVsp
Kk4tRXPTRiurSEH32K1BFHxNhj0wqLuksUg0dwN16DTKhmOv9Xs5Dt62oZKKgaf0CYaM/Z2R1I+t
6/lnStr+OYjidCPTqd5qrgAunElxk2jl9CjTJ3sedyMj8fdd0TdPSENYyEtlrjVF6CThpXf2GE+Q
/QfgAjliDdeXxQGV+glwBCqY8pPsrugydosYdGzv+oQTM9Sfra5VFyCjcOxrUztqRvQAu967HUQL
oURxvicYxb7X1UQYTkR/MYpNaOBU8xHU3fQ+zIF9Tmilu+UuApEbF96RNlAiWBFSGJ/MwbDvKmsE
1mpM9rp0qjdLKuva9z/73mivk4ywMgjUQC0l2AtrSVJtPAKNwJGyOg3qGRN7cGwiZlN76HZZr+tH
M2mvnGh08k2924QtelG3Cb29Mf9UY7Kl6elMp76r5Tbs5gZ2EtrnYdkMt1R9CHOitSpWMXKeA3rb
k5uZ+m3Rw8tq+vKlMPt6jdDYegchdCgmy72vXYwDQhyFsNyfdhShK27T4YH0vRtmB8GhT3TktiJL
n2kHBrfJLCf3rebkNMytfegRD8DDUGpT08usGAQUzVSiYrwwRQtpVST1jdBNJ7P8mdQRS55E3uYQ
5Fb8LrqjQUHl5LUdWE8zeEA3Td5BFtswuriL2KvbeFhzr5Nv3AxViWata0jS9TlXoNpcUDMDFRgA
gZBsoF+AM+kwT01G9JRLokFq5SPQ00IzkwfTk/JRMEXWIvO9dHX9OXH5KCKt/H1reUzrfIKQCmvv
KQ35JKarRzBbF8oo3fs0UuKqxg5hk0EM7EBQD0A4hgwDDRJmVECyXjR+UBh9tPpmeCRZt6eMnmEA
cBEst33R3DnSTFZpDnx1kp3zbPuINUfhqjfeEo2xJBWfrfKfm4gMKE71fexM1Bd1dYWPqqg7YIHa
qNAFUB8P/tfskjVTD4V2HOXHXEfzpJeId6jGhU+2RDttkgXoxflwa+mYzeJEzs4BuE+YbJuTqRvh
Kdvllt3fpHlXkqXUhp/KSdHGV+5blzreTij3Z+9R+TUI/rgIEwEWcSDaAyVkoL4TQSEIF18jmpPn
cuIQPavxo6uQJ4hAi+4ZP5HbZ9j4cuRG1ChpFRDJGT8uG20k6zOaAu9k9kW9mbxg2vSVl5AwxCZp
aXDUsfW5VHBjdJaGFkWk8rW/TIbIYx1dFaPXIdOG9pBSf6Wf3vnb0KXNbGnaVtBpQ15t4IJM6hQ1
u1GQWY3fqw4Lmrqd6uhnZYR4GDaFbeWpvZ5qM89Yc/Yuva+DQ9l3nTW08eo4YAlEZ/Lgf+FBC+4V
Ba61zP1iTztAbhnSrLVwKCgb1tmZy8O13ZurxXr4v8SF/4G4QL4D7uH/PstijU61+fwpiK1gPqnG
489/+5fvv/kP3oIOOsG26MQ4FlZZc/bK/jPGIvhXnZPdQ15J3+8/xVgY8BYoDfCXejAb2//CW3D/
FWuiGfguDTDLM/TgX/7f//0x/J/ol7h+e0Xl3+7/1bLNy/ibp5QADd/D7ehRQXUYMGfP6V89pQWL
5VCbtDPtWoSPEYN4L4EtkTv/+9b3Y9UAkC0dCbRc9cvtZa//77khxDXHcrle/eX5+XjL3WUjCFg8
mX7U76I+uFIeZV0gWVjEnadY4kDyy0hmQ6w1QwxxqSXr5UE87uVp2VTI6TFCLDs1JTLN2f9enpa9
8vnv/+z6l8P92efP08utAf3Dqmn7dwAC6L7++W/+9l+hiqEg+/P0cutv+3y/Mql5OtnMQ4J05T9e
V2nIV51V01bL1bEiQ34vw5IYtAkKkm5jl15TjZ+j2OdHl43nyv90PxNglZZnJqDABuuT4/LXy0M5
luiT8bTc/rPjcnfZ/Nnze/f53/7lH/w7e2ey3EiudOl36X38FvOw6EWLFCmKpMacVJuwrMq6Mc9z
PH1/cOYtqnTrVlnv2ywTBjiAIMUgA4D78XP+qvuDDTYff9dl7lklVAwuYpTXK0nNCgAR6o27ExDa
jHLsurmC0tI/4GliM3ELEksmkHbBrA2WDnFsgNCzfGTXu/jhpkqzlPvvR+a6xUla4wqsWZVaGz4o
cg6a+9RGZriaveQWWATfWvmSwoMXb1qj1i8DxSZTLvPkK01ih7UzeuNBvqeL2KS7YPPaWDHOQfUi
+URGI0RF7s27uVI1J/vJHbxpJ63Lj0O9I2leLqqaMGLPhvYgwBOkttCbvQJRkskYD0P+vVRwGyiN
IcBDUwAEoCoEVCNNW8EXcDhDJK1QNDj2YojtVLUnQFpFDf78uCi3vV/iNVP0ZVIMip5P5+5voVBO
7jyfrE/VKUyiUtNhLTTLVt+DDKruQ0WjRTwcBq1r22or3Hlu+WYqtjUpXEXGJTVLcXFB3Pazma/L
13WpfRI6GYE48YaQtn2HHgs/JpAslH4Sj4D4vAt1qWDSIk8Rib6rWsnz7IAbYsffbN+xbBbCyCXg
qqmZx4NTPLlR4OCV0s/y55QioiNV3xlADeZFMW1A5ZNsibJP8ah5iMekqXuX2gvJ/te37xkpsiUN
rilXfXdr9XH0iidMmlLYqkNqJM6d/Y7jh6OQO71XKwal1Sa8iIigQkzaHP2WjnA7nwIYwOZeavJq
+qAhBmF7m9Ro4eVQ5Bwp6UNEDJbmdp4QbL9B+We6j5KGKkmC5LJlJDTmmendg7H3YKCvtZuFswv0
TuotcSSA3i5O+YZW5MBv5E3JPbG1djOEnXknJrlh13sV7oiolfd5uPKQz/LiS91B6ndp5uo9L2ml
QZlf2UAeSRZNwuggQC4F7grmJtpN9gq+oBr3AvWSPqnZHFRNO1dpnwCQtD80WoOZ5KcbwS01sdbd
GtbwwwcZikyMYtWyMg3et6tKbLmmEL8jLSSMk5oQnEk1VCxnUuOIlvBlik4CyzGE/K6PZj4YRY6H
Jx2EFcjOG3fiK+0E0TeB1C0KVye1a9Nfg/oWEYJ/iWkYojd/nN3bWKjxPA0UjZ8X4Q5yr/NgANYV
Uxz15h7h2DuCrV9rG23P6x/ri9rstT2jp8OJSqu3179Q/uzSiuELE4HbujfMA04jkd+9/pXSlL+3
tmHiQhWatP823BOMhdvTHpON/OXy53oCd7qAnsRQoZvkepN5lyqSwAG9oZvBTLPbd99X+XZUqFVA
MIBWm9Wpxf/yC1Zf4EBlhseWsb+abLt4YKfq7MwW6r5UwRKvRbTmycZzYCyWu1L50LQ2kNkKTHJS
MEMSx2BZVBxrqTDiSZv4nToXj+lPouZBMUxLofvgM7WmGXec6BJwtlawrc2+3nrqO+8qkF3hwf+e
Ijm0aetyvhcbIoa/eFWf4rUEVCYF/D7rTV+B0pxQ0dxaqwNRmqImnBVtodQ8HxzgTZm186H1Xklg
Jset9N1NpagQ0bGeWWEUOBM67u5+nHE3B/pcICZqsH4L2E6+4Je23fThpoSp/yaOjK2LF/bnF7xV
N1KKdfExNopbzmwCeLxXD00g0wN0bqnvc6/pMP4R0Q/6KmHF4+O7Is+uzb51jVtS3Ydb30gA4+Nr
kSKKjK+AQ+HfqPix64ouTwqhFr3apFmhlg7gSJGOyhjpvjbFZqVRTDace5SWzQqNP0hd+lIV67vr
XKq+MSnU2HJHGru2a7vmZCqI9gxH5b3Zzc5B754r0x3RvfDsrW1kqNdwAOOcA/psKosMTz7fs1xt
JXvZMhklTw1bGTupSj8PlUfyalMYQlsX4kxyESbHQUhA+IGlKkYpSHVhE6kKDfgFG0z1dbvOkeb4
bA2gsa8zxSrNBXEMJpnrSBq7W7M1Ue1EXeR6JeQM0KRJHAhi2KCQmaq6K9nPSBVvEIuxMqaqJs1M
mEOv7b/sBvjC68hImQRolj3y9Zoy/dq8dH94tfQ6Bx3Pat8r4vU/3tC7d3kZeLmG15AkEIW+CQ8B
i341q0WvU4B/aYemjd5S2KPjq2xSDH/UpLn6LJkyWGrXudIc1ia+z50badiw9AL8VxN0csc5BqtL
abZabqV6sV6vc30pVkR9EyE4gczov1/v+vJSuw5+d8XrtT68xQ9TruPmhCeFn9wJg6KhfrZSrH/U
PjRJFQs2LPAOCFsGm6NKLPmDlVZqtkM2b+gsP6T1l+y1H8hsZeB/tZE4Da5+yPQLLypCc+wXrq8p
8y6vIsaP/QNcZZvGbeyf71g9la7vXWrk3vKQkuqlR42RP6210n/3SPs6xjGQzB6bu6CeLDx/pLDL
JFXIhzeRjbNuSOYqYD51X+u6RDc0H0b0VAP2kcU4ngliezshDXXURsiTLZ+0r8XF2JZGeAO5mMnC
pPaF135LzbxcUi4ibem+GKWtKwECA7mTyUdMJSZTlkR6HdfOhGe9z5fqRtec/rZpYer02zQCkN8C
0mxqz9vYwMPZ3Kplb7bX6dWYu62HHMfdaENdMBitfmE0xrMP9lj2kqvstGOyrDd+28KDSzDsNhwC
+z5Y0SGSWtwUoO2UzU5GD4VpH0o4oN5CUBrIrirFQ7cJwBdulpz48UY7oqJS3hey4xO20AvHsnCL
RmoRFyM5QBoKWh0qsJ7xYsYkxeeAk8l6j/17kEDLfgSYAQs8xUBS0yHBXyisr6k6tUitQKU+Tdkz
kCCtk7ZEMXnhet+16EZHlfOrPegDhMAA8q+F2Fx2CFvLAL4++V1CpBaQStVZGgvFGm9yjaw3o0m/
ra3vQwWvlmNfrcRSdGT141z+SnyenaR8EldmUqlJIR05eP9NP4YlPGLk1FwKM4/vutXfhfJsFOrY
dFXuh0k9GC9Vsepl8gCTeLBbpni8h+Uy4KyR8PdGhK8+DjbU01qmSY/UnBhNeW4G6qkqP+zfhZKO
fteUDrEljUHYOpidLb7BEZglCQluapfcXwIiYrt2SG1WH1Uww8sjbLFyf6V2LcYEr4/cc7FJszeU
0+favtTW4TleySDOLqcFdTyQDpks85LIe+hd29itaskV6l32hmjP/9HUZImM5bDXqYW3keSj69A4
KW0iKktASphaTWVQbiX7JAF9NnJUDVYwWncILY73RCL54OEvZXNk1Jx6oTPYcsCI4W1C82okHHCS
glDfxusH/87TZ7K4I5VZIcVQ4Ie6ATEGuGCoLw/wBu/+zweZPI6Irc63NRFMgMr+cp+j6Ucgdbq3
1BGNRB1y//5oDqsdF+D4/t0tNRkjo6VZh3p+9/+dteJd/QdnraHbMID+d2ft/8m/d9n3967ay4x/
u2rN4H+QJCWGCKAbn5uPK/TiqjU8839sW8fXCukhrBcuxHs/BYc9438sG5Ik27N9x3IMB3dxVw19
/L//l0MXbLr0Whakr6Zl/794ai1PsZle2f/U+4H6z7ENwGf8ob5yTL/31PreCP80pEa/r13/r3Ze
olO8OskDCaT5NgCF/J0c8JvM6NMfTTmggwtx9HObdukBespxX7WkN8TT/Ezka70dhmK+DRz0Udt2
7J4HpRNH4s+rFBH8G5shBxQUR0v9GjW1fR4c/wlWzRRZ3RGBsy7TeeSoGeykFx76M2qrEHWAK8lR
ik1G1N8RDuvy6nwtyJaozn7coxe1JFrA5q0pEAD+zzFiG0dPO4Xd5SIyFTHeLyTgDjCyaNMWIizj
W+4ZD07TDr+TjX1cjGF4W9q53I6z4z7koLvvMx22XZITkldbH5Hf9cwR4isYWUu9as+FGTZnG16Z
O3IJP19NYpfiamv8/LZrHFIy1SQtcTuISp7xwLnhJm9q0B2q6LJoPkqTb1p+F7TFf9h9E+3NiWTx
ho+R0VJc2tWc0ScXSvzp0ObTgI9OjXcus8pyPpQO6qBe28HwW3XdczRxLrLxYGyKHKCqNg4OEdhs
LI6gt93/rIZJARKy1vIDqmJedtuW/nRGTn0+S40EL7hJ/a6D+Zde6eibKtqXsO/tiFKRlp61zVsC
ZngbwnZxD6rA/4Z8alQE9VsQAj+e0Tb2Akic4xnumWnx6jfDgJikbO0OUPxgfzHI0PSmunmbAR3f
eWCudzKMeO8z8p7Wi5e607vpTTSS30YCBHjEwUGXWTMQ3vGbp0szTDL7AcBhQ/6TS5p9qUNmZvuP
YJtDfiDAGcYZOirEivxHz6iCR0cVLNLo0hr28Wof4pLMFDN6FpMURD+DRzvPxi1JNT+vEQekVFXR
XOy6Mp1OgypG3RlB6JEyqM18vz50yJCrrUtge8LNU90CufSOHapje6NrvkqLZaMnwU51fGzHhA9g
NkNw95jnKJaVCtR2HVm2hRlvndH8OVN6CFvdhk2EP5UI1osUet7vWxxWD2Q39i9DbfRHWMUBbQTp
j9HoHhY9Lr5b5Cch0xtEn5eusOBV9EyU4+J1D/szanrpVJNKToqaU8F8F+m1Nn2OCeJyUDEL7SHu
gI5oJO3dzSStP10KyPZOZW6QVfqHSdU0hfJwsii4vXYksBQ//TDnOf45Vw0sEB0EY5ijPmgC52j6
xr9NjeDTyB/0IoVtcp8HN7Zvr7YkXE9BqllnUvj7F0iKhpPua5dJYZJGB1ysJaFw0z4Fw0qKDsKC
qpGkK8kv76rx0tknkgpAlLfWzx70AmxAP1qMNnQczreLEq5sFUmsv0QFByz7DE6yOrNBih+EPNaJ
DOwhJNQ35ZLZ+8u4YYWVVvqLTv9hFeBDxrjfa2BcX7o2R2oYNA71SzGZ9T7qFg9958y42FaPp2MW
tqdKmeaoKE+9l327TupjOG0+XJRjnBpdReNjg7uW2xiXTz6UXqtuDmeCyeXTxZQN3Q56SHi81Yjc
6MqnYDGL69ir3VnKbldo2rix+E3fFyvUInDuhecpNdnIzU7xm19B8pOvv+pADrcIX2Vnf8kZ4Pxc
Ff55AECBqgYL/m4/8DM8+j4cCg7uwyIb6Bx/4J/nP+TFJJX8eZGtOteoek4Nv7uBN4DhA2E8W61x
Mp1gdHde7rj7pug/a6ahIxNk19ltn6zVvlafIjwnW5KynUfhbDZGSD30hQ1sqzrFhs9PMbeA31mn
xDkbRXoo7DbzD2Wa/pqTdLzBP75HdvB7ZvINzUdw7PWCApVqSTGNyBwNxc9GnZz0eE2e+njSPjm9
Q7ghCIaTjKwLpSZZtu1BmnpT3nQuCdJe6pePee5o99a6aLd1rqdfV9ioorhIfxh68i3LBuMzohHW
roSeYLcY/qmIR5fzbao/kSXo7Vu24EjDj8bZLtYaDm+9/GyQtgc155ztlzwZgK+a6JdNSELG42i/
aAMFzNgoHBZeeADgqppj/oB05UlaMswnOrbNa14aCKr9chl2GAwgZrFpFU+gCO397KaKGTzxPjue
/ij5VCHJ4zd8u9antWlX+FmjcOsXM2ntD5NnDLdG0XnbNQfK9QyfwT/QMpsfRAtsvgpeYDie7fiO
S6jf+PCl8VJzLqqujUCr4EjOxzZ7GSNjfbYiOFWhOtg0UNFC1tc8uf5S7Jaw62+tdC4+kZ/Qn7wS
yNsUpTNAddxTQlfP80Q7shcN0KTUjC0hlfB47ZCa2GScND/YrnM/dPzV4KuNHaZ5M87egdyL8rZO
bOcMdFwDKuWH+2y0EaDTGn8DTsX+tnjDa2BN9r9aSB1q0lR+G+LCUKS2lnMS6gEHTq37qcVbf6Ei
wDsDhyAgYQsxJVWVUW7vIKwWJ6fLcMVZIPbAhKkmS4b8NKVueteYeneow6J+DFLSlIvMCr75Vf+4
qExNMH2QATfIywQIBBvBpD/k5rDeTims1t1Y0OwL9GilOufNIxSOGXwajBPTEqIQ4xQpy1zmFSwN
zq9zkwWn3uK3Ro5lfNtVo4Vigp49RxmFXvc6NnYFrV1lz9aoZc8+p719lniIayubjLOhwbwr/BHe
XDVNislvtPshXaA8+LcJCF5x9lYL3nPb2aLAat7Rl0Ijnlmfs5Z8tdkFoqkK28L/EeZGe1OqHcK1
Q2pi65IBJqe/6oYLBLVjM9a2H+b1ZtS1xJys72s+tSc3iH63c9QnZn9wvnh5sImsKPlkrNH0GqNI
WqSO9lLrkATWAYluRh8bv7oAClElNr/COOjsYlh2DhOZda8sLr/JADPLf68dp3sNHKDZ9mIj7qFZ
2td28PfkABm/BiHxYQvWwUeIreoTq8+6lQ6IMsnMiVYTQKxtEXpRcFZQ/PF5cc2q2yKtieqMGT2w
NY4h0e+fSH/Qz43txq+QzQSIx+IGkE4pRq19WlpDP0vrOqKB2P5VZv1xDRnByT+8XKNPI2gGzcK8
bUAwoMCchf79pZpWhn+vWUoG4l11flqnRdt7gxXfkn2mfQlHQKUc45w7C7fhFx0CKraqrAbS67bz
VvNQzoizUnuZCuix1Sjk4Zv93691pvnnpc7TWehA/AS+7hiBy7n2z0tdCLd1omV5+XtmBuMTnDn1
DWls3a81StRj1pKzlj0YSYFg8hiNMI955md/qGww89opzn1YNtHa1bdhnSMaPbA1IffFuu+QhL5P
xhImM3gelt3qEQ9wM3SF/v7tq9P4++Mwb98CsGQH4Mh9Hrr+B/GPJYeaYSWs90Ob0nMTlNWXGfaS
Ifetbx2unkM5RWgSW5b9LdU5sY5jw4GCA/OnpioOa1jb3ywQ63dJZfnkP9IMh+pHbnXtk+Vr2rPn
RK+X2bAD7+ye9De5dhNUz51+tpMBvPEvyUwMMCrq7qi35lLfSPXS7r3uKLXMaepi59RLd+zBm99C
soLLGp6A8TEOhk3noAOfDg5vwh4Ome+MLalBmX9Mcs+7FOmMWxlGcNpT6gNWrGGcHAu4mmX1s0Oy
Gvre/2YbENvNZjUfgqpuX/kN/ZABLb9uYpSa/7KuuXeAZzXbdXPQveWOv7GTIPsOyj3bZTOPOGft
zc/wZei7squtW4Qi3zdtRbgBDQ8wfTs6p0YSn6UmRQxY5Mb3Ie740JGsUXGRgPoTkO39Ts39s56O
rW4/Z15LZ+VRdP3S/w63Br520YM5dX+Mnd/C0QxHZjS67Xku9McuSZYXK+gpvMDexuhQA8ygKR25
RmKx6S6XYVE3hQcgrLDW4ftDAOkAIKE3/WcAKuEzEiUBKTTFl7Hyw2ec9eHzYtTZ3olQ2x7zyktB
vU6ggt002csMGbhG0Vee1c5RZojdJVzLVcVQRrYvV5WWzJCrFkZsbq5XiRfwxnAPJXsZlxAdR4N0
R0Kicw/iILM3l6pqS02KyY+de1ieOdJIdUDLTG8t527IsnL39z9CQyRd3jmluA04vmwjsGz8GUC8
PjxETFh/sjpxzB95DUt6EjbZY9HmL4Gf5EjTRNmjFONiZI9pYqWbqvbrndhkrNTaHoKFCbZVMLrM
uHbMzUQKcrx8+2Bf5jZ7qKfXD+ZMvboZpae+WkgqUy0ZIUWnpUjR5JZ2efVrhyK+uyX9XLu8+rWj
I0/gzuxRDb/apFZ2UXaOON9c7dcX04x675eGdpROsSd2X9zHfpvvC+WpXycCBBDmESC4tD9WZUAo
EYSP1XfTYqsiK+8/LqYu3mu1tnVrLdgO7UySiZ77Z6mRzGuCJTqTP/yazNGrFbU+mu9dc+NPQ7Vz
ADqPMIHG/kl6XNyQJ2ku+KegbEuamyzFD4+q+PS5M42vQPaiFzxQ8wPSrfqNp636W14E3cZQ7O9r
5Jef6tw8ip3DdLqber++K+LEeDPdlwUJ6G8uXqpDbZAqKqP+4qoGUpPbv//imu5/Lh8BcFzddx2T
NYTn2Z9Xv7SqjGwazeIHTg/usBvO680wmP45m9pdH8KZJq0qhR9iG5tFfovHtd+I8V0PUsdzmDdn
MfVIzpM7C8M/W1B7ArzA9aSY1yi41LqaDJ2FHIUe8qC9PvHcMrNhn5Aq+GCsk/8cuD77H8KEAaTN
z2Iq+7K7t50svbGhaX82VVGvbrsrUq3Yik3GZb1PIoDrDnuxTTlJu6zHB78tnWNpTM5RatdCbG4c
lzse0TApqXEepCDtpfpX8951O9m03GkBh1mVAvLh+h+af3WppmNJXNztXw0N+t67J3MyPK76rKGO
VmonqSVJ92XMHG3/wU422s8RMtZq2QEHla22JviRr/M/jJtIlt20kwv9zp8vUFVNCD+aMiIVNWx9
3i2ZKn8Y5YouLrK7AD9aPDj2McwmyH7wuB/X4Bh1WQtnSY9dOv05gz+6sBLnMu46A+/bc0iQa381
XafJNWN7n4SveHf1k897udW1fvoCl9SbpVzf2UyGFX6G72Tsg+px4mYf4rl8muHNRs+t+cUnIXab
Qzd49obGO8UdagcQObhvAY4aOfa7SJPdQJSTv84m8nFeAwVtmcbbKW/CRzNc72q4xL5oXRc91nn/
VoRV8yWNkPMYCI/hc6U5JLF3KLLW3FzGFoO5bwc4cjLVO7UHzTsVSUW2fDlMT9actodFd9d97WjJ
61Th0i693PuhB2+pD/1x3hiEJOAFfPGb1T/ARTDgd7bUij6sLzXqSDdu2mp3YnPSbn1aEmjz1QQx
4ewfdlA8DNsIMc8X6Qgj6zmo4YyXEeRF8wfi4rqNEJDauEGKl3hp4Ya/PPFmZ4bkOsQLtBgNR3me
lFJI7/XJeO2ARGHnmPilr6ZJLnJ9oF5f6WqT0UjM/bx8eGfAaMcSHq0kQE59QIqurOuXtupZDIeY
hhGer6br8m/8xW5Axl03Bx8ud53LR5D/fDXbmOJ/2CxYf9ZWYstGCoTvKNYhg6QHRwXr3gewyIMj
xyr3rN8iSzu6kL35N4jXjXeQgtU3l3aQxJCGNTYCDWlf3V2MPsQH53lFa6JfIC6KYyt+WvXV3S4L
vhGZ0mdGuGkrMuE4O6dkwBTjlrzKZWtpbvooNincPHD3HSSmN9LhqF6vNaP9CDRymf7BnWj9xxHL
4XDlqn8wGxNZVIvQu02q1eYQ0KZZ95vdRgcoHOpTXocQtzXp76RwrfrOabr6dKlGAZnTmgfINtR/
i7TwU8W69QU+T/02nJ3g2AXwmbOlt7eo7pjbNoOBEz1HF8EXdzyvsxXArGLuklj3v6F8gAyHZ7u3
sxcH3xCT+A7Rh/sEeXL+HAXRG279579fUVUM9M/nMZJgnQDcOdtBHfW/D04wI8h8czb18jc3nSG/
T2f3JYRCaM1i90laOokue9QtDDAbC/xthVs9Rwa3VnqLyW3vc7Nob0JUJHdZk8KKF64hPP9NeJRa
bU2Po77iiFJ2Ip4umkKqKoWzoJq3LsBKIickKAFBWqOhE9Bnvb4fK5KrYStjk4EX4pMfNxHEyjW8
wC0sKiQNa7yuk0QktVPgSdWOUhPbCgnjYfDC/dV0HSZjBzI4O5SRmKu16lpJgtDnkjSf2XY6O3iN
y92aNtqXfin0DRLd3b00bcv4qmmB8ygt3dw289oDpdatJziuntmBpnd/f5uMj2FkfoXQSbtsiHR2
86bx0VmJ8I4+162j/ZpoTo1ClfaLRf7dsxShM+cEaNIn3maAWycp9HOCShuqiOVz4qTlcztExWMG
RXqgwYOFCl3kPiWkSidjshBV/u5MWvgo10LxqsQlNhBKsNuH62s4CfcUBrCTXE/sWtJ+jgySFUBP
Pg91BKqkCYMj0u7ILUF9DQbdNV9ypBo2yTRO36feuCvyyv6Xn0/7MnfhtZrcAA66IHpd0hUpUKMM
j3rmQQTWtv7WdquHazjIXhveqmVk70NErfuiUrhQXiJEtATlcM6N5i8nJUMP3S90Gy+emiDX1Xx0
RdSr9HFu5Jt6yd6/gqM1T4kzgRBrqv6lKJrh3CbtQ5Lp/YuY+FGQmB+joS1NYwyqHW6UaK7IEvTc
kx22v5dZXT1NVhI8z5b/OvGr+ta63boboHHkVzW435p4OI+Qrb7ORZw/tpNfwu6DfSzm5NZefDjx
wmWBGSNPtnjuqqO95Du46rXztYh192ez7efPYTbiY3+NzdE64sf+WZihbR3zwYFmOow6+5A7+VZs
MmTpC+sIBbuxz3R8BfCXDV/N31pvtL7qfbOcC4Df0GjT1LR63rXW4u7cNrG+tmwJbqaxjB5+ziGJ
xUZ7NXb38QRXk2819ibnz/itc8+rXuu/JORtTa42nqDXrl7dBfeGnpa/NIuzbJ1Es++9qV8+A364
K4i5/AJ9pXGroXF0qFBt/AY7Nds7xhex4fHrrG22lDQD50ZNfisBW9/hyB3+SSXVIJf1w7OSX53n
yBoY+KQEfjx8ONFUtwVKlnDmKWaV2ncfDVXAYTZv+kKxA6jmNNQtwUTdvGt91onrOPjzJiiewlMz
Wf3Rx/lzM3gzWLNlCL6OETwso7l+T4OiQz7Tj06ITi331lIeIs1sn0rHZUEq3YNHUu6TmHqQa/vR
6dCn/cMmHc7q8gPOx3MYMrNpg+SmLSpj56DxRLTdAnZBuGA6GjFqhM4IjkSaUVQDdHbbZTpeqmJ1
3c4MN+8GSLWuiflA2nmQVq+udhmtZkPuDZlLmLnH0YbEzNbC+tWe4wRuA5+dw1LqL1Hr9siUQGfo
pB68el0Vn6QIGXha6rIhQQY5l6tNar7q/a82K5uyY+h+uo6SocTIlo2vj8E2rqFJgo3cQ7Sy0dON
DV3KzeCG5sFRx7NQHd7cut91oQFERZngwqgetQJledUSUzeW+T2BCdThzTB9Mr2JZZ+DqFV1y1sD
LfidDTPHbqjd5S1O4qPJBvJTmGc2YT9YdGQYN8a5Kf0seUAizHoZW/tF7KBhptt28aKDNE3OdOla
vDkpkvWoywHwVmTVJIejGhF/6lUxGgTgg/71YokL6ybKZzDgbus8ZmVRH2OnP5rz0HILKDSbe5PD
an6/Gm77iu6cft+mRncjvcifgG5Az+ygsXHYLmmUPABTAY8652DLy2x4MVcdwmbfDX+dGnivezv8
3XUbRI+y9uvUTc5WV5NUZtDGjdx0B2Z1KBVFC0dDqXpIxd5fCo04PKRutC09DPd1ClsUPuwGzh/H
9olCBTBK9Jm+ryFcvfE1RcdJbKcciTiSwr7sJfCjF+V0AACj9Nyir2wi8s28Bshox/76igv3oVSu
iygsndus1+atvUK8guqH9xRDjAvTrXaQVlNX3pPUfB0ucr1yH/w8ISrhz7tMX6AxkWeunyzjXW8m
b/LcdeAy+Nkh7WKdt+TOmccPz+fEsV6mYXZgGkhq1qgivI2DCsbcKq22UWsmn/OAQG+fFfGbXbk/
PID5v83Vcj/6RUh2yvSsZWjTDBkNF8DrgxR+4xanNHRvdQ/Wv0uHpjkhjHPGtwQm9cOlQxsC86FG
UywoA/0ULiuFXxgnafp9vg5gG2gjmtLdoQjxdBmnTJdeafPz0C9TZBxfsSe51NzlUH3k1daIUxu2
LX18lcJgow/s68WtiECRRAF5mpu1e+mLqrg61waKgWr4EJbja9OmyMzF+sawcHrWvhM+ShE0abf1
gaHcXm2Dm2mPUxjsIjIrT1e7l3nq1DrClckAU284c/IsL1Chc4ydGGWwXo4wvablQ0Zu0QEgSP5t
sYK73imIfeFUfhqG9Fcxp4md7bOiH3bSHPmi36Q8zB7dMvQ/Bb0GJSOze9+r7omik+Ri+Pm3bI6N
zZIl0843Ig66bmX8Umk1whY1DwKISAP0WhDuw4Pafg8zwvDAd6JnsE/AFqwJLsx5nHbw8CbCYnRU
VEbHzHQteL5V9VJoa7mJJoQBRmUrpDtKazQtXbM/GrWXk5VqoiaVQsTsBVqx6Vot+UHKoTf382/E
eCHCDJPhsQLzTWR1YA3Lcu/LXCAHpEYmpv4lnQL/s2Msy07Lw/w+iPUP10LeNMOZXj95CBAep9yA
g0qq9pxZDTxJWGekw+saUk3d9tEsG38bPO5MF7jjwYvc5nNTGP3WzdG8Hzk0ftZDsMITK8iObWv7
uVp8Psi4QzFS9QbFxLofOvpWej2/zQ6dC++zNKFe1smmnNFeVXPjUS9PCMFy7FDNkhvm5bb7EpGj
gmtujH8PAtBZ4dRFNzoSNcRCvF/SsIxI0vXL17XrtFsnNEJ+G2N1ryExczcZG3OACD3zHpoF6swp
qMxPNixcNySRLt+7Xj8OraX9kpn2AWd89Mkly/RptZZbztuoS1Ra9ha6XXE2NRhk4Vcfb53BJlGq
tMsDIdjlWDmsMEtxksIg3nepSfPCL6hIBq9DtNAls8EpcX710bIzyvRWB955lALPd39E5oxQV++7
BLQKX9trrT3cWTgMHqWogiI5jGX//WqS2qq1xs5OKuNOK2AAT2xr+aUwg0eAOHCZeUlzFHuk7Kmu
PWrZ8jpDuXKcgOxs2ygLN/GCyBIO5epBarrXVg/5uPzsXVRTbNIbwP9/gvht/WZ3EIaYi+48WO7c
nVtCXhut7ppfR6iq19ot3pZoaHedWZBBXDcmpFvRd3NlBwxc9C4O+vahWtL2QWom/j60t0gAxFfG
fdJ8uqXHd1PCeZHT8jjGdu2QyUvnILPpLeVeOsR2uYJjJq8eW7S9bXaI7tkbELrJI/g6YtYNVGDS
XLpoujRhdiR/VatPEL1AAr62y7GvpwaPkJc9kcE74YHWeescl2/cYR6eIPFEiMBAhgr5Butz6UNY
GCMieNP+uam1cFWGC2694nvoV3yJm8L6pJtV8jZaNlwMJYhiu8/d3dz09rHK9e4YDAtM/75ePwPX
gFmmcXGAJ3G155ebP46B/aVMSv1gqZaYkjLKH3NvSDfukLY7ZKR0m4+F7iLOGnIV1Qfbkk1du/GL
MY3rvnc96HlLsL1xkQMnc4dPBgkupxquS9gEm/Gt91BcmYdkPpNMv772pn0OCn94M8uqQETABDyi
poPfudHGMn1uILWTwD0OCsQuVNxeCi8ug0tNOiqJ8F/H2HkIj7HT3Bqa0juFvnTMx/5rzu8TUc8C
Bk877r+m1gSvWaz5l15upXHTNZN3kl7UASHuLPxPdg/jWtmA60sXxR4EdSiB9PCJsGx6rlzi16ol
JinK8m2ZXevRBij4tGpBfcjy4AkOxGTbmEV1gNK/+2IWSB31Reshw0QTNY7v/TI5D9IqQ/NO15v0
RVq+dht58/CqF26ySZtma9Wue+r+L1/nteS4rmTRL2IECfpXuZJXqXz1C6Mtvff8+lmE+rTO7bkz
D4UgEknIFEUCmTv3HnvrOOfooMWdD2VfNmE/eIuyqpFP++MoB/7qIniogw0r/jXffZK/fP/bnE1J
DpSqVXRvQdtdWuGHW70Km0VIYCVeJ6ybl6ERpWs1fh+t1vrRdPysDD2EF7asLyXiO5+Q91fLSddR
Opyv1q5Xx8OYFETe817baKMab72BOPeALtABullAPNxFvvgm7Ke+UrxIewjz+c2eacnFZJ30JLqv
TRoGj+VA2K0ohuobxLdn1Ej9N9OrWaxn7MHq0RlhifcO0kGxkvnubwyXcIy0ozW1Bb8Pv/6WmbNy
m9Z+gXvNWFeRk++1IOmfrCGKbnM7UfTDRzz8efBrfWe0drKpucY/Ka5dyrn1SvGWMHIVJCMN+1zo
gKqz+V31ibEN8rBfkNqEKzICCy4B4bKR+G8JFZdH94G//P7qSucyDGJI2AYfYXQmvU/w13z31xAs
6EHmTcUqtNR4Y+bjsK3Lsfl0qk0OreGX2tKBwCb8myJK+78Q5FkiBzoSC9UnMBxluZZuqGAdXYIo
L56VhHs4h1Ukr0dUQHu7gj80rg/3bjfbILVqWeDMh7J/c/xzyt1W5APFuHEFx+N/cQ4QidxWZgio
LM+Ra9K5CoSrvbR19D0ozOwEV5j2Uo2OuYx7c9o2CvruSsgjCwqSBgFuGVDi6zFXpgUR3z0M5Qzh
oQyt4BZkclwib1Edvt8iSPcTbv1I8Q/17KwiWA35nRnslQ7OmMRvA/aO0++j2aYYUfnL0IslIAj3
qKNbfSQa4R5l997kPsD3Rvt5t/zlNRmDie48onnzdrGo8vopnrFxI1gigHtNu5ddrYHx0RhRg0Np
JXuxKicDd6V8Rj3h/VKf3GWYJ9pJ0WJ1peRu9pmUqM/EnvUD8r433fL7t8y3zLVR1eIQpbZ6QtpU
XdXJCCiySKnys9FtsT1q2DPoaS+W0f1uBgq1Fj27lgdLS/xHOdAofXNR243sjJGBHAgaC/2GoN2+
duH8QPsXrnUVveBmXwRu8qsLg5+h6pDdUmJ2BVRYngKScftq6tOHyekL6h1DioZ5QH9LhgQPTmKN
9NgUrvWh1ka0cjNzvLQWQHJ9MNYaZMqB59arQJmab1AUSMRzWMJdO6RleLZmVJ9GWc6YT/nVUNDQ
EkYmvjWTcgma2HvVmtB4MFWD9WusVa+G4z3V1G1+QSjldUKJ88mOu+xJhU91yfY2eZBdOaBU9Rb9
s+4sTYqdkr0nEdjo7+yWwT1oxQ8trt8rRGJeM7tuNrrrD3t1iqcLW8NhGYVD9t1At2CKyx9pV5Kk
drX4mnhKueOt1w8uCXN4SqNwIV3q0XrQG63/pJTDWvml7R0nyEuPPY+7VdtNzafZpVv5ugTEuVBZ
oz4VZmWt68zrz4M1/W5y4F2H1O8op/jH7jqzmH0XgfAv2TYh9PaP891nhNZukY8U8raxeQ09NXqI
hjJ4Y6mnroohSLe3rlM7yyTgQ8jupMECHnnJtJddFMJRFa1V90AwLXgz5zrDUourkxylkvWDgLR9
5lYavrENPheD3T7eJiLR7qNj8yRPhM8L0u0mRWcC+XL58E5JYfWxoi3kQ1va2j4ia1pZMObzHL8/
3gHJ9SXR5MZCpGiAuuWJStjgAbjmVxjvgY+WY1Lu8mT6DnB42qKVDB9yyQ+lzHWSr6MWLWL4On6M
JJnFmANaKfX63BJJ/hJmZgZdXtk+ed68EVSA2lpQsx9cghcPhZY1V6Lq6lIFcLpKJsdbWd4IlqcE
a124ZvQkGxdpJBUk1PnWC5FJrixlZ01JfHNwFPgC9QgqQht+Fb8Ve8WMB3h0aTxBSfRCHo7uRzdF
8KD63luO7vOhrykqM+LJfQuRkN+IzIZVeO66vYfeV6O5OzkK/+ePIjOcszzVTLpFqxIuI/BRPKGs
cHOynEIcCx1OD3lO7lvJNkszf602/tozWJpMUC0d+3x0EVArbAh2uDst9AgWUnaFYX1UEdxIV3Io
d3NtIf11+S9IR0QT/AQS7pqF0EVrHYSR9PQqe3BbN5f/tKuiH5GImH1FkvTSVw9EfXMDs/qvOaRd
moZw7I+Eql5zFRKReTNEFkusu5Ycui3VhyZUruTmSR0EFNZ5tXNn+3/6S3tX5flL5bPlmIkJ264F
RT4fiRR4uUio1VFiguXDqCCmXk7cmP4sOk2D5MbUlwdpcmzHfZSXbOWhX0awtixKpSK90r//n8s7
OSAa82dRI+12d5NH96VgG/casWdk1mrrg6BJ/0kEvNsiauGu7bkbhMiMCI+FUBKJE0TiFDHMdj12
ubCriWebamUvHev8iv2GL/RXJUhDitwMqktSVfmMhfKl8jrzqrt6fIb9lo3AbLccFnJszQsCWm63
Fnln7XvV9fZcegS6/9Rt1JoNiyTSQ1sJdGW9AYe7KLnKgb3K2o8iUqvN1IthJW2pbaKqEbVQGpXd
GjCKeKyGCsH0xC5WpltB20o16TNBc/VQoh218AvFeJYuf04YgHOyVY6AaLpq+jKIej0JO7yKuRdX
3BPzNHqJZob/urb3nTXNonPN4J1TO/XOpp8+DiYMP+Ac4MZLmkPnW3B/Fc0J9t34Ihsxb7xi0/7w
eurzpSmaN2jB3FgEtZYgPmMSNKTwlMlTFpPij+hY5622173hdOvK+KERF6ewsMRe9qpJcEN1HGSL
Su+BRZD3LBsgne/6YJWUFbjeMwyZ6NYaOiy+c7f1WLEYhfLFiBtY6ZE22bC6Gh+lbx66yHBOLdRD
82x6OMed7ciklrRUnnXRiefp+9CrFso9Y44mFiwI+6HpzQ1kx9bOiN5QZ0U/x6NWxTWbD9TM/ZWd
WT8oEzdWIkrZXodxQxLDsM6qFtXXKjOqqxa0N1OWdezHZ49maGzobhmUbrMJsbU9tR0FMgszhI5y
YOdoW3lQzeKXz5Bn51sWNFDDiBnoIYdvnqU2TatB1+vlv86UTqbv/4j7VllC+hs+VbV+Rctk/JhU
tvqEj7qN7FIv8CXh5vVYh9PNS2uIqTkNsPOQjeLcsKbhYpw6gMN/bJmfBTsypCVljI2hLNC/XECn
TTgyYlna1+HBG6zgILuyQcwiI62U5IsyL1gKS6OWKEGwkYcxGBxrKQ/lmc2G/GaxbWqr3CZBVz/5
ZUD9rWF3P4BGcSC6b2qiAgao9PrSeC0EZxqPJ6+3gBZ2yhdSE90PEQnkWbVrmqjqHlHC1n+AfIQU
eki238mq4ESsjgVV106Peq/2a1EhcNNRwZAmpvooZSUGevHck2M9FTdyTErhzGNFFWu3sf99nhzT
Zgz0n/MMF+bjLkBsrI6LeqkPGRm1EQE1UOb9A4+B4jnX0fHLZziTpfgLg5hgZDXrNg2Nbz24qMXY
puJRmSp0E+MyX2vgYb6UrM2KSf/W+vO/HGowcrlhfAZmKpZyQENowNLYMVU9P5qqDpA9MdGW1Uqb
R+E8N8zGl8FXwrdAI2wioAHfak2sHAExzQJDhrmPZoqQOul+Hw1WDiNbj+ZRns7An9nlPiqP7qcF
BtyJ1EFEZ5bri6HUrQ/fFuNDEcdoTriJ9zGkGqR1ENjzmGrWQkvjvcXt+YWv6dHixrfwA+iry2hC
86AKAKehnLxBp7V7UVCWInJeZ0s52qk19YiEI/TM9hpiYPWyb/X4yaS89oU6eQLBqoEC9J+Zahu8
ej538V9Qnoaahxe3xxTdsaWPiMGykN3a5p8/N51jobYtD2+OszFWojeNK+lB2u9NOflX0HaU2hfV
G7f9+lc1xxyobPjBkrdbdKGbvBSW7QOgbYtjPYTqwQgjqA6V4RxX9nBFeW68DgnUdyZAAWmSjTlA
chPU7UX2iGAP19uoPCFAjw3ASwMP8D9zVC63b/iL9/c5QsMZD25QvUlTyq3krBU9IKG5FBiAuo1c
CeXCzdzcu6niv4cqKp2+rCiWA+D61WZjzNXDsi+bOvZiipXKpZzg71n/1Y9C/6kUhkNBupluNUDE
K81W1DdDAMOwGq178PxGe+u0sgR6M5h79E2S3TgH130BUinIwnyTZEH6GsDF/JC0lrYKrCx5jbJS
7Kygqpcj8uivnRkHRziSkVmQ3YAqJeHmr7JXKqB33bJqlpMbl4cq0suDPLo3SuiQIpH9iFyWc/Os
obs9ROjYLsIC3nlLaV8810ToGsG6V3QI6301ODF0tHSjWXMnE1Awlmo6vOYBVAyeYVAPOo/ag+Ic
uwHSkMQy+9c+dMwTlBLfs7mXEe44R9H4JseaMtEvblg8yhNj39MfRz84yLHECM1raSsbOZYXhf3k
+TANzLO4GU+8JvsphwYjiF817kZ+FI7LKN5mdmq8SL9sbBdRRURUvraNMjxpdgedbZQX9FkZw+vH
Hdo39iPVAvnrFDTvKgLzZznmRMCABdpkRznIzzxdpm4VwXTCmYodou3IinoruzmSnetsGNSNEWnk
/QvnkHlFeCr+sxlHmFV67SjNU1sVRKih4b+5RRpxWCgckMQMRb2SPvAN4DPB+7RNBM/bW1eeKMfl
2VEbqRsvMNIFERl3X1i9umc5QMyJRzaQHjPRj3rrIHVLMh0Kc93lXzUbe7jLwJ1KJwdlWkOdCC72
Yjrdm2nw1ZOIjATGTrHT5p4clPZ4JP5NhbiLwjJcL+ggMJxpVLEv7k7Ez8N1XbXzgkb51RWg20j5
gtTtNQSpBys5yibwAYZ3N+yjbJ22SW9DaZk9haM983H88ZGHihKlR5svO7fH4RLbyLYJpH32pRHV
b2HJ031wTZ94DN1KlE9TrEaPsme0yWrSu/GZ1QtbjfwY+yVUDVWZrzxBgjycFH2+YxlXBFfGzRim
/ipCyDlastTJ0GPL801scM0tU5tMu6+SN7v1tcq9BKkzHVNDGFc5j1PwAM/0x2meL4/C5myOHpBz
XkKaKLia9mPc/JKmm31K4CwJkOyTb0LaOgdBX6fz4UnvtHyjub3Bqol7ZDz59cWfqBY1PP2EPkd9
qeZG2hUoKAJN1U/S1Sh7iNb4pm62u5s864+vtKfOWB41wXXfFuH4xfMgNNBy9WNAOnM7tG6ziajt
k3YfXvwPp5qaramW7cY1kI5koRIcjTLql01ZGg8t/GRP4ywIEmjbwGmMq7QgfCXQV0XBx55cL1lG
maqSUzLrneLb3RPMqcajxv7/NgogiOKjMIAwbp4uSOOfHVDildWO8Vs7lLshS8VVb5OYwkKLwhVu
FFoaOq/BV2msQ6d9rjqb5AsnZAPhitxqDnLMYr1/cZXxXY75hGtPQtQZesWheHI6882fqh/Cy7uX
qPShX7M2tdK4SCR19qviesrJmMesBBJnJ86brXRFrWF6gKyk5mbBaDp5Ltolv+cRYy3niWLWqyhW
UqGuiYs+74zKebdUZPqzFvX6SfZ8tSEW1Aw9KrRsltzQq86zvxzMZ3+1Nv/2J34LW9g86OlTdbZH
42KnAaClxEMN1BmcvYXk5aLoC+OJh5TxBF2BCc+5m++aKjCfkFjxL2MRbuWgdAu0wVjVPuH4+1lm
/5xTrHaV54hCbx8m9OeguGRG6TVo1ZPjiegke56SO3tnfmFj9vjrhWXXj6JjXIWvltWhbmRW9UqN
Aw9ZneyXC5Pcz0B/Qaw4ofKaymPk6qbPJvRb0Co64CMeM5uyMqdDnHsE1hQ2QTkISXQdxmbZ2475
5hVImWQd9A9D+lzPTeX31JwoIGSyPEmfXYeFhAjNo+xJD7us7YXrGs1OnuV2aXSsRvebbdhmzrQ5
W+a4bEFq2f2OamD0QlDKO3fOIHap3V1ARAzqopJtiCzsSVM/pcfNROllfJb9kiwTyDj1oM0mabcm
NidZVA4rNW+7S67XbEGSuPycar1alao27uta99776sVJRfE59QhH9yj4rM0wLolBJhTFxFPNLVRB
XNktiqd8bgyvQap6CoqdtOmaRsCXbVDr+E8UAOZPHkFY0B05KiHzmPQqIHqgMKM8mX2nX/S5MTOz
W/Ym3LLSVsNYeoFMQr/YgX1l4yKgJf3HVOqtcQ61q6hZFyzk6QVQcX7w6ZJfNCU1PyYrNo+yURyX
UJc8zLuSw9zwx1XK7mh5d6qH9rc7+V6TFeg/3cBvEToW/c7wou/cN34OkPUQ95ymo+YF6D0refdM
wS8yRsiof80sxF6ErvwyUXZTfLX8NsttL9ImNZ/HIHYR5bORONJrbR/CpzTDqv0rlAtQ9/rgtMyV
PtT2Z5Ck6PBE5vAAs6H9qZC8gyXJfHd0z95Fneavc4RxnnP0IBfJ5OlbM1H0d9fPXikxNB/FkEUv
E9lVaUY7KzooQTYsZddHjWuVdinaNf/PSToE2UtzqkBvEZyexYmtwBSroml0fg0jMmLwa9MpPthX
fhoqqJrOMM2nsvSO0lxp1CWMVVWvW3SvP7LYGhbF0FskmIfwjUzM7exBCMKIdto+IsexH0jGfBKK
gcEDnNAmKUb/Ux+DR68Hk6dwG70QxkdpcrbDdoNY4SDm4KYffCLx3Edo+ASZZrHQmKJVkA8eWxdD
W4O3PKoeIY+OHeOp00S4VObsdtUTAho7PTqBnI1feB4cZJobSfRuMzkNmn5zcpz6tmVPlucNBbfy
MBYVslhzNlyn+oe6tyq7GDB5XMfR/JDTljnqW1AgAWWaXwX64NYrP9Eb6Xe21cDFPFu7yeMv7Il9
1jV31Allk3nSqVDClQk6YFeP38xORfEb4sbnKA6QNic3iaqMcIJtRs3TcTLJI8Rt4z4gWo6mY9p0
zbnpKGEYov5AcBUVy9+2PDw1cHTms4dpwHbNejjeIYKnHKoCgeS6T92XsByVi+kmR9mLUdx9mTlP
5iGn69tDnqfNHLagmogSvWNekadHC89/8jRD5erKg4/Ucb8Xnan88Lx6SbICxZiGhY7TV+N3dJth
QQx78w3umHAGGJVAc4du3YdD9TwpwwiVVgnlxNztqEx+dJE9HjUNtWFDB62ZUbCwDnTPQ77R6Z59
oFXcyJ/CoafTo0ET65AcyDElKIZTYJQUaTIY1DEesfYjdsf4GFNSsOF1SWrFerMsOvYXU5kal6JV
tRsITAzlr0wdU/gDSKrZLHBXEhymdcMmY9P/rlV1gcyRCeZt0K3PKifkWtdf+RUP6ySgnJxb6y/h
BRB7OvBmwuVQ6asaBk7UNmDg1AZ7LxvKNwBkykMcOcxn1dpybv4e/5fr/Xy9abvf50ujPP02XDXE
C8pMXJ2WuNFQxN1XWwUWYsMPvkBns4RbAqB2cAldJfgq/Ewsys5wX6qSim+QMCoalWTjXSpmYWCr
6oMCa/ECmYlkX6Wmd4VyClEiN2DFPDTeVdp6qiGWXMv6psvQo6CCgeswgX8nK6byoQXy/DFW1lcn
L+PHihKG5wy1poAbBLvVFhmvyQKJzH3PWrcDQSJQDO3RE3XvnMYCGIMb9CsTSQeCtKX31ACS2KqB
yLfgbpSnoOc3VLBuetVjDeVIvU7JrXnV+1QM0MRbZnwy567iKovSycNXKH+AmHb2kzQ3CG/u4iIN
Vh5rhXee8R6gfL3bylHHNX9Rluue5aA0yW6T9weDiv/XYeinrdvHztroW+2TiNip7TzzWWSaf7KD
+iUeHHuBxlU0gxx4caFFmzYf3LWYu2Dsqm2Fei7FqHQpTFD2ikcmHIKr8BXCXP+sBcT1FfMzy4N3
1RzNl7rOxAasWL6u+QJedCQZ96ZdBcuuVswXh+TE2Sii16Sv3YVo+mGjVPqxNe32GYrW7jmDoAaA
bxQfxhn1CZuUv5sSNQY9wKj0i5pwWbEAvMpePwr4IFIglw4iSoCECxjKG+sxAArAdVsP37UWVbQu
S794RhSsWduzvBGOem4LUyylRwGrnJJH3xuiVsvaIR/vTaA67MoWq8mFtqlu7UWvTGerDI9eVWcf
dqQFoMXidm/qXvrRG86y5zH02tpWd+6LgBwCX8RHl5jempWoeNCrsYIbnvgIpF/+YtKAuORdsE5K
LvNQUOZmG7pyjkB27oeCxwy/f/NFzJKpelkUVyMJom2KBtXJ7bXfjZqUTyacHLu7HQLex8QYmt2Y
9Si6co19KlN+acE4//KgV68sNfmehUT0rAqwE1WX8aZr2Seqg9ofLLTpN6pIraemQJJcQNzyzS7E
JhLm+Ev3vf1INOZLLfJqqY6+ezTNyF8ocYX2COXVb6GeRXuoedAqmLtVYFkPYFbI0s1dEcPIEaSe
uQGfVr2RuM1XtmY723EetVBMWFhGSXBnHmUxRN1yw39CITjxNgkN/rMivsqZipYahLzuX4DpjC+j
jszPfI7QRbZF9NW6tMPwFUBX+8tzdoba1D9JBqeLIdaKV4tymnU9GhlqmgT3TcRUHkbivMT8qaIf
AzP/GjvVlhq95ldamrueQMsX9GZQZwur6RqjpfcQKimaLUUwngxkayH4aMWrPqdqHYpVf1rtkvVf
84tbAHKDsfrWJIkNmMDNueKoiU8ovn0YYG54NF0QwIitbcya7xEYf7dXshdAo1q4K23EjWGrqYlp
jXZEisSIq4Ns5NC9a4kQUJUDb9m/zskSqiq00lW2PD7yczU3CJwlK63qEYEkPH0mvgSETQ5rtRP/
ayRkT8eKHR85SlXLq8tOohl2ucOz+NaYuc/qqG82ZZ+AV50H+tIDmJHV4hPCLG/Xym4VRQ4shABW
ZxfVnFAZib2O5IsWHsiIV/lCHo6+Nh9OWY08e3e+jZSdFx66ziuDjTz8l3/gXEYCLFfXqDch0ZH3
SdWzEzlFIGVzN2z8eqvr3Bw0r/Pf1VboK4Im01aO8qQukTNo+5McJakOc5eiPptjWT7PUw6NprzJ
KcMW+WrZlVP2ZL9WsuuzvLlNKbuwQzyYRmlvJQl23RCt8inHgqRMDRd3250i2+yrIb2NSONfPv/N
xoJlix73iQyPAZnAa1OkFITrnfPY+rbz6FDLlaAoebzbjWFA0iUBMyE92N86j8mMSmyIxJKh+udU
gTDrFmWGfiH9hr2hk5Tl/hw/9EHrnKr5SHOi30fSxlbp9+hffv9tFFCCc5svT/yTB5trPAvdNAP1
hDARUSHruIZhLOWhYUysOuThzUH6kswTi8Dp6tup0lbJ8+Xhv04iXWLvC81sVmNgpxQKKKgodQB1
06RC+TH1fWo2NJaVFTCdMnNJPv4ZGGPbP1M+v5Rud7sbwzHL/QK4PaFqZyGHG0OcQBX3h7ufEolw
X4fjx2Ca9q7xXHVj1+qwFzGi151pZFClzf3JSRBtVnPPWN/HjSJjXLpK483/1heGL8AFAgKF9WkR
qZfMyaavfm5VazXJGhS3wv5ZaM2HtHtVsTDHcagFpfks8xKBACTyxMpj5sCgxsWOemdtKSw7Ar3e
knpEgcMfIJ2dygYpTP23tzyFxaV7iYsX2SH3x1m9qWxcUlwnaZONnoAtBsLLXUUNvEXn1HPwdK6S
RTUuQ+URRhR+WZmy7/qY0lR/fPX0tLkWqiivSRG/GUUxfsCZADvhpgwK9bV5Rae0e629TudYxF33
KrHOv48tHeLJ1J8ulGk7y8jKxQZFVMH+CqIoIEs/K721jyJMhpewAqEZqOyewsgbXljq+tuWFfhK
jip1jr735H6Tg0mpayyRDuASknYZTtVG0/2LPnYgGo3SPckmbUlyL0xvbB46BenuW/8+Lo/sst2q
RiL2LaIM7UOjhN6qyIiuulHRHcyOWMXC85T2IPv2bJRHf9mcRFBKT2SShZgOhYgwwPs4enhsOtu/
tE7/uzFt6IIHZHE3fw1QMADPVemoi/sA8T3/khpZdOJ6Wf5ll3N6Qf48wtWxk73BEv0RlaiVLOiR
1T6T1iMVbSDI8KfsR9pNNmmUot0LifDZ6fjdTbcjh+qh+3TSJuf84ytNf80uAv+gWegqGMMUK1Qz
Q9Zheu3WjdOooBKhHUnT9ajPdk48H9KXRxlMqQs9CY8iKLj72J4Ox3RhnA0x+XAIjSutU4qzNXoQ
EWthpq0QLs4A3c+jBuuHvnMX9cSFAlZ51l8ew/dRcBllRpeuZTfzzHwFeUu5Azccveta9FPM0CY5
GJtP/ErsV3y8RxKMj6WmhO9gGd291UFnKJ38oay4XZUCdAPz87NOluAh64N0HgLvVJGOvjqWRT6N
a0Ka69SsoKW1wtubEgZ7OeXLDfpQZJ9lbMWPEtLAGqW+YqGCJ3m8Ix3AoP9lybXPKO7iR8DC9Q0v
8X/Pc3ud2vy4z9GjRudRrrxvsxFMAYHm4FCp3mgtAdADDZsbKhubVTYl3CeyoqVcUWmjY0rB6lEe
NdI4TYjoxaIJ2LnNTnI8rAW6M//ykodxSkYdqjOguX9NIodvJ0V2EB/bfc6O6BC7bY3AhftCgFc5
BMZgVid5GPaZT4UVxpEfJDcNihpA+9kdGDsKHbkOQo9oSOQph5DoyCLPzoP7o3G8aDWHEYuFTDrK
TOR/T0rKIQAB5UF6KnqwQcYDZSV3gCCFAtVSzGjSiv35jYbt1v8zXKuoZJ//dIcQnuqF5GbT4D+q
V0k8LPvSjA+DFjX+w53JrdHH2wtEJlmW85/ubQYYjAboctKeos6pv2qflmnqV9lUlmhPkREAtw+4
e3VBrexCu0r537X6NasT4xqXPhUjiqcu7zaXe/Cqjm0Sr/NUciC3ERYaBRnGu01VrQ83npqDnEna
ua+uavDjlBFxpq7l0aNiV7fXk6bKMTLSs+2TPCeyKbjtGrEL2WNRvF8MR73hftV5bscKtYwWGYQd
LS/cR7RqZZLsmh1Gz18pRTTs/fnEQjrJQ88n8ahFTr2+L8TuGid3m1zo3bvy6C/bX927Sx3XzQJA
V7sZOjY+E/gGv/WriwecGbbhubH6R380h33LY94EmIatzO03IrDGTvbsuKouma4hT++WPwYThci7
SXqMQk9AkkzFdjShIo67QjnBshouvKAb3xNkR5dD6zVPQ59a66RQvJPbdNrW0OpkLyBwPtbO5D/o
eVM9ImLfr6I0TF+nqWTT3JnOW9IO3UFpVfBRJEgcYJo0fjqkx6I8aFnoHoXnMwhV8O9B6SHEGB0N
ESxUNsZqYkaP+ZxYjMLIPjtWt5Y92SjcBRDkaH50ox9HwFDD/qFwy5qKBc9a1VZi7GufYnM/DJQH
Y5ycl06p2LRm4tCYYApJaT+64dk2zRj6R5qYp/G1gbo3dezmIns3u+/u2QsqRxIQ01xrV3/xrNBE
AAV/NUmSqwP58oLUtbk1bF/1kfo2gCTUVfBwn11NIQLtMxLnd1teoxo/6Um6ktPICduyHR9Iq/OJ
5jdlzs2Qxc2uCNBav70FV9VZG1jai1FPo7+0YKY4BU33cH/PraVnjznh0//8dP0wQiCTApqf37Z0
h4f99unupj+f8P4OIsMhJRL51vb2khnbDYAqLB/urxnZNgw8GRm4+6t2oeKtKYX7/QnlhFWY/f6E
t28LWSGofudPd5tbmD7rHT6d9Jbzy09YQ5x2f5P9/AnT5vb/u30tPTIwVTz8/nTybNU294rvgIqa
vwh5dp5mXyJRmchFYbq9fdKOi6FSohUwvPIZ3NFc76oWp8JqnSdSZc+1sN1Pim/g2Ms8AJaaV77n
WrYsLCU958I11u6ElEBj5xduTOZzJojIBZPHXSacxasSQxwVTf8qB2VTAsbQTXe8+VcdRfMNAdCN
zIf2UdAenSL+cfd3NeKHPPNZcDrqqtUV1nrlTNOeDsOqjhztCfVb8QQl1tEZGuUUzb2xtPt9EPHV
ykHpZnlQ1rPaDuDBxMVrAugoHCiP5zlkI5piWKedXfzL5sX1xrXs+nJ7FeRHifl7YiFfRp7VGCGq
IFaR7mV30Mb6DLj51pNnDQ10RgiJQUf65/0Gogd9oDmP0hRB+LCFTCJf3t8vnOG/cjWpD9IjaaLg
ZIv69k6lCW534qBDHJDt4wNJm/4Z+117+0oA+xcPapQC49e/DO5J97LsXCsaBayjH17kkZmklE4h
L7eVXdtMYHIvBQiE0Gii1V/ebqwOu4pqx/sE0kM2vALKk79f4W624gINxz+vcB9Iyvb3q+QUocAf
z3pI7eBIVoN0DZSZ0DaLjo1ArZiSej/esZyHzHpyByTnR4d0e1WeXRephEENmqsOumBFPsd6UQLH
X3Z6NnyYdR8stEEfv0V5c6qczvvlTuRqsmBgTdiRVWZp5i8SRwCfUoPvtqH9bGxf+QhS14GPrM1e
BXU9qxR+1SulS2xNdV0983a1Byvo7IOtdM7OzZxqNyhcuXpuSxkWVl6a950f13gEqlW0i1q2Gkv+
Ru/SnRwZdHeuOMrIJS9El47Hm9XW3cXAg2ANoiLjX9DwX0arq26I9ytasmk1lifLMpvT2do1i2vj
qYR/6CGsESSrtJCYqetfVBc8CPhiBQLKLlnGIm1OU22pT5Fav0q748f6KpoqNJeBqFFTqa+ywlY+
wbP+D2vnteS2zrXpK2IVczhVzqGj2yestt1mzplX/z+EvC3/PXt/YWZOWASwALHVkkis9QZl5aiu
SSGZ6X13zNQG0d1O97d8NZSl6GaHuMeKWH4Kr8bo29DAzBhPUseBZ7niMZEkJBXfeN/1eryvqryG
ozydjiqqFbah7DrFy8gv+ovAbvPlOKTJs2NSPmt6zBFsy4yfcwlbBTMD3yGabQPlKszkn6I1SrWN
QrpzFDPRfDEeUEmfo43MvXg62OkGZEn9JBpdlK9Rbq+vYm4Sjs+6F8gn0eIvQYnY9cODCI07QIAN
qfot6QPpKWH/ueWrkMu4blYBuXoOWq8Ec9lKteUYBL/6xgQ+FwrXFUBhg7SfCAx79a/hKdBsxnzn
Dhl449/9uTElGlo54od0fIlwWwFWXcSvrTSoyP9z5xdNLSfnqYW6t/MAab3yDPAiG0V4ga4+vjTG
QgQpqROftbzlc8wKthrCZzIVngSmKbFtUM6XXFAC0+ig8OPYWaN9FKMj9W9wSN7zALrqamj1qazj
5FVX7GA/1kFJOp5JWTtmKxOMxUpMMnIZQ+YmYPOAw8oe9X535U2MSXEIhS+PE+DDE0+WPaJTA0tI
dhQpmNEry8eQtNYQNeq1ibQSteUgWma8wysxiAWte6bOeGuJLvzrvXkaD3yFpukOJe29UuMpp/U5
BUiEUJ+lxgvZJrASiWBnG0IuAMH8UzGqbyg7APsJJpq4buWXSC+MtemOE2euR5dQ4pbtNGb1WKu6
M0PaO3+vLOhTylRGVxrMooAufTfdIp9FSSY/575JqUVXVRLZurPpUIjaOtI44UnyYImWbPZcxWzN
+FB238mvLW4rFWm0zbtWf490mAomxPDHpibrVcdBctTkjMpd1HubQLbcs29p2cJWouQ1MKUfiWUZ
H3F/va2D6dVVwkrlrTG6GvBVK10dVB8W7jji0tTHzyO2Vk8BfhBPbYUTVGSlD6IrrPRxBmsDZPU0
WDRJscpIpy/FKL+N0aHVOyCi02iOnvJTvb+vRT1uympF9UGMW06SLBuLD5n0ljpN+zS0yaJAwPm1
MWwF+EWgzURTyw1rZfpNgXR3Xb2yE8PKKeqhT0zBGh7TFD7aR8VNygeoVbfu3kz8fZpN6OgpKs74
zkEf6deD3Bh7nDLxsTOk7jjpUyzkCkdA3Rz7o+gTB6AI/TGeDiOeyQssnQiZZuA/jwGUGBFtVUai
9T4s+sQocnCgp1JzL1dxOG+60T1Vpmcd68zq54M22u+k4HZe744v+YiBA0Z9xRpOZvDF00e8JWL7
XYLQvEgxnj4ErRJeUso30HpV6z0Nh1cF8wmPysbMd9MOXGMXXO4Hq3aPFQ86e8iMhY3DvRNtR8n0
MdclLg6sX8FegOqyLqfHyITaNDNJ1c0Ko674/os2u4tVkfD24Mk7XCoEzXZjB5RHsAOw/vtejigr
CeZATQtIj4+ak6w949P+XTab4CTYAdNYPUX+X8wTq+hGv7WVMjjLI1QBqaIQ7xqR8+AbnfNgV8BH
bPMqegaZpA8yOfVCjIk+065XvVOPZ9GKjSjaVB3KZT4mcOncdKsLMr39MZwWy1zVXo24SAWqYT74
eKwgoZmwMdFq80HNRvsaW8BcGBM9lWlISxc++yLOKlQbwyhcahBAjgqobLssw3kYRuWLkqW/zkQf
NKvmcejzORiK4KvT/dTMrPxi5Wa6tSC4LUW36wV7x2p0ir38WmEdg5RB0gVfw1H+DmW/vfpRk50G
bbBmIr5KNaQiMqs7OZqcXF1V/xD9hpO7PAcUJrI1fM8cuziIfn5ba7Qzk2YbGon3JdQpzk+XI3VS
vI6RYFuLJldn/L66rrP7ZTZdBQoz+6Kxfl1dy6PUvFPdVYWUSlh02UdhKWcystmXMcyMhRn18tGt
nWJfZIg9dl0QPY8tEAXyNNkHbPB5VPf6udHUZNHomovUpYcJyHR2PySNNKzNNjo4ZvNnv4jVZf3F
023/uW31vRKb6he3L9AhSyP/WCgN9HjZzZZq4lqvvRqf3cBWfoRa9gAqLnnVPP6srsykfaiN3RF1
Cpijul+9gZXfejx7/1Dc/CvWXPqzXErpys5JvmtBLZ86bwwm0Uz3ayR5SxGKHBKOTk5ePWWwv1et
3ng7GSr7GfWofq4qA1/iAdvnphxcUG2jbm210NmwwYiEWNDrmJb1rBuH+KuRB9/ypHK/kUk4ZQh0
fBTquJT52fdnTntE9ASf88ZE/gbGyAzqx0rPkvLD8eULZmrNN60NPsbWNzaS6XQrGeeRRxfwXpY/
IheRPbZlwQZ0cJWV6GtHvTxDHNukWZfdIpAr9OZOrJPGwGFuyIIHPw2dcx4YoJinM5j41aKJs2BZ
28iJLH0UxvgPOPtSpSjN7ZV9o1FED7fR2oWXFNp1sIwsxIsodzes89eUWx/v6m2KWN9XMmUZ9kG9
iu1WmoVSLJ1du1P38QBQLvKy8r0NX8AfW9/isnHniI0rR/5h5lFHaHleTgPN8D2Bh/weml249Er2
AeYARCWXO+TVotD6Nuo5jIzG/5J3UbsK7FDeSrmBY0foYxk1RfSt+aTBwXzGcdXboA9qA94zy+cm
UR5FAJJEyQxRPyBnVVWuVSlQeQuoFwHFBF5XfbHAZG+kOMlXJUYwVhP5Lyj+q9tYd7ql3cvGV3No
FoGVDq9u2esbW8U3RPSX8re6D+K3Bju3dQP8aK04gfk1ThLjq2aTUehj2VoXTRe/DfE3MRbBcV6x
rdY2WLaMr4NWLUS/YrBRDatEJefV+y8klDfiJcjvWItACtaaGUvz0vCxOmMvsRdn+dS894kB3S//
j5BOd3T4FI2++DS3B2m/Q8ceR0sk/sShDMEpF0Gu/dGXJl125iLCNZUCvIh+B8fTAP4ENjrbxo9P
/WoN5db36uOnftfL0mMD4r+NzGFewVqed133mhpVeS0mcqKNhs/+dxes9+qKOc2tiypbSRIJVqzE
ttbXB2WR46h39TJDW9Z6j+BJ6zirXNPzo8NObwMrtt/LNf9PyuLu1jOdfJ9kfrupUPk8Gi6KOnWU
U8GQcPGL0EK++GGFJoBbeo+J0qIQG/IwGqryCRhAdi5NTV6ZSuvO0tRw2Vjf3gt52KCRwM7UNNOz
6BNnbuwYO5hBJ9HSnNBDyijxi2NFQSqIu/R86wvLBAvBRI4X/jDIj5DBvV09lgBYXX0o2Ov5cwDQ
3VWMGnFdLKwAe1DR1CK7O+RD9i0rE/mx0svmhNjiIfZcVHvVMKCia0Qb0dR1pZuleejeRoNuXOtO
5D5QPfWearVZiCh75Pml1HmOl2ErAvxCa2YwRuqEnRse/FKvXwK9nEeDhhyzRaZw1NtmKZpNHf2A
Gz9c7KSNril7T6OOAYk6urbMzaJG95JJCW5VGRWTjZzh72qZRvVQ2mSB9Tg4NjKGiFFtBMeWm78Y
Ewevq8tlo/rl0jSVMQYI3Vx0w5TXHgiSbRq4yVkcFL2IFnJhYminZemtL6jHBLaS5+MCagJnnIJF
nziDwVlu5IYC573PlXx3gdqLMgN5mI/LNu6pjUwaPInTJLsQUtM6pn1hHnJ2bdPwA+U8O6rm/gzi
HTcM+yMs3J9q08svSSmNwJIq/1xnlb1BET5Aa9HUT50CfzfX8uJFCfOA+kbRfoDlNTTN+amV4VP4
lJZ4pMvAEm+HOrFQqGuTaxFlWJr+7/52GvzUR24Dx5VmFhv+z8LwKvXkgGeGkiGPSx1gwTEbNQVs
ZPiBwPmAqssw7MXZ/WAZSrJWogYWte6ivMDB5zkE1uN0GmrlU6tSIb4bvYl+VYKnL/puwb/jxOg9
uC+VYhnLuruRYKOtMVsdQBuZwauqSBLagbKxDSsvePWj5D0wnerMjTt41acqeFy9eK7VkxpOHsWU
sajUHSXDbi6CYnawIL9ge5CF5Z4ycNsYO5hFRm9pzxiOK4skGqpzrKjxRpGLBPyCZh6KMI5Xftkr
DxYksXkHneStG60HkuwTkJ/HL4pWWHsnT4HLY4iva+UcumP9oFfcQZJCkQ8KWrW71Ja8zVjI4zn3
02ExYGT60nXskvMv/OYkB93IKQGEVTcjwSVHC+Ct8cGbaFJOAxVyJtriACQvBOHQjHg0Rn+NiDVE
uIi5zRFtVUKxtWvfhkpPrv4kfa30XXbo0+IsusKpCwSCcQy7ei26xKHT1eZMrmAm5tz7xZk6aWLf
+oi4hf5eH2mw9W1BOSFPl0TV2fbT7CDi5TGQVq4xVgCxNGdtkNjaj0VY7Oqsc0jBN/7RrjRtBb4t
uqCLby/YuAyP2WDUFIy1Yrrn5pgzad7CbuCd6ZGu7FFsQcQgmdRClLKOVqIzVFK7uJ3aHgrNLtm0
YS8PKhA0hf105jXVY9vFIMF1l2R1IidruekQRuxzfTskZbFNp8xkiCLjanTK+JJLIpWtek+6nCVz
U66KL/gI++iEklpsESaFzZnyqDys3WkTNQNYuGy7AqkxN7PWlj3MjAnw0RZSsGMDjt/b1LT8xp3B
l5AOYZy0L7/DGgt0od3DmMl87VeYW5kupmWEOawm+sVq5hQGruXPMJ5CTHACY3yI6rpcS7FNcT8a
1MfANEtM7xtoPb5RzF0VUkCLIsGudGL10TJTdZN5Bkz+KdjG3OYxhdozhep5ks0VsG4bEarIdbxr
JODaoqlbNYaXTqFuOouSELJB8mPio6xpOEb0knvseppRNb/UIQ/D/PuV92hESsKvlR9S2vLMFSO0
Ta5iZpPmCmdeuWabgekqeJplFSXFVZIqfV41UM3LsEWjqUlIHVIEeIdEfsz8hrxFaG+8MrN/Up97
dvuweMsTI59bUqE/aKDkVjU6qkczjLRtMyTaBguG9iRWROonRZTLRTW77f33MuPplHvXlDu+rVgk
oHemFfXWyefDJFKoA4vaij3O3+2CPvVRESt2fkJqezQ2PiTFMNP7FIedIVkm6A+h0i1peXIN6jx7
LpriOes09TS4bfrMVWaAGw0yMtPgKGVI3dlauROjVlOF6Hca7UaMUvUoUHdyTfw5mUsa1lhV5Lr7
qjmBoSnAv2vxmx3IB2NyXTEttiee63xJdXOSGw2akxNWADNbxWV7XkMIi4p2VmlW/TGuXE/KP8o4
7gGIIIkl590b1A7n4Erlr0PdVMMyzmJt9mngU9MsK3ZbkCNF/xhkaIc4WAgmo+4c/Jo0NOLrbFpD
gx1+EfQ/eCJDkLnvfqJ8+IKhuP/FSdAJhlfUncO4NzYVvBy4LnZ+TigIL5DZNtemPjhzbm+87dOh
gWCwNxUbHblew15cdGa4omIsPURUpg2X+9cYzALd0w9dVblPrtdNXxS1xpiRZtI65bJsDCwvpmBc
Asz1qOnIbUxNv3HQccYM+baUlTvNyZeaZzF1ZFf8gODR3JpCzbrp5jz6BKuY/QS8SG+MFnnMxjPT
pF57bRJ+fqoF+4benwFJ7nF+CBAdMBZ5NHQfcq48plQZ393WrGaqZTovOJgNczx3k0e5kYMlwtN7
J7HQCfQHNFvDMdv2IHFQPlGkbF6X7Y5HDRs8O6OKpcdrybDjRRa56WMyHQYqC1QarqJHdr2DY41b
maGj75vOUVUyY8S3G/q0bLrJAohQJy/EeDmQEc5a9Iqrxj2G5OXnhd7bs9SXnyIL9pWJJMN6oPy0
Mt20nAtlISEcFE4E2DrLJ+t4YK3yWOGvEqsvls6fZ0fqWbRkUuggr5/wVK0uCprDuzJLy4WXWsbb
0GY/rMRIrrlTSSfkoSl6Gx3fI3wepmzklWpy9S3xmx8G79kbN5cG70tgAaHWBHMUmy+4zXenDBLT
MrBtkMSOhWWm0lXb0oNu7aI3OeAWhMGQPB74tnxVRn4g8QHB8a5uvZXpgLBE7y344fCP0UpJ2URK
KG1IAH4bSoTNEx0B8gI99F9cFhQiUzW3XvVBd9dYnaRrs8ibq2/mx9gdVGzINLb+ZfJdrlF2Iens
X6ywuHaSH277PjD3iHijCDkdjPjs5e9Z4dfezOvgi2ZB+7NTV7Imr/ugcL74mdsta00u9zYbiLPH
Jc7DhocsDQWHFa7b+rkcG2/ekYuELVSEKEU7fjSrm8iC9imfNaUZ35XJYhXxlHTmWnnOJ2pYZbL9
6qO1+822A5RVOghn3FDCtVmijOLKRvfqmMC1St1vv3vGsC69gsJdoz21qe7A0pOunpluah2xhcFC
dGSI1HldYzLdJb69jtAk32d91W9MW9q5Y5YulcHZj3HVzmSSHiRimn7VBpq5ytzmi2+lNQ7vdjCr
0iH4hi7TxTYK6yPny4OUMx6wyKCvHKmud0i/7hz4zScCJjNzGAqndACXHgED6T0/vIoDAmXKXopQ
pZ+6IklCViyxjSW1HeXYWYNylLv8S2/nl8JMycZn5RP08fiMsLP8nEnKCyqF1kkN8+o4GOWlC4Hy
5EkY7gPnI5Sb9CAjOuGE/bD1LBRQgPdn+kE6uQ1MRd9M3jpQGWuw6UgzTU1pMM9TZuvBVNvu1Jg1
xHUJUJsuhcGilBt/rzrNUakbG836CXE4ARN9hzMeEX5EuQ9GakC+QPSLA2Qs8PQiRLQdv/rKQ3+K
ivbw3OOmdC7i8LlWsupEopVv0thR4euq9kW203AGySJZl0H7w6YScsUmWDv2vQW1UfeDOU8b2YGz
qxhENL67tr0FXHmMvpHWJ6JTjGHrBFE+u7UD1epnQ6XGgOrSdpn3dvFSaGGzxAYzX4umqZncfhwF
fVlvhP/m5MO8q6GBkmXT0v3t1GLXund1mH7zCVSxjzz9gVKwNPc7bBd9Z5dWw6UYQuNsJ6Bau3qp
O9oP9nXFTA7rb51utJexTig7Zch8lsHbWPI9DCV1PjRh9bPTHzvbQuUn8p1DQZlphgpVu+gjyDNN
iBV5IDXuBms8Ek58nS8JSp6XdDqjDH1J1LiAxEmXGGwziFJdx2+laMqqnpwkpfwWgerJcDp7KiO5
5R6ELJRoWoE3HgebZBn3uScwn91D0mRzaBDmU57JySwAJkDhvP/TTW6cmnGkcdf1zfe/M5MTEWLA
4faw1QZe/bdnnYVS9hDEPws3t3d9gfaj3eBvA+sm2QQ6DCv4mTCTS7TJ2HIPKy3XivNolxZkS7kh
h+NdnLrINhmP6vvUpi7n8/XfcA+hOJchpYDg4XhGlDlbukEgPzRjZOEy1MlPeXwtSx5AJ7vea9uG
4abVcYQPPac+D8FUfHHi8k1106Nc8E2P4h63deBMZLm0uWlhua41hr5p3FHegJXGyTxT46ViWMVW
MVkNcPd0y+gKKtM8l8JaXqpyaX7YefKoDNgEVZksY1sjLTsjzH+yyzv5/Ba+eS1X2PlRhkRT0GzK
oT7ZfJXWkWp3696whwv6lt4CDWj1VaZAqZpJ+DM1j1SygI7zZb6YfW29WT46p0WrVA8UmJpVEdcZ
WJcSbDRpLJ65qktW6c08razoW5H1cz8r4w/ZLzFBSIP42QQauGqRPtmPo4ZKiwGW13c6hZr+cFRr
3X6yHUfhJ3tFlqt4D3wDeqctFztX7yzwhN2H4kX8UNoWUHyjMoHNN+EeKeJwSeZmOCWOmc9aw/gW
Krn3BBVx2CgIp64RPXWe2aMjFZl635GxAECYJsPDkOgdtJ9SXpVp27yii7oTEYFZj7DWyM+pXZWt
m77ayJYXb9GEMLcK9YcD/8uI0l9tnpGecBYBQv7LpifpPqjBcEhJ+876wHGfDF0nHVT2uwl70mko
BBc9aMG+jo8BQD0YNWW9LA1sqj3ey4WJ4+eWm4v00oSjP7Nbm/L3NFo1No4zhv4ky5MWqZvxUFRz
Iy2BVGh6222bhuz1aCvpmxNbHx1I00vhhPol0/wfmLWnEKCdWQ6Oeg6PD4UFRza3mEgN676N0gdP
nTLXWVN9NxHPSoJG+WCX81HIgfVcIP20VJTozR7KfEHd07kk0wHMMkqq1I42rimpEvoelbIYSzBL
vls6FxHoOCbQ/JAi9r0vl3qT7C8/LNMqIiwmr3Sxb2vfFotNzHWac992JJslz1/aWZ4eJa/CgGCM
EX5qtfgA6uKrBWDyGGjGMvOrRySog7k6qoexcvZ6Qh7XcmzlmGPqPh8HX1kYdd1vnLhSt/iQDOd8
OgSbdCDlAsog2OSeEyx0s1FfzQE9/bLvf0KGG/2OHTuyVs8l+fZZVTvZskMgiZ/L2Bt3VBDmvi4Z
GEXl2kYeALHFhamQq/GsjRtJ6ZyPPN9XJf7iOyoyMDYmMJqcD4cRsuo80ShHh6bWLzojIkMvDxaU
uqZpZ1HdPCIWlGxE3/0AK+yvkMpWu2VnddqMp5GjTqng1a460jCWHrxMapSLNjG0S+T4zsqHnO0m
xpqK1HiAYJRuPAPHm04tUPwJ6mNXaskjigo8V+OyB/ZK77eiT0mAvqAuCxxUsi9sBawPRSUNNU52
ZPaDp/GUjNvEuyxJw87Xs3EHHpt3x6WCEUDqx7VS6ngQjL5IFWWHDhLuskWAeZMUvX2VMTSVLbVl
04PTPLxXcqUBexw/aOaxlwQHMMPpNhhJWNjAPBaFNaoLzXdcxF26B49suGOYlPDHUDKPNQhFF77a
Vcq87Mqz9MR2xjZiNHlq8kDvPpsYAWBu6POQF9flMy5fJNEj/YnPjwlGZ47Ce3qxm8lJuXm2ICNf
yHwmt0NBXXpRoBC2HKYoMRAWlXuq8++igbWrvKRgGi0sqxwvKEw5M02pe6os2ni59cmGuVZjWwf/
SogYYLegnw0gklNP3oXRXDYwcK+lpjz0jlUcmib+dRYjtYBCNzKMiF4DUhYxt1N+ifhcxXK7irkT
HksDw2NJNvJ1ojgurEoOfAycbVNb5O/T8WiUJjeAJLzWhRTx9ednkSdYCw9cFLoxNoFCUhrWVfTV
dkaisUK2NLRVtkmVS5GOrC6ov/Uop+kiK4ZTgxzQRUbZYK65vnf1ueo1qbmYamGHar43XmzARAe+
dFWnLNAV1LlNu/reydVkXYf6W+u30dFvf5AEL09xM+Qrx3ZRiwlwIKpcRDfFGZrKyOSI0/uhtk59
0Q+kTrEf6U3ZxGjCQq9ait9cVFG+GthbzAxdql/4vVfmdeh6j4Vd4tQWlu7ZlPlQBBGiPUG0Nxvc
iNXG4NYyNcWhQ9QDFqST9dlMDKk9eeu0W0hdrF606iEQ4kyyGWPPwxt8026SScdtYYVRvhghlbDr
VadUHwZuQmBJHApf4bHAN5uV4snaTcCprBvsV3sVfaFJwknEdfhaoRdtHqIMHYE89OJFYyn6rg7g
6zuAuZ4U36we2E7P5D7JnlB+XAKTlK7Tg7rbVMqrFjvFoUwC99Y08iSZh0MXrhBwwWMlbXtpiV2r
tI6B6T5UevYd6gQYsbTrdnzXgllHpepqZBF4OSce14bjArgqpRcfb6uHbkjmelNWT94wlE9ZYl9y
xIRPuSeVT47WGfN2GBp+YWnatuKuKVGEC7d2T0aWd8c2H9xTir08+pzhq5eE5TaQ/Rzihhe9mhG5
SfKQwUaMRvCowchTKhOjroRxVRpJj7Ktyw/cPzaiu7fa9BD7GcgmNpoAJEcf8QYqmIZWxQv4EOaz
EUcIeKtoh8OoMp+Titw3QDN5YU9NY5CVdZ5xe5ciy3hOYCkBCVXipZirOq23RuG7Wd7mNiCHudtr
KPwSzBNetcpG10MnjaWitg8QbYf/JZoqJpVLlPnllQhOOzDpOrKjt1HZi1JSN36+vs3te3eB4I+8
FsEaZIpF6dvubTQ2q2ZhQbPfiGA56AA9tVMZVrzu6Etzva6jNbjRjWE57bn1BmuVBGN+sKN9Robu
CbevVpG7p4lJ85SU/Qv1OeeYoSywQeEBdX2t785NHW+htDt7S5NQYxF9tfJejDCzbl2t1kUnHaSC
K+dqgHRpqu+pjuzsDn9tEZ+WQbxg/xxg2I67iZV2POIF1InlMMa2jtpFovTf09xo3/PcVzFG14wz
vPRwE6AbVVMOuzRG9NzIWIWZTqruyKm389DpvdeS1PFKQ+dgJUaVCtuPuohxF5lGMx1IX5W1Fy+w
tZfmvSoSb6P6GaLlHWm7MDHLRSUV5RrkMvct2xuHnYNNhbEMDeuv03g61ZWkUOd/BPxxqidKvoom
tpdnPGBu672Y/HmQloeFhAzQi8an7erGGBFNLcno9HPoDQ+iFY5pdipA54kWGCvjoOHQMwsmefWx
ROTJ7nv0zqdVMejUVpO61iI0Je08uPKvgy5tLQnK4b2bB/58F7uAKaege3+so7noD4E5/zSQeaE8
K9xkWN+DRQj5CPY6Jlrzv1/ObdkwGqWiPGNMsILfPbzZo+kuxtrpDoOSykdZJd3VqAAHQ/bI/oDY
RDA5ColDMdkKibNYMyYdDIxhRwtHIdGn/D6Ls6nI3GJP+2lABItRVHsx/ZhWFtPw/PXQUUDIYjkC
or6tWpFbBvZEUaqZgWReRMOY7rIq+HWAG5juyHynO3F2H7jH3Qc+xf0HIfflgZsheC/Wv88TzXvM
/ZX+g5BPS93n/uNV/uOr3a/gHvJp+cqT/rr8f3yl+zL3kE/L3EP+u/fjH5f5168kpon3Q2kH/B39
4EF03S/j3vzHl/jHkPvAp7f8v1/q/md8WurvrvRTyN+92qe+/49X+o9L/esrtT2/5OlQyzDtHXi0
C6avoTj8i/YfQ1HlMyulRnibdWs3epT92b5N+GPa376C6BRL3Vb5d/H3V71ftdzhQrO8j/y50r9b
79+9PpsZtt6dHvJ0fn/F26qf34c/e/9fX/f2in/+JeLV62G8GEXXru5/7f2qPvXdm58v9B+niIE/
Lv2+hBiJp3/5pz4x8B/0/Qch//1StlMinVtq74NkBPtGaieFRMBm+/j3QYxEw1DsVO0iukWPOKvE
hHus6ZbhXgyXFJC2Towtm9Z5D5nW6HOvMuBW1YZ0zYIYAbW6f2IXjJDt1IpzmIQt+JZpXMwZA93c
UX3/KcZFv4tO1GosUcQSfeJQ9ahlmDogsBqx/QNy0WdEPeJzYUvxtrMdDJ87eL62Gd0OKFTGxzxF
gXSK0qIIJzkxGlgScDZPPtz6xLAa6R8tACoyZw3SMmKp3O/hOeeqvLwFuqhKLiojsNFJNuCXZCMW
O+zswWFiprryI7xcbfRuDPjzXXHWSRpQtw9h90zNIbCKc6HExVlRGm3t6QXQdTG71aph4xYgG/6Y
bfUOwOS0eUNckBXFxMrMsSUy6ut9LbG032kVSU1vf1svSIrmEKYxsrx/vaQIS/uuP6o8WNzC9JEt
mqVuHLnsITHjF+RNDvU3s3rkkaGo/2Fc38jwr8ahWxv83/aAcr2DX01e9q7BJNEppt+HC3AijuTo
u6RrQFXYeQHpNEXpI7O2eWH5t4ajBA5omKk/B46LwBXJq9sM0XmfJlljNKfoUS//mHOLrIZy2cVJ
uv88cVQGf9uE0vXTWqJpZOaRTLexVSoDr/oYo7VR7rxT0CTeSZwB9vLwbS29tQtklro2o/cBEdc5
Y3QcYZZOofeZt4W09sG2o5i8aaDvxGEkdbbDGVnfiTMM04ZtIiUzMZj8DhNNV9e9FMIJMzLI0ZjN
SrPWkYGX4TbmIzzWFOqplSTlJHpbzOSWYGq1uRi4jU7h4qwbZVLeqncQsfcIKk7mSsqR9ACv8Sv2
Phop/iMmQyoJ2/81qI2ZvkEm8f3eb4InVNHTSjOqPK68FiP3F3PwMARV1yFhMl317+u6NVOoelAN
7aW4CMPyVN6RMkFhy3Z34mBkGY71t+O9t4tMejM4IWQLp9gEZAvG1wPOd2PcSX8soBc5CYO4i6Xb
grdJfyxY9mi9Sig0LFSU0ff6dAjDvNmLpji7Hz71wdNDNpaN2Pw+8F8tcJ92ew21d1YZ0nYpG5+y
PyRsEXFAVpOLL/vpJTRSdlchhhJigHxbhAc1JrWTVyW6tPYOKsCYzkQb7OmvTsvwnzBakFeiH/SY
s7vPuMeWwthSLCPm3mM+NXOvh43h1NtRjt6kJqWSkRsouelh9BgAUNvaFkkDmU/Ya9FqGxEBgcth
z+34F2uCsacZ7LrcjEsgVRYS/hOcpJ3gJM0AqCcfc5PS43QqOutpRJzdY8SUql9ZPfZN91DR/XfN
QEBU7ivF8nhy23q4jo5x0eukeyrYcO9yXS2XQxmn755uUFICYEXqbEDkbSpByZH7pTAArkYF8mth
XbszqR62AmwsUMjiUFe2OzcMJ1ne+wRsOYVVt0zAb83FwA2e7DpuuNZsPvp/gJ69uo22KC9+uwU2
sLirAMVcDK7cnVM4zo6dq57OxKk4oMVuACGo8LS/9ZbQtPtCNVbaPRKxUxcbzimGuhE2sdNBTLeL
OgBgSVogN6sexdAUQXV59Gpsc4L/Ie28mtzWgW39i1jFHF6V8+QZ2y8s29tmzpm//nyA7NHYZ+97
Hq4fUEB3A5I1Egk2Vq/VXOoS3mfZk005ZVTb5iaoDr/55Ujee2kAyAEmZ3Mrg1XDQA46CeFEbZ3m
bszT19j3HMiHUyCnSjqhG/LbFnOUdScdoej9lz0b89f0fY2kfyZtWZ5ar0zOcP8n5652Vo1H6hNS
r18m6ZyrYQZP0mjlHhLakzq707CQMc0AgppzT5Thcy+hPlCslfVtE21lN+2sH26kF9sPNvlS8c8S
XvCT7CukTMfRyCC6M71DJprR1mCkvI1lD51gdEnsZve3Xem9w7/ZRiv0DwqiT2i6i5jrqtIqx3KO
bPqJ0pOl9FTVpO44Ve4tW7s3zbB8bck3hypAdjsNzReyHq3dla9BkKsoqA/g+tXiVUNC/s4a7Cc5
Iy7d9FyXbBpLk2yt3XGhMSm5PoZ56B9lLxvKL1Pg2hs5GqbKPwYNkGRu7r9D4vfezTYAM0UNx0d9
QnhvjutkuY5c8a+Xa6nWWeVtJjjx/5h3C/41N1JRoXCijRpGxbaazeBBUWtY6Csv/UT27rM1mtpP
xLU9y+To1w3ip9RJ2s9en3CkE/fhYxi7XDOtWDnarZ0e/1qng/TrGA41fDd8iU+a2jj7QSnJP0E7
sGgRzzlFyEtM5w5WwE0fA70Ei2DXb3GieOsUtq6FQ6KcA9MsWcM71p060XBY97G52WSIpmrrpHaV
/c0uJ9yGMkza8tKwd3PiodX2x5JWOX98hdt8I+Y4os2ye9+yKIRKEXdwYCXfymGqltnFy9ILANuk
XHY5ahZBiNpWaLTwfI0ocGlGNC4g1Ro4OP+jKdDrRe/Vgtt7IV3xoMFjLbtlkKECW5FW+2D0q8Je
G0MMys1ruk2kJZooOQifZNOZEEigdf8gR0EFAc4tYhBhAxGRM/+OYNcE/lFD3lur8mbFsWNwriVJ
UtWmbNv9YlxLI9SZ4XmShEipCJLG/465zbnFNIJ2STri2Ah2Klg9GIRK4wWukMTXype+QYnu9+C3
p1IqZZNTHUUxjLjuGUGxjqFyWMrL4O2qWEww44bCcbNdr6PCYU4+iXRxWZXNbamb4zbtttQtuECw
iXxtlnNdb+cnav3HhcuJ+2FO0IvRMyfgrJWSotTxu2rZwFUSdvrjKJwQY7jLTgOZLWNHxbaOUSP0
bgujrzhWiY5urUd30huV/EXyDBpzOXQ4mb+YwXhEOEh9qqd1T31MA5IOyIKQO3cLY+V3drjPEbo4
ZQ4sXDwTlclKdiEWn5qFW4DspAy13rRTPjaLylB/hV79t6myN0SCg2HiWUUOybJTzTQCwkuU4tGl
2vjit4b2PHHouTQSx9yDmtKew9pxYbsPfBSnS6jCVHNY2uL01ULydW8Z1fdqVl0eV4UNTGMACKyr
97M4h5WNGWjmPmrb73LUiTNbGRtRuvOvsWLN23TZk+tqhVLvYelKj2MyVNSvs5/S+BzuzBrAjLT1
GtWared727kqlEtJne56anvU5sagXI5Nph1m2aQNAKdCyAkupOGDS/gLuD4OQdb/6smQD9FGEn3K
C7Xegd6pD7oKseS72qCUHJTDIiqOHIuER2lqpSphk3F0Zqu5oOD/rU8og2ubyjll1IEeI1n4Ycao
lUfLdoLjdQHpua0y59Bdr97fxtQ3HJTPQbq0ovIHR6nlEydQ1ZOipF846+9PphhpqjXugEwiZSUi
ykqvnoqoW0F9Pt/LeK2aESIeKZGSTsWymwe9JXUvpstJvp9qAI7Q+r6+gJtm5yy3qO03ynI5kCpZ
2IlXHGUwKIJ5r09UCsnXRyFC3U8ux5IQVzu98dY1tXF2FOCxcugEkCrPLVU5clh5TrNQzcQ554Gi
vv2a0/eacVYyeMb9yjPebnPYxMb3uo7aXwinZeSk3zIwOHeFaDjC1O5CPbPWo1AvvdmkIzMLdBIS
VH7kUDYyJDSjpxF04uFmkj1qRkeb5MxtHc4O3YOfQ/n7/nLXSJ1ac3/0wLqKtyCb0TFhUM/D7eAr
7dHi2bOEbUBvj/pY7+whmHau1rbQ02JKddugakWOZVdar3PkdLvhEBEobtWswxn8c9cW/zKhUKn5
TCJlp3U8Qsgm7QMf1JUYN6qiX42Uu/xy3wL/ss1iRmd33q/J0m0aqb7VwOX/vbSVem6Gtucfy5aU
vuyMCf5GeEHSVYLizCet8wbutCYinXZQfNLcF0iRnVeIzupzEyMZ6Ixp/in3p3LtBpSX84gN0XOt
LpxC1VaeQOYjBZ0fLYHclD1pmwGiAysWHtkU7z05hCYNt2el0PIM4sZbDHuVPfMJXuruXguz/l7X
LH81DCje3Gy2WgXnpvS30jRQdAnLrKB0NSZ33EujbGKIIbY2gA7Bc93d3xr7KW794h50psOjokUR
Z9HUHoB7XrCKbfWcWaDZKDFdxdBr7kpOq1+7hk+oiS0kh4USM/W/VFf7XXs0xXBoQbBSIeyfpNd2
w6/D5E0XORUE7F1W69W99Llmue1MO32UvkhpFyBw0mfN07yXAflhGF48W3mOYMq7B7DZHAsfRKoY
ZVAbXHudlyJCoPXNXjpGK6jvvdrtdjBpsR8RwTdHFyp7VTM7BC8Ik7Hg2IJNFwBMucXK1RGRq5Iw
vM6++sIaOIZiaGslCPyNN4TwEKRBcScb1UIaam4R0JVDBI1/OZqygZpGVYPNLTgXXiQnhlWYlFDP
va+SjFpxF4S6tx66EoGgd4ecYQ1k7WLFgYzJVDY2TNt7Xsfe5xqqMYKcUhVSe8hyoRUsaS1v45sb
4UIIL+V4attq15gUL4fJvC04/4flKejvfUPn+yZ6RnKO0QC840z5lyX2i0FkffgDyQDh6Mu2poIB
MCnZ4rWvpNTpxx48gRDQ7gevde4n0VCViwpwTXYs1SLnPsws597SfGfbjomzuNlMTdFOVDgdpUlO
lbHQ2CzaXA/BKLKadGpBEF1f5ma7vYzXU3Hcw01z9EKn31OYTXF6Ws5vNlvuVWZ25CPF0IWNirJ9
82HsleYpMZ1toOozWJM+OKYgTJeRHJpOsk67oNlJb1SNX2NfHNWDznmp+PbKKLhVIL7ngRDRCpau
Gi3fQMsRbeVwjitQlFroneVQq0F8KvlbboTdhTtVep2EPgvMwzA1rGVUaVjKoq7B88th7kDYqSO4
bVZ8be2yQGkBOqB9Uzr5louu8cRhA1dyiAT+iWzotyHE/wZH4Lh0kPq++yvWhCcALRZi8xSVd7aP
K4p3vVWrzsaxF43sySZCiuroVKFfwYGORwFuteiNpIVwk2FSN4+G18ZvQ9J68XOZd+1bqXY/tC7a
uE5VPZSDqj9Tlg48sm7YKUah8TyC9lgF1uBvpTcyed5HtcQAgEHwhPL3MfGBSSUiuCaHeE8J+EE6
5fy4+p66PA1JS1jGn4NageFaRCslxP4zxPKqZamrlJ/ao2wovlKt8HGw+vKRYs6ZXJIK2eXsJ+nS
TXlczU0TYtT3+LYvtkZoWRfd0X/4GYJk46Cld0PBlZLtJOz4oBHvOtFIx5jn9j4Ys5fWrn6bxIQ8
d8tzbcfLa3xnB4c4nM+dmqtgWCCfl71b82+2KbP+r7jbtDjm+18o7bgy0yABK+3DuDOZVAyLmlO9
CXUYg2hkry85J1nI8V9usKDRLoz8k7RfV5BT/oq72T7ElHB1bPg9/NDUSmeTwQt/eKXbFNn7+93k
JrmhkW3d4j8D5Yq3tWWcESrWuuKqAlM3GgHLwYVVmm9tUm4swS0tx1CbRICHATTebMNooGH0YSwm
dtIo59ya2nXiQ1kOygPAQeupb/LvSmENJzki5apveDazVj3fmyeEQ3ZRUoynvHM1VHKo1JjsWEff
NNfvpE02fW5BcunqxVoOS2UGu1v1856cLd//rg5fQUNHVKhpHVqBRb4xvak7J0njUacSBQdFML+y
KIlrAELhXAdg0IPwTvYsnbtNoXWwI//pQGWM7LFvvUm7PWcxNBQiREt/NgMHSXKNrHBDyCFGncuc
YqMgS23odWEZW08cGPjfU4RJjlmbFkdnjB8i08q28btJ2iu7DsvF392RinasfNDX2dL/Ieh9NWn7
7yVL3/u9elsGW0BO7lobvPzcpFEP0QKVBiU1JovI7sMfOTBPioh+8pf5ZMCN9TZrRbvyNTe9KwqY
BCH303eTXWl3Nnu0ld135ZLSfY/Dh3Y+hSbw7E0dUkrkNM64+mCUXdkYAQD1vjV84FpgtsF26/Pp
5p6guO8Wnc/HhG7y15sjgh4WUTU0L9WseORuy+UYOlI5olLCPDbF/FmOZDOUpvjSDPVab6biUdrU
CCKYenb5cWPyEc3mqDZaS58pTNCf6NtZMbrlzZZlrbuYesDqt4XG5JuvoV1+XZVysANlcvFCriFt
uQe3rJ+O8Uba2BxFy0qP2h08I3dFOSHxgczSY+/Z4xnezHMsRpTJV48TLPwbSNPmlRzKhhz+D4Dy
MdlJwtLG8u58TrzlJGlqqbbewmzQL2uIoakTHieQZD7SjGOp36Wg481yji6tGEm7Htrmkb3DQY5c
dTZBKepTtXWQ3FpI47VpVP3O15EKMzqY5qQtHFTjYk7xosnqeG17SnWJSovTWah5d6mjGRf+3y6A
Z0d76W0OUNTeDP+ZSm2ZQYZCMXdvHnIzKr6GFYWrLqxUkB0pyjqZK+dkwlBy8BrV3DokRe576iFX
ULCob1YRfeOEq/7pxFsUNYIN15l661A9d995ur0sqgCb3XXeomBvfupa7yC9tpLAeJ9OfMXRGrV3
KljIfYrEzcrQa/tE2fwPKBVCCig0JL2F6dbcbDZM7rtC7ag3J0LalXEqe7isf0+jdvP/Z7l/e1Vp
E++Q5y59HYCUr8XxZSuaTpy8yoZio1UM4Pd0M8mIQJ+0Taer/EFFrLTJ+XJIIegjeHdrL0e3damS
yeEC2RaUSx06YOVCZjl7rvqUYlHnC1T23l3DCdvU5NWu0NXokg8t1b+WYT+QDUJ5yvMhV0KHdIEs
hvVltLqnIeEbrIzN0ho44+Qp/3jlV/1AtSq7k5fp67oyKZURzKq6YdHInmhkyCzYWTuRtY7m7Oes
l9MdVzRorsew/0axyqGirPItgNxoS315v6siPz40rfrN4ju2y10H+p3CKV5HCpC2njtPazlsxrZf
I9SUb+XQn4d4pVpGvJdDTxfkVwhdHCcula8BTFaUG0G9Vamqckb/GVxzDv1apbr6y6jlv4a1yLfK
oZd4PlRk/S+vHGb3pbmeAvVHP88ezK+2iupQaoL1bfMEdPTAE4ytoVjCf2aVKb16liPZZGEmiCz0
H/Fg5Nl6dPa6TaKftIFBOYxqXHtis05hTDVwCEShmXSYSDlcvfzUTEqURHRaW/q61Ae4Z9/dXmUZ
5UqueF2WytrFlPvKukUqZtmnfXGwkgydQORiVzP482+qBQmD7n1R5sFaz1oYHbrazZ+MxPiGiGe2
LYMAnE4XFGfZuP7Yngb3Tg6mpqq61c1pKIG2tGoklsauGnYQGr76eUUxoVfrC093lEsrBEM4DQju
8hS2JUszPtjLKg/MxeBCPhm1HXkDwuQsGGj7/dyjdMnxRfy50+GotC33azsE3OiSEp74nrqMbmh7
OCMK7ys0QV+1sq+fTGNKDmyVtDUUz8PXhO1xanhfTTJ1nNSWKlhYXXs0Z/eHnMdzALdvyk4eRioe
OY/oTO67kXWlJFPHJ1OztS9UlKLdCURkLx8dZZPxKBQ6Jbcp8TQpm6ii7FNtKwTCc8eFabicnXPp
2Sv5EOrGQq4tD5aa36p3TRKrd0Xjf66jQNvLkWykM078xUBt3PlmN3TdPHWlMVdIVaqN92rPxny2
/Wha9CqigjMkc2tPH92tHGaK9YKq8xI1VjQxBG2NqcUhn5oenmQvmcOsWchuELhJs7i5VLfloaXW
QIYz5UPgry6yfwuztT3YHOfxFIsmIAuTr2pj+OQUdreVDtS3fKRPouLNNnMqDss6bPhbD6CHZDcU
tDuxELUQN5zTtRFMPtfxNajjyE1D6wtCLIGZlqjoBj43jcfP0EFjFF5qhVQxeq6zvmuFdk8DXJ67
emzs2kzXX9Te/+WF+i4+TAPKcOwT3AW1dMG32Um2dWyaP2HY3zdxR5IPkgYeH/293TjFvUzkp3o1
L9QgD49yGGhhuK5UqMncxHlpxhl9pGT+YvtuuUnbkeSj59SfhL2o9OkLJbPQsvIV5nhnWYGQOhTq
GH0y3QQyY6957iZYILOo/yHNbjaE29IYF1a2s3lGO8DcDVOz6Jl/DidlHIR8Ie5r9xoeArdCOhzy
3Pc5f61zjdaQF8gXtzUDz3lwqIPY1rkznJSgGBC8R8rKGrS7Di1zEzFfbNKbqONwkk1R58/KGDjb
pIlt/yxtUIOAodHLeiFnADKJSE+LVat8TnYa5z8l4q9ofVOTVKbDJnkv5uIP6MwL6bWi+HPRqN1u
bjWdqgYxIwpbToJKO6JK7z1QVoFB6WMDMPvKY2ySQG3Zs6Ep2YTULYcYW6VO7E0Jnxls17qmroKg
/VmWpPKVtEInkLoXKit+i73zf0X2vRt+OaQA/NUmGDL+cri5Q/HrbRkZLVXir8Lxf67/b8vcbFf5
+PcZuQWzCr9d3k0k3k0k5KFl9O29WqH+GJi5sdCUplqRYyjuURjL7x3RA19AAZN9Jy2ymUNU5OrB
dj6Eemk78Ty0u055X2GspozLmN+t5Uy5tOmq/WUilyVNZtaHKF5YJmnkKIw3c2wF3kLjvnou3WGt
yaGcl5VpwXGmam7UgLJxyvz67hSBCL29M/nq1Ps6XPDnfntzeG3XHxuSjte3YapCBExZodzsPGSk
nTqPRKluVe5D2njmGdzLQfpUYSoGB6IOY2J3JIbS0ZbdsK41z1vpMfvwJU9w/qLBL9SgnWsMf9Q7
G/Kek1yFq0L3gJrNzQ/2r93D6nJ23GTnRp11aa0i5f6acQSqNSoQHZgNLvFsWhfZc4Pa2Adt+3SN
k1OCIf0n9/N5l/HPIPHNDIefxK5tjGhhi1Vl3G0pgQudnLI4XF9SgysjoiprNYjTxqHvAkrwynIn
h2idIwRsUYokh24G1UfdPSEY4B7Rl3CuzV9D6ZC23oujTTmFMcyDYP+MeEgX6NvUD2jM1Q9RzJmX
WepUfA1TzcdMQ53JR5sM5i7YrtIBtg45lHFybhuz9zBJMF/n/rVe04TttmyoxdZQPT+aRf+r8Trn
OLBpoAQepiWKqX47hGR5hRACdJxW3BT1Bu5yOCegGay0KljJFT505bIyWnp8GET4oSGNNKuIRyG+
iSRmmaEJ38beiZJpkmyDhVp6OWTq6jqmCtU9XaMmL4DBwg6/ffBYclIh5sN6zuM3dYJsw1P2K2bt
K8eZqkL2VzRWUirIMHPqB6GPrh2SsYxOEXWusM8bhzhLNwE5zl3sUFY1l5V14MzW3gXm8KgYA1XW
sCIvjLlvNzxATV8SsgjUn06f9ABOBL4h7aZO+6s9t+v5ah8y/YNdxs/ASa7xZtopZ1QVoWQZoU8a
qupSC3XdNOHxuC2n6DAL7d3BQVpAQ0Bv0wixXYMHlx2/qHAlvQHUrCffTrhBiblVPtn3qhLtOhGL
9IF7cAP/FQrT+aGxe2PR1LD2wAW3gLHb+GpoHfIYQR9BZ25S4qo3+iKNveTSR2X6hOLSXQWb+Gdg
VvnGDhoFgjWv/OxRyUz+qKTYD412DvxRTczOlGjWZ6irERCqEAEa3PpqCuwQgiJO8uuzVivk0jLg
2TJYxkiHHMqmdKhj9wMUeYJQcL7cAmVPEZTOxfD9trw0y0VutiGMvnTO53Qs5k1tNIG2qWabokWF
x7UVQqTVkutowzZKuKw4qU5jZ3AVz7w43ZBAyhb/axZYqvhgeMbquohc7xpkJv2bphj1Ljbi6HJr
7AIU9TAtbxbokaILPJZoJcyR9UxKMthL2y1E9prSnZe+pimrm0ObXKaRNQ22Vp9Rdyhe7GqU3aIG
2QF708pIzY/vwnBIxXVl99Wtk+EQ+FN/8FTnVyNtcigdt+GHkLhS0sWH8fsyyuybSx9ZraX03ib/
51qOeGGlLcMdms17qD3mbTQ64aIWFFotzP5QAbjlqlQ845iHHtRbkmorgTTqnHC+s5ysiGSvX08q
KpfMUQv+KNOsH2UI9AMRzEoIMAVBae3G1HHYPdbK52HQ9lTOwcathiOHX4K7XNirufphJDB1RHGo
X8rWPDRhtxmU/hA3VvEtzNyGu6ShvESxWa3GRhnubdWKtg7cGkcX6Ylll04l0nY65Pdt+zVrnPjF
KBXnvqCQOIfu7cXnPOa5CA7SJRuoH4A0qw26gUSzr3hoGnOB5u73Cq3g58TQuX8aylKOLMSMnp2R
H5mbdKuJvfbKMRa2EiVPQdj1T8mYxSs389ttmtn9k1oU8Zkr4Kt0ymYM/C8uu8WTHEHH4Wwbk9rN
WCUttGQxVyzmOeGvxeYm7bYkgs9T13LgNxfsYQSJTw9DNpgTMYT5ZO20+rZKYQOKImXgJvxbiUcK
42hpA7GzBb705qia8isyLw4Uy2QBlCzklGlM7iXSCpThXdVmyb0EYQlfI0bSF8TxXaOm6mJq2XU4
VltyXJioC7D65aNTmMUje2mKJfI538qhdBgFdcJx7FykqbH6+qS3zvM1XkwKFCGXGvDQk059nC4H
s/0We0F3lCGcZLh37WwvbxM0tV2qXCRPjWYuEodNcFJGvQVVcOrvvUy5i+tA4WEJ4OcFybL+kg0N
5/9qStGKD5Xn1nCoWUCjqN76vmbwIfrNsrJCjsjEzTTVE7iNY2R/xEg20lmIiFvY/9s29ajwjQ3F
vYmyLmwXdkKeqV3oRtZTnLnHcQyrOzRKqiUqrdn3/zsiY43xzzU6rUKTxCiCXZWk7VMzKZ983uOp
EKM678LdPIzaUlHM5skoxvYpST/pZpo8SouFxghKhtawkb5o8pyLOcKTFDTtQxrrwJor88KzKcrc
Wd9/G7hlh5YSf2odz9g0nhHti0S1Lx0XA3tw/WPNba6mXJfuOHvK2i0BQKL67kKHOSO2NLf6ywT1
0nWo97b+0vW+82F488rgf5ubk/vbwXmbzXp7ko2nwnzATbeAyvG3TfbUDsYLUsE+pyC5AHhOGbK6
KsySq6uxE2jSuHN2mW3Mh7mEHVuSsncoIHFPcp57bVZ2U98B1c/16LNaGUtIP8NvACeBg0Xui+7E
SCSWYHCSHmJXI7pYg6JfEhhkKG7iZ3LKgnJ9ddpx6+ztQH0LKWngqMd/LRouEZ49d9seAZtV4c3G
cxWazZHjj34hhzrk4PdRkyDSUyvd0jDeNL3snqSvhmAhUarwIkdaOZVL9zJHXMrv4cBxj1OiJEsA
AMiLTPZ07qvZWCK3FH5zDGfDTsl669sSVhEdhix7UsLXUgiCiQA5MxHCJPUIo5OcydY6+jZX1iaf
HOttGIZy2yfrMID6ewYxXP8TVegcTq2mvNr98K226uROjlT9tela9QVIXffA4do5TQuUvzufk0w9
DZZyqOdDtgUKbK/B6X3KqI/fV7Wdz6DslXlXgrrWU1JDqmiscIRz6r03ZjBl8DAwbKRDNlqZ2tc4
B8KPI6Rhy9v8tOEQBfmjroEBwg83To6K1uh2PBnXU3LxOlXniplqjzA1D8ukbFw+9DlYNE5tQsdl
jMvSDYqj3VWVe+1mflkcNdciBe2UMDIq3zsDdm4SbgVSQyMw8Im7VGEMyOJ07fCk+0IzPDPj76nv
L0k9dj+zuL83IaP6PE/8YEyjKu9bLyl3/WCTI9Qy/WLElboKNQ7s4ez+KidN7r6EheiHYw3ZIlTz
+iXvEVqvHb9f1AEK4JwP9jCK8ptrJrPetYndPZOTEFpjYNulty7CgEMe87t0OkXgPfHBSJdskDt/
Rb/bO8uRYTfu0nAHEGdiaaiL/3Ut6ayU2f1zrQjBE9PQvLMpJsu1Yv05SDNzJdNuvdWlqBtF7a98
3YdxPyruMutgHGrE3rrV4f6Y4YPZwRVhPada7GyqPk/Wrdhr93EN9a3CFbgXQ3U05gtZa859GSla
qT+NyYOcKBdzrHKPgsfAPQ8/AkEV1VqZd5Rrqcb4768UvJRBxK3HCPxrE+itBXQ0TKJN1zfdQnq8
vvrllsNrjJo12h6cx/42OS55sgjgD1pok8FltAbjdtRttM2AsXIWmHJ9FSZf0J6roTZFyDLRvUZn
EeBaRYsPMxR5qqt9ttQQmHHb+ZshKKYvxgz31G9zV8G0K82q86/mP6LlIrnI6f0RLc1hHP/jFXAb
j6rb73hysrYJbPTP5hR87+16+g5JyKMCAdGrqccWxVWWSuVmzeNPN88LGQHN4mboPao5/bAE0N69
GbE2Lg1O4M/sJmFeVZW2OMtxB258ELxQ3vCdrTWyXYX5Mw/KC7oy7udBr1E7qshqO+RTtzU8Owen
6ZRT33v6ei6G5hli8wFeuWb8XtSGuPCYP0kMbWEdXnS5Nz/3AFvAdqhgvMSnZtXAPf7FjobauTVL
9Tlw4YIdLOtXfIRQ1C3+ZhfxvYj3HeLl+vID/TP+9roB6/wVL9/Pn/H/sr58/7V4/85UrEcOUJ4N
z/oRGt3wvYMFek5S9GHcBZV0EYT/Vr4jZaB/Rz/9nzE2nQMktz0bTsvawR4Ub3zXn77A1wYVW628
OTqcx5WwI148fYGRZ2m+23MK7a52ET+7Zr8je9IuMgRXjo2Z1PUizRT7WA2Gg4BHr6+kRzbScRvK
Xt0YTPnLXcTdoQvHcXezT9pgkSkL1SdkneFlyhL9c9k3Ly6nqj/h280UB76xbh52Ixo1yxEalk1a
ejXUfjToadUnOZQ92SgDx+WB2TYwoXBLUijRKuf2LJuk9NpzJBo59K3RWkLx0q5uttrsyGPLcaDM
8cYwg3kh58kp0jGVsMpS01lD7++on/vZQOqtDl4K14pO/eBoV/sUQ3EypjZymiqKJDwbmJd+gP4l
SbND5XSoqKegubZejnA33O3KiUQvdXMOpcizIfjv8vlpjHi88Qoet5zpCXWQ+clFu4CS0h7xRWGj
7GZC2JUNR2RT5mfr9xS3TU/t6EGBCywD5mOvrpbB6FJRkOoX6bUjUWcFSmytGeH81EHEJZ6G2Uy2
S0M1vE9xOL1p8BL+TJN7BybDYGHb4CNmUScIrf66S9m36AWwg17tvuhUuA1blOfCCxRQ4hHTGJDy
hYlr3KlOCDJAg9hNrcqDHI2kRu5kr7pr+mq89hXusStLT/nMRoBA1PBTNZQFlJ5XVCae67wci23d
T2yZIdRbcjg5ni3KtnK4oGD6MfpvflMsx3Iy4bstlXWgZtEh0Yb5sbFiKGchltuNquWt3TZsNu6I
YqymBONrmwjCxzYP93rcja+TG2sLHgBzdBjwzlXCHQUBPDOLRlRKKu4Y7w0ikL+GPB/FB8Wr4KOH
C+hCGVT/0jjdkr0IpyaxxmUjCdDEEUPq7CG96/NVPBr8lwxHsGsWYIlJwa/tstE/lYrQEG8S744D
t/pogi5BG0rpqZcMww2Lt4uqpToid139QTZs7u8MVYPKMIC77GqHdsBUyvsG5PZDkVKYEukztNu/
p5hRNZA3DD/dTDMknTvVIKF9W4ZzUoRtuDNepzYQUy7TuctXmo8Qcg0Y55zMuvEGFX8VqO1bYenB
xYXMcyHNaqKjoGHanzRYLTnvdzdIsIObSkgorhRdwJXVfF8ntaesurjmGanIzc3ca9mdmwT5tcmQ
OkEYGgpsGyjKpQBZuVUNdNisppvusqC3qb7RnC9QNG9KMyh+FEP7qai18dV01GGt6HFzQuFtOBVt
Ua0GvWuf+yrzVxyRR7tGi+ZX8gvAaIKa4otBm15Dt/uigDWhTJCRGljsb7Lhycxb81kFO8Wfd37N
Uea5D2fvUQZV4itDzYO2cCKYlvW82yrqmGwqE/4+al/GF6P3Tgr33a+2Cw+mMQLOiSJUJynJhJdu
HNqv1UQJXeGk7sMIs9hx0MABTCC1v1Yk3wzPKd9g3k93gRNE26a12s/iyEgGoNILB+6U94e61/Un
PapeO/Ku24BcwK4WxK+tp2nPAnG0SWonOiD6SxEkZFZLxL70b6Pys9KV6R8ApVz9qBd/DD0n2hll
ZOzcxlcf2gBub4jH5n/AD0GgpXyvAzcFd9Po94GDbHXTO0jOAnXIiyY+eoJBWjb+NKsnsD/ZZhLQ
ipvt2nMhmXZbvlBXjyUCQ42P2DFMjM77Onw2NkKoyKtVZT4egtkhtfh3V45lo5vmeFApI/nfQWqr
qBw7B8N4sOKKVQAwhmCEoEpQAZkZkdZfgjqyHsp67O9j72tsGsiqp1mYn4LJf5Q+x2uth7Ds1V2d
g0kdKCmIl4kVmuu+sDXOsMQ4gGV2yaW5gPaNcM+E47F0t1kFy99U6tpurjmSppjdYR+sceLTzOC/
EbDsu/umiYD9q8NFjiC87e5L2yXDnCf6WtpkI/gU0CrQLgiZsJS0tb7+KdOU9nCNsD7pWXAgQzHD
JdpTu1WAtUA7RuAfK9154PQ+vktVD5GZ0H3IjMp5yDOrPaCpHS3kMHBG/Q41RVJ4vTt/bbThMOog
XRQvmXetYpobNh3qZwCI0J8q+2ZUHsg89Q+jUyUH19K9ReAH/0PYeTXJjWNt+q98MdfLWBL0Gzt7
kd5VZpav0g1DalXTe89fvw+RPSpJM9HTF2ziAGCq0pDAOa/50yjieck3e1ibj1bJ2qShbrYYUFB+
FnGUrGqvrHn9BCMAUIJ3ds2CxbahrKtp5RzbQK2p2ObdxZvtCpCIHR/bFpTgaCjpm+9j22zbCNVZ
FuoC8LzvC6+Ov+Hi5y+61MDYo0dSLXZqgRlEBDTD7tIn5GLxwmoj+74l8bceB+CH0Ma1TVPWsDEA
HuysTOjHjkXv3u94Gx11vkeoVrMzpj6+g/7Nrcga4gtWizwW2QXcj7OZSekX0yP2ZirpEQzZBtsx
0V4ZtDf8E2IYh/yobYRsm8AuvxvquC+yWYTfM2EMtxMWB2kwLqxOs58nC3vcsK3YVPsVDGkRr9za
r95AIOEMoeeID+t29VYkC/ZC/tuoWvkJKZFkKUclNpxvPXGwHZknIfmycpIMWVRRd2ez9ip+01aF
FWqpvDiBCynSJTuRi+7R9JWlOp4C89wlRYhnzZAdBBZKf+hF9t1Uzehd1YAvhpGDr6xmUXdNkgmg
rIXURepXZ2nXIxDtty2nLPSF2tfdxZlpZJJJKxm3YDE75PC7B2em48pQH/uosySdOLhOUjxOcBcP
mEx3i7KKu90AJm6DPZJ6iZswRL9CO8sWSFmAKfMB5cJmG6NPzBPSN6J1qfdioRSp9YAci1iMg+V9
6drygguE4y941FqzoC2vehdmMcyRMgs3mZ7zpOz1WAEcleDpKiIbYkZj35Gm0qeVD+GKdWJ7ujXL
zhObxkSQyaEszccQRRsn1lT1oMY1PlvIjC4S4ZV38pDOxZuKd364BeNsh3qNcZKdamqgPkKObF2a
mHkkDqiQxvCjc6KnG0tB+n4EB8bPODeuUefq1yDvyjMEQ1Rd/xWq57MGhUlvGO3jZ3yIFWNp1V2x
0cLYRycaw87d7XLcEcHujObtUvLCWI62p7rq/9TqCW39Icg/0nPdO82HEpvtwnDK8dGpJpe/1OgP
7GzdVd/k31gBWLhoUELu1CygEgbFTjY/O25NilexW2d3v8UHo1VXEbraKzns85DnpDCM7CojhpMW
zmoYtXYpDDdbD95BFX73IA+Bw1vriU7dyyZK5RqKvyjxDHX3oPAtfEDmMtv6joO7/DxLxlDThL2u
Re5BjusbiC/x5G1uE+ZhuQiyTT1540rO6iuje6gq9QVL0vwkQ4OD12xXR2c5CexejttIsCuoUJy1
nkTcqOFcqVc9yVhk+bl7infFT/2NYen+gbSy9qBNyLvKEYNdfyO7pT7WqlPtK7PuN16DV7CaR/s6
L0wdkxfhncsGvn/rmidUSZBwxUtgZRqzSBXWhCtkYKs9eUvnzeLhEha28RKEWnTqwaAtC89y3vSg
5laoVhG77Nx8MT3sT1InWDY5iHlNc+J9neraCXxauI2iqL/kTVOsURtVH8jWW0ujrqOXsgw19GVS
dOmt8YuCIcQfdRfti1jXebY54zb0Jg9eCYc24ObsZqNgd0M23vIQ1k/Gd89MnGUzudOxjDv7OUys
dVBMxNFf2WoTuqlmpg/vmSAr3SHr6pGJwIVcpwQyTx9zYGFBMRSXtpiqey/ov8rphSOsVWoiyy6o
XsdhekeyWd+7LlDzthi6s27b2TrAbffJLDUTCmsWfq0t3KPllqfq92HXW38icvBsWnH+HuZ5uVRr
TTxkw+hv5BV7th63K9rotp6VtMd8arDyp3IYTKD9WvjVDLo7EQs2UVwxA1XxXaPiNf4xe8/oInDe
rVDn8+gt/aSngfEY9MAw+sR+73WgLArqA3sDFelH1U/YRSJQMBVqhqFXdkPR+ZnRHrlztEuJogPV
2i7H7JvnlCEGVJ6zrLRK7HyXZt8liCX1Pa7J5GvAUDfGNlSwCJe9Q8wOLQCSvZS9egmp3YZaiLef
eVRc4azQLPa/JcGah7/2rWy1BtOuVD2ZYZ1cRsXIZqra8DQjzIpc7KvaGp/Z6xcHX0TBWgLLfo2H
c1wC0X6NF6wX/lNcjleGoqIimZo7NYn8TepqARb0evQcdLqybWP0D2wvip97oRQHS2B+KXtzLVHY
d4w8keZe1xW4qQ/J3aTNRZym/ibhHobSJYe+R6bgE/0hY9Q7Kcf/QH8og5EcZEwCRGRHbVIXqAGH
2jpCxy4ObXfOpFNGViLxXjrc2WthYXlSvDc4Xr9Us4A+SUAUzuahyYcZb9ocVKPMFBhja5zlmZjP
EPS/DMqUHGToM55nVrPtf8ySHRTE/5rqNeZPs0Qwfa+m2tgJTYsubRrbqxy6z8osUFmXMXnwoTbs
ROHiagWJ51JXXcsCF+4fPC9j2U1xx1/4YwruYFu3bJ3jbZy8ludBmmxm4spPQUX1rJU9gXdozTpU
Vp2RV7sKodtF4tYBhpvzK8S8gry2vM5t9vwKRtHZq9TTyDvprXtvTRpMO22ovrv6R5FHwzezyPQl
b0N6obRsHgIMwjYCu91LoMUmHmm1vVZSl52l1mUvltrBzilFuxvmZmZWSC/HTnWQvYg5dECZgv40
qmH2YrbpFzfqrTOc7uzFiNjK86s6NAFfGzXhVetJLd7B8CFvFBjROVLc9BHm0EXGTSfPQWhAGp5w
VHq3+2I1ulb2gu27cSz68K/pXorEWIiK+lm3kv843QfU8m5N+W06IuzG0bddsbRTHTSGHnrL2CXb
E+sjewGnjV7r9s1F1Oi5qWrl6icU0lMnem31wDmQ4mnwtCni14Fd60a1a9BSfCYLV7HqrRg9HOb0
KjgPDe7sA/rQu3rEIknxx27VBIX5MoXWn0WCO0WZ3ENNZok9kzDgaywiKz87ujGcpNOu9OOdQ3zf
seMw/2XR+yNUlXgW9mnkAWGt2n2VlA8R6tTqFk5A81MT75h2j1XUQ9mq+TmIKxiGnpuudMNAAXE+
pGn7JUEuZT92JcaBYxOlFw3F8WVk2+1GNuU4de5IR0ERsdKz2wWqoVq5egIKr9PHp8EjixDp9RsO
hCUV8tFcgUaaEwoIbqPJndwNPNRezCZZxGbcvBm6pR68wVGWcpbvi3aZmthEy171bUTe741ES3hK
E5zU4Hg3rN6jdDXWXnGoQ9VakdYMNl3CExyNgc6Cx8gOzDZupzlC3TWA3BP4IbIkHdX/OKjTvT7L
5KxYezuLpq94vqNRtiT7GD07TQwyC6/Uj7QGqedZ3yNgCKSN7elRz7ChHQbDPxomfDakIsK1YsO5
N6scv6KJdDPVdPQRzW89d2FKgz7SltgmbAevsPdwt61zHbrlyh0T8VYJ8yJfyAiDXQwXEms4HqSF
OgE1yL3oIs+suvyuKIFNIfCXeFk1Lgb2uIunpD53g8KGs1PN7tRZdX+SZ20W/XVm96ZyVEOg4gz4
DP82FHf0/tbbdrOuilWQmIwpm8VtkO5crKxuZbOeD+iuFNGb7CxmuEgeLsbESZ5k8ctWjK8slbI7
2YV/QLYS+FtsZSdLkOR2rTJ0lUM6UE4OYuFfMbEzVxg1AW0KYbPLmDefkXdfK6qgXIxL4S1eeqLe
dVRvF3LE54QkRFrKtYcSlOa/LhKm/FOcEJGf+WVkXM6KO8dYuTF25LLjp6vzgsYljNTinq1E+1xn
zl04diBB5pajpc+KGrpn2bLr/LuXzpocY9o92zi64zVZTCdzbhbgmRel4fRAJ5ipIlqzFL7bHdp6
6p7jLhiXKT55ezmXjDfWkpEx7eTcQeWGPfaBsb39GzQURrwO1wQ516HItWl1NdnI3j72TKCPs79e
iQVnlVpYKHZ98eJZ0W5Shf3FMhRrlQB+gDwUFE/wB6+3OKocq5j9/EkdsubBMcRXGZfXCccadU63
ma5WBve6aybny9AaGnfbproEYeyeLWFapCE0NASbdFjVA7aSpRP0V1iY/VWZ6fkVj8lJdYGc/Yib
wgxWFC5NVmiMkB2+qWFWkaHAMof8QlVchF3HS4ZZyVHGUiOOFtwxzVW5byLA3xqr+HXpinEfU9h8
6vPpvql6fIIacoGjXXdPlg0ZEYeAUz+3bqEANZMKzVnZiuCr4WWe9EfZHL0oW/tJMG68GAyi07bW
JpPMHTXw2kUxn2IevzGqLpiXMMTamd2jgestVk0UAMKZcbjaFG9Tdzpkha28N9xSzZQVOVvrHSKj
fLtARL43qbvDRC1/5iFRH1GInR12iaMR9MeI642qPZp9lger8RqUpXYMWWYfdXgyTkuGXHDTXpj9
UD1kSubugjEatkOUjE+pGP4g9W/9EVncR9BLeM0LI9k4IC8OJNPDKxK4yMlYsfWHkz1Y6tB+awQW
v7ZnJWdXAxRQ16BeFTs1jmgj1AuPdQ+3OZry4MW9cZwTM8D95+BPp66M6m2ZbqgPo/k49zemFi/d
eavJ8n6JIYF3In9tOKveVsNVqCj2qk0b+4yDd8ueJ+LXEhTlrtN1G3wNHb5ZAxjtzAGSIjfrnQxS
0XJu3WYQQDZxrW4xoNS1ajX0TlTdmh7wzjW3s7EUFl5jk3I3Hj4wd6mwaYimB99lw4nIylm25ASq
h+pqmLeqqlK0KQvbdlkmdXWVQzyeYfsp16yFjhrwgzkffIH4hp/F7l429c5PzoG6g/F8hXJPWr96
MVFf8BcQ5x9U/snvgR/H2CWF+aMKd2WtplgMFKiy7G1vCvbslvxz4ob4IZF7eQz8Ulnww2++dGXy
1xUFNZB/XbFGN2vrTpm6xipU7AwtRtOiqrw3hJg/KkuvrgFMAuwe3RcZHnWV9Eo6uVtnHlXY+tYU
ofbEbnvC9F2YfNbEO/RxVwNY7gPOVPVblq7k/8Pk1A+WzpYXOp2dF3Cxk+HnJu6WyoIilLVMxwmj
pd6oTpEC4XQzzqfdbAUkD7VW2niHMKZAAKVZyODnGB3l3q1ZpOoyzEg7SmdgTYy7rKFQFfGbXJhg
NJ9HOxHUgSZ4wH7ur/uqcV4aa/4G5a8Yi7lnvw//vLUAbe5qVnurwGjz17FMG26tXrb3PSVcOZ7X
bZQS3LVwcepKO55UXt9t+crmbxmiJ+2cuDWgwKziIsb+EyHae9O34wXWZtPXFiQpT7A0uRdxnFA+
9WEr/pBqlGdScPGmynjrYaPNKtfbfI7roj5dhlaqLzO8+fo266/jfEhKhzy6X3y0KRogsiXjuh/C
Ii1H1qLoL9+GuUlVXgrzTY76DDcjCxxT5Onus6MsSGBFNgBGeTX5erXaaeBd9Sz+WvT+2uDWcE7q
AZ+rdgwfMrA8S2GBQh0rAAx9kJdfNK15wfQy/Mh0qqGi5a7ratus1Qq2gIZ/EE6NqZRifuhjoL+5
5RiQwUmHJ9HHwyorSuPaIQGzEXVU37UCRonojZnQ2XerT7x8Fwzt0ilcKHoUzKiw9EF9J7tr+KA4
w/QfNRvEbUk6GCmePMYmLr+fWgsfHQ0YV6YU5N5jgfkbRpN82mFzaMHjvcHMk8Mj8iz7uKuDZVX3
+Y67FLKLdWSsgvmGKw9NExXBrR2bVVYt9Bom+T/+53//v//7x/B//I/8SirFz7P/ydr0modZU//z
H5bzj/8pbuH993/+w7A1VpvUh11ddYVtaoZK/x9fH0JAh//8h/a/HFbGvYej7bdEY3UzZNyf5MF0
kFYUSr3382q4U0zd6Fdarg13Wh6dazdr9p9jZVwtxDNfVHL3jsfnYpYqxLPBfsITJdlRQE5Wstlq
pjhWmO/wltMLMsG76F50kq2+9uwnaO/gjW69OitLJC8vsiMXA9SqMkfXzEGoy+iSddvoxZvvhM7e
mZJmJZtoDWbLykmj02AUxVu7AlGdvsU6xaBk0pKlHKTGXbdySYXujSx8zpzsPDVDddUMr9i5ft4t
ND2HPi6DWelAVwu8k2yRUq2ulaaM66x245VTptU1t7uvf/+5yPf998/FQebTcQxNOLYtfv1cxgI1
FFKzzbcG5Rwwdfl9MVbdfa/kz9IUXs/AFGWTaW2kxXzUqS9yFLuJhM00OwJfyz6KmTMjD2antXj6
xB9A86p7PnLiUdwefowy50zJj5DqWwaqvGq7LPxoeEnQrZg8ygWyBTYYMkr4EjRJ+5BNDmRexviK
V58j0yArcv37N8Oy/+1LamuOEK7uaEJzdHX+Ev/0JRWAHqeOreK3qaqbjWa06cZgbbgnjZk8R31+
cYxI/Zo5KQWW1gzJZwfRJXATZSE7Csd4RlvXe4RuHB261B3X8VBis1c1j5iPYlk5JcFD10TJ/tYM
5tKBrB+oJGS3rRJhPBMkLRzMHz2yxjCi5x73WJV9VhzkmVB0++5zrpz1edGfBjNfvq4c8Rn3BuCs
SAfyfQfKcSyy0T/aMM3zWzvQsbHk3drKXmse8jkOgbzgNsOVMz67kyjNrCWm8/5/uYsIMd8mfv26
urqt6aaw582zo1u/fkK1qtXomUPu7pSw3PSp6uIehP6P40KoJM3AvhRrtHPkVd2paFxI+l3evNm1
CI960mX3oRll91qC+2fSu8Zexm6HDuaHHxQYks7jZAxx25TcRdduZbMdrey+L4RDEjVpNqN8cc8r
KOrmZbeGEuIhgwFNOTb0rFkMlYIusx5zWoKoJ0Xq1MvY1oqTmxTwYH46bRAc3kWTd/XUGrR7lPGO
94m547dpnaahjLdDr4eXPErEGthofx/xi1hhxBg/+R0pKnbp3otS9FDMhkl5T4Lgm6ICPleEc0Jv
enqCi/VQGVqzmwBGkeZs46sg13mVZ3BlvnMBlBl/hPIGkcOoSV8Mdxqc24Si9GFmpuBCP+c3HbRC
jzRcqPBrzGfBt8nKy/graRWIyTYiS75a2kvD7PH5FSa03/kstiek2uVpPYXuLSibAM2NQ/OnGVP7
9ZdgteM5HZis3SYAwiwPfrwznFHZU9yMUbBWan2pOQEWAJDoT0jge6dEaboj+WYI8LRk3PIr1tA/
nQJqXqPGPh0+x+Qui7aVbFvC+hYZfr318mYfqkXwHKhtsTLJvZ/yyXDOLvXhpT4nu9t0NpRMzDce
MfmG6qGxx5Cb+qjXUq+srPEG05fI/MHzsehzoHLOQP6xc8mz1sCNZCfg2+jSV/D9TW8qlkaVjotR
jbC/mgfrjUuZNQu/gPFuTpPbq2fQkn8dsgwDGva69pZ96iQWdZeq50gDlods+0aOs7QPdWyCi93E
zt2YYc0+eFbwxe1hfcSjyXajq82rPaDj5uZ6+KXqcohHnpOAjzGUR8pMZ6PzvGdyMt3CjQ7UiMaz
4lWqv+7wjqSsCYzMLYuLrsAbQJIW6+x0Ko8yloHlROtSKy5kKp77Au2Iih2ov2aLR2IHbOduRKTY
XxcmizYlAxch58kp8swNIog0CX/N57UmB0H4hB/LOgkS3tgIbNnamLxgZbNcXmuN4MmNavwZlkN+
NL3KutS2sC5jBJru758chv77fUnXhaoZrqbqhgaD2/j1vjRUXtr4vW1+HTxvrc8+Ctp8IPPWsu3n
zETczgOb9q9g6QzBqqI8/lNMjm5Bhx3jXDFQG5lny7Y8CwZk5dUppfg06UgLNu2G7HfCFtKKz1XA
bU8euiGL8MuQ58gqqCpCPIySbb9yYRX53VHOkfHbECBEz+hZ+Sjq1Jq6yM0MPpuO0fXfv09yOfHL
/Vu3bN11TMtxNWE4cpn40xPWLCPcjRWr+KoYUba0yQpt87LAWxQg03tnomCHrt1L7jjtkXwy+gVz
3IlQSlQLc7okk+JdfdP43hfWiE8t+xeWE/XBFIP6GpXFQsYDTw93ZEOLjWxqGRahIDieyNrpJyMY
qttlS61gQd6o6Xkyg3STCK3HeCEJN8LxHe69sf3aI28Uz6DY3+KpvzSKNv/ij7Gz7jEG2ifoLr6G
an4DGEdold7iuJm3rwn5ZAn0/W18RlwCht1QidBxOIaVkz/OdclVkYXGRjaVsckvsFJ3MfmuAuFl
AcM76PJ91ObFIwbZVFia+mMcFW3995+W82/rIZ61NoUwk8/LFJQxfv1WV2WtO1Qxg69d0OIEreWv
k1V791Fa2uc+r/pFY7b9+9AG4Ad814Kt7GjPaORssMTu381uSLZOK8KtaaTNug5AuujgS47afHCo
rB1lU57JWGAKajW2fYhEnF1Z7yDpovKzKfFCviIWiF3swM2lL9Xi5Gljfyowy3huRvMSVNF0QZQo
f3aF+UG9o7mTrWBOUjZFUB9lM23Dflm5dr+v5pmlz1bNn3R7K3tDcONrPa3qje+K9BDMkDMwkO2p
m/lE1qwd3y6buq9PoPaAWsqI7PscVfYCGXGH3UJWozTVRv13bvrWXN9LhUV9jNzmA8+xYhdHNcmU
RCWFEasM1eNuHlo3/s72IGfW7mjf2Ui5TQvTyO27vDLOVW6O+3LukL0yrjWW/V8+ePnB/vwzFeQo
TU21ddVgs6b9vhDukaLuetfXv4zCr1a5VYCoNZX+doj5wqNG4r7kVWRt2FJEd1bpWPfphPCujcCi
bFEHTy5mZwAHZQs8m0p169wzwkVWg6sZe6TM5AGtqOzs2Nz7/cZQWIziOe6gOkWqZTh3LIn3f/+l
/rdbtTB1la+zrsKE1XVd+20JGRtm6ehapH2xNe+1htR813CX+ekw9KjzwXfUWMhN9iJFXPoO1Ei/
MjLPvZapyDcx23uMlNAgNbPcO5ROaB1UIDS7LpmmO68bqk2BNfMV+lm/6PWxORahRi7eKOodoGtQ
Qsm0drzU2xvg9w7yrFCj7naW/Tj7T72fsc9xFNbi//JI+7cfvzBdSzia4eimO2/ef3uksYCb2LOP
1ZcoTT+y7EJ63rsbosg6hzOWR+JzTJHGKxSPzNVnTJ7FrSNOGgZbtwklGjULeRpNM4hYL8eNvIAc
LDtQspmzH95xpGg9/gX17lAYKIMxQGvF6e9u8G95qg71LNU0JuueHCi4AwijAkAP3DBRX2ypYzLH
7LDV7m5DQH3dmvo8xEdzZYHW7IgMbJ1dqzp9Eo5pHKTZEE7E2dVXzWZnIqILAYumPMixeRrfxqbg
/Z2FWQbtzleGTR+JGrqv02qLdijvQMo7XwI1wZ7eAYxHhsRmE2u+GY3vfrF6u1nCXEBdROuda5Ug
xirmDsSGSAfnQXYBWeNfislDdHPuyEbWeI03YgZuBvldO6hzeoiOaCpeDQCRf/8zseXv4Jd7gMWa
xgXYatsOIET998wAkpWJhpbtF2sAOV7WIckv3AXWkdLbL6Xh9Suzrq1dMDeVHgy3qjfZnezl0Y17
L1nhsTDNp4wlpgyPFtgpHm7fUAO1X1oN/IeTG+pSdroCGxaPnwqHudfJ74O+f8KdqDybpWnfmX4o
li3Kyt+AucOo0se3qS5A/eGass9Cv3iqlOpVDuiUrF5Y7djcI/cYHwN/StaJNyhfm3AhB+Qic1eF
G4xHr8hcfOI9Hv3zpfHTe2IfYD2xitF3g67gRiaJl05qkfbzez5fZI62qhbV9+N8gP7zV6zKjOpe
HpBK+TkmB3/OVaKuvo37jIkIpSTWFL9c6/frlzaoILaTgur5o22r5wBOyHuiYy8Ul0O2z2vFfusj
dONr+71r4NAlnVqh1uRZ73aJHTiURRbwHbgSDEYQOSMOvRJqQp1Z1y4b0LxOoIa6brnvCgp/CIUk
/Ex0H7to6P4R9Llq7I8sPPrgxc2bR0eAfRF5/eJCELibjMZ5BM6mr3sXcbcQN+LH0a86bO7wPYqQ
rliycAFhPrQXOXaYcPBKKsWDtcpYX6MYVuVTspC9t0PeLA03mu4TNo4nc9D0rfghlCL1Tn6TP/kU
WcFIe9pixXz9DMkJv83/rfnb5VoYfavSFNZCzpUyK5/XS7EcO6gFlka53ay7PtevZqE1FDh4WX0+
G+aY7FULV9zO/n5cjmb4xlWpsXkzxt2ScHd56ufes95axq2D3LR2ciVCXvY682h5Vgw+4BTGxdSI
Jh0SxMRaDBS1Gt3LQ+41iBl4Ybqc0TS3WGMa097OZrjwPK6dD2rTwm+JxeVzamS3yllM7bKPRrFG
3ejZcNzx3laneqn1Xb2VTXkYMq1d9J2T7rummO5lTEuBByuQnmRLxovR3edOMd59hlozQj+/ja6Z
bjZXM/vwNErFdYKjEanW8Q1brw/qjf7VVTTjYdCCczPaw5tZWjpoGtSbcEj5eVQfc6eBWnke0wJc
PozBZTTqablM/LOHtNmDqyrDY+1HZBsoGW79bhoeRTnqp5l/6LhdVpKfxAMKnAtIQcZ2ueJARuHh
pMWPgmcEuvzjPdvl4lEd0nZtab1Yy+boxuF9NpZL2bqNGEttafhC2cJYJsXok0tA2MuuNrpn6MdQ
dKz++myHTaS9Mw2rr/eyQx6SHtjnxjX1WcuqrxZytOxpbPUuSIryQXMRzy4bs7+LbUc7ey2AJECk
5bcEAbIUWcfXPE2zbYae4s5U8+IZ6697OeBLKHz7ENi1EqJGB6/DbYy7wXEGck/jcIECm54hAyxu
IzRWMkclNk6fI+Qwv8hwUbMakMmG6rBYrhyyCAHW5IM5zO9ZUh01HxH5IKWZWI23z7JeX6PWUKKs
SULHHrz0m46AThlbw3eMigAWY6n50E0+8jhpY+28SB259zr2bUjCb8617D8sisqSXXHNsnTc8zxO
Uax4bWF6YdI3IABY538d3Ln5GStSg49xJlpuQLi5i4Ba7htWfUupHJBWNrp7KkDMqMztS6DyWJaK
AdOYPNhpKU5Fz7s8FT2Kz6g2fpmcmbKkKcM5VUnpGZiJCINNKsjvZdFo5Rd4Q6CPAjeHS9O271Bz
rSQrv0yA/LdePRVb2UzEoRg84GHDWO6m0ag3cjKSkMscnttrryjIO3nxuJbxoA53TaSZz8Wkdoek
N8yVvIxW2Wc1IV3oZT3SAS26k4lpGbAFveHdwMZ4UdrSoGga7zFy/yLjmg92G3y3NDYY3uLhGMzD
RaOoOxfDvrUcVajmxagtSr4goO90q1BQ7OyH99FskAAoFzF+a8s+dsxnS23txdDU01vj1zFuT+H4
1Yx8eOuV+K5H2Y4yiQ8IU/kzhxsZkdC5lOzYgwVl7k2fp9VH7Kf3ytDp95MfZjCmzeGaAZtfQpjw
NnEsZm1fpfV2o2hy1npDUK+9KFlU6CdeXFPJvIWuwRCseEs3ceajkh+9i0B12WGVlXLn9ZpyN9jo
gMWiPMrQZ1yeqb3X80ex4Pytwwh0ZT3xYttqsHDomuKLk4TI9hiK9zxmegKi2VWubl749+xwnIUO
hYNKLDHL77OzKYJ7SpSnSNX7oz5oxkVtfPOCX0g8y7KtZUgeUoA22LQM7YFSJBnsliWDq2rBcx8D
uAX6EoMiacNnlDrsS9yV3K/otLx4ePT1j7wMw+dCFdXKGVM8j9yhuRvmQyEi5B2yaqd6WXOnOjaH
+Ux2ymGloRdLExLfWsZ+G1cmA7aX1hOkHe1UCXU69m5aYqBTR0/TQBncB3zxEeKb0RjeR2cG4cJD
eop6qz+tfRBjt0kQ+MpNlGgLE6j00RYIx2ow0joEK/VupxjN9dZEVd44jTXqMAt7bcC3e24yDAyq
gp9JZKbVcwlRcI0xWLB1fKt8znTkLLmr27jF0BSlgZGokyN6OTdD27Z3AVrSS9l02q48sMCMbk0U
Fd0jvETwR/PgdLLUO1H43xPx5MWT+hUo+B8REM33oS69hV+Z9lNSiXqVO1ZwD/sv30T9oN4NSjmQ
5B/VQzLyISVWgcQKfj5LSxXtFYZtvFP5b29pY3OGlGeu/GrU2GR33zUt6P/kp6FUSfJnxMpuEWON
8FKGY7CuCiDCfzqZSFexlfALUCPLPfWl2GGzyA+gMKyXrMz0Q+GN43VulU3BO+UH2TMo4GShaPqE
iKmaPtu+ASTaV6qD7HW1DM1FdO2BxNMruqFH5c6dNrJJ1Tja9iT01tOYpc/oURmLtFXik5vXwUUI
7U9uht1rGKT5roBns7YQpnz1c1cj7VeoqLLQ63bBSQRN/tBk3EFMH2GbOWyXRnWEzSxvqN1rg97t
uhhqdSt7+bKgcp9UCfgsLtn3qwqY0ouBjN7F7o2fXhdSYLqWc/R22AjsGS21qx9wHMuBJpdYdsVW
ePaRWlw5VVq/Ipf+CjOJ72fUL6l4u9+cyQOoNU8y4Z5sh8DEKnyeFDggtXRsjV+nILlNspx+6VSF
883vUwQq7Kh+8OdXSkXw8ysBgqtfs8p/tRRf+UjL7qdXgtW7mxRrwb3UBCU6F+NliV4eqrTZ/JdN
3pzryGWx/laVp4wmDNX6/5ydV2/c2Jq1/8qg73mGaTMAc+aCrByVLFm+IRxk5pz567+HlPuoLTfc
HwboLjBVqVzFIvd+37WeReEMAdKvdZ4284pAkvFTmFGgAf5s46NaZepjqkbPkx/VV8B/6mOgxShY
6+phKBn69KO3Wg7Ci02sMVLr16cEzXiIdFRFy+osmNxCodP44ngJa5D6FWwSbbe8IohIVBZFTJNu
3juG0TUmguZGYVZ+oPoTXvLcy3ZBQs4CozXAH2IKT76d5E4QMaXMwwF3aTqQjJUYD8sR/vAE8627
X/YHxI7wt5vLshYq3IrSUU4Oox08WrVtAEzRmI3LxtarNGkWElonvKXYg+bVWsqiXRxHEXojVu2k
HMBr2uZuWdUbA2do0ajHwBrvuRA/qpaR3Zlxl93FTDlQYtLJ6Ap+C64f8eMNs/S47EUx0p5//w0q
2vvOw9wJtW1ZUKsxcAmJd+WsyORqUtZWzwxvGLcUCCeN7u3EhdFLgWM1hGlH51bI+tGoMk4q/q0Y
7TwazcYobrzsiypb0V1R5fFdSYj13opFQxsxwlhuwxKVARNvazmU1mNedB/ljhtzm2rN1a8taCvF
tE8ktfs4df20mwQyzgA43MdSg7wxUQK7GDoJOejDX5+OPaTZWzU/nX5+taLFIWtbRnnuiSd5HJFn
L0+viyk/FHTRCeDisHKWU2R6Wp1S1KdP1o+/adt1fLTsTHeXo3wB0E/h6nhcXgMmEk3NcSVZ0eAO
VAJvVAhzNwXhCz6Xt8vbJlugidEGoG3LtuXBI4pno0PXfX0qOGflpJfGk0yI7sknX3GXaym8t3np
bdvfLf3+ODOyf7ye/Z+ld68Sh7bYIp2m1yrf1p3kbaMgDF0maNM8S5tulTRINqLt8tXbNl9pp1XX
Ktp6edqyo9PV0tVTs9u+bTOFBTBtVMuN6Kdv6MDBY9aK4Jfny3uhUcaaRA+pug6tO/jvuWtkQfus
duIB/ViACEdaswEDk2yVF63s6k+/P79/afhrGnME2moGLnTKtsv+vzSMMoNJTqg2wTOgmjA+GOau
1rIHDF7Ni2G1WzHWyifZt4QbqKZ2LWHq76tgMraY/fNTDv3eyREOOiisOMnnBwms/8qIUYIuq2rd
XH7/lrX3XRPNtIWpUdw0NEu3dPGucGYosh8GdKU+TeOwiuypRiLCg54UZD6bZrNjmhw7vez92CYP
JhHf5Nk5aqp3z2ZWH7H2ITdXsFjRRsA8lab9s49e30lFKp97mGH30phejVTun4uKL0glUmaXBits
04WfqeexqShtDjr52nnCTd6wLYXYRPYsS8vDciBKhZ7cqjD/B6mGZr27MPEPt0wDiLJh6nRF6TP+
3DzCRY8SI5vjBwwumCIp8xP9GX8O8mbRnB9S1c9PXoHnnAL2/t32ZXU54u3YZVsiclitiU7W3/wi
7457W317bm5j3MHVFMGE1fs7Dbj5MRD2M8YBaiC1PhLQYPpiY+k1e+dDcIK6A875m2UTaq1hz5V0
gk3LzuVFepkYp9oK9R04uuFOLsoemMaNiHJeUuo4N/2qhdoyP2F5EckrAwf5hH9cXgSH2XiJiY5b
doq6jdde0etLo+SYUCNkyImMIZ4flqWm1nMHzHK7frcjS2G1O8uBBj8VV1UAyVZtYYLTiyc30MLu
wUyM8cIHctemHXSv+aEcnnFMxfev+w1KowyS69OyDxGLmmXNKU/IvDHKBparHyhkNmjyKVHKH0vL
tuUhnve+O3jZtuytG93cCx86TT/5xVG2W4oPY3IrlKKgLv7nw7JzsgDeb3J9LI7L+ttuOQJpTNNg
oElrk7crTdJGm++8yvwgo1+JlDa9WPN9GBlNfJ6a7Nq/3oYRyW8Ia23RKcx75zQfEJwZnURUFcuL
dGUq34p2s+xbjgrTqdpDXR0ZqMz38r/7q0o37kNP//FXo3SQXWsQSDbSaYKgS0BjAnLvuUbxgyut
sK8YN63rstqro/Ss9lTxNQAMp25Qs2uaNZ/JF9YuUOX1y7JkeDozQFIyjLLQmSZOiHCWHRHzfGIk
6nK9rL49LM+o4Lq+bZJpPjitEoNJaXrpjBAIGJuaWZtANqTzsu3tITD8wPWLMDlQPY6PMLxIAJyX
loda8sbcWRbpWiUb2KjXqA2SU+RnELCsIltbfA2rKiqqdQpmA6oEPGiKXAPGt/a7X+bwM/ouu68b
6tb9qMrr19W6bW9tYoNUTfdyV2QVpZey6Mij4+DA7ttLFk0nij/J2aeHB/ZUWI7X6NrTMKjGuhX1
tF1Wc8IBHX0a42sZ1P5jxYhFsRP9KZnGDsPyT88yupsUkwzDzSaiLqDWX/g1H0bEfU+ekVfbvGf6
k+dBAdEyvFsOgPQ2OmbgGTdDaHdHUeQghAe7+IIadH4Bq5CsVYZw6ghYSL1pR31ylh1IxW6plDQf
Os8voMsAlI0z1OuhpR6WA0QJk1qi6NJZ5KkWbpx6evfQ20xaPRhtzJyrzWzC+TysACcisooxsDFk
1nZeqOqPeo00a94dWTFqboP5StpXxtoKxHCYxcX4vkDPSYF0LBfi3CCvMhN41mLM8It4H9RFii/X
bo5D7v8wbKhD941+QnFLBtp4qcqS9hQSzOdan9ZK2EhXeAvj3WhTVyrQkO7iTB3uVCiLt61+WvYt
WyrFLFAnBYa7rFK7uNV13TiQqRjs61DTNrGs5B/HrN4sn4UxtJ0bNFN9SZOSFt4oxOvHC4h5lWV5
9qxo/KhJ5ZH3QzCU94LAp+WZmRKDQCsEnoQaoZKk+/baHsbgE16N1y9C9YDs9RaMTo2sjquclJlr
VIARpA7kZabDNq1LfHKYW0v7dWFcFkgSel34z65R/r8c8+uf4HWyuq3mYcHbn5B8VfzDbVn99a5M
MpUmI3LVTc2w39+VhfAbOzXa4YOuT9Y1Ttor8R3ls9KSj9nBaNkuqxnYDqNSKZhVdAbdvqUEOfYr
L/elLubjMQs3A4iHSVCKkMT/uSTpps0oY4y2y9Lr3tL4h9YkmJKfp63zyIq2pGESkIuESHs/52Hu
UJcFGuoHveoBb0LdlStN2Zk6MM5l6W2b/TfbluPs/EpqqDNKKV0pmDHJPqQ4feimkspjYnuHTi32
YzZF2lYZPHMzttx5XtdJp9nAM4aJMiTPXdskK62uzENpAxQV9X1kSgmjMiPbh0GYcnlmNRq7b6Qv
KjdYmTRMf+G35SgqAOlas0gyW1Yr78FE0vJUIKvcdLVVGZdkyEpYc2HxpLaMP+qgIf9xXg2LfOVr
XvXgp5N+y++PMd8s0BlNkpdym8TNgJmeFXvJNoDkdO3p8p5Mb9gsa2Pc2tdlqWotGcoYeXqxCX7a
WTZKRvoMQcvbvx28PJ8q1Uaen/p67PLcpOVuvGzsBlLHQ1/DJasp3tYP5ZKxSl88UQI2UQIUyWH5
l0S2fUfnUqd4G3Yfuiajwsu/yCCvwMVTPkDcykzxXKTh5yCa0q/hFD3rVa4z7B88TlALBSjhkA/z
ASH3iQ+hKLnU9TaSuXm49Lq4jKHUMeabVca2dnWNN/E2sKqUtvDct6EUhFIyF3DHbadWTzdWOJV7
xuPWA23iW00Ltc+F8GKIib520bSguPhlzU1o3tEG06Xgh/XBljN/b4ZVtyl7Ljh19HXZT+s5WE8J
kfR6I8/ZDF6/1hj+X5KEcUWv2MVn1Y6ecHl1YP1UcaCRK62W7XzqbkQ88MeZpbrtW7PemoUtfQyA
1ywHJORHrdVeqw7w1aOHLKRAM7+g7OuVa42TdcY9rF3roqMlM+9oPRq+kKykW9WrveOUpuXKSIV9
E/U4XOCSPtZVXoMvK/wPgrlB4SvjU2eaxWmsdPhJYzY+YfMIN02oZSjy2RsWgFUlop8uy94Kz5Op
Z09QloZLRWwCUxKOisNp2o6+BAypDaenJmpjVyb+5rg8ybT9dQu67UGqe+nGzEiSXf4wvpe9aQfd
ankSoYvJqvEsYw/SrD5XEWyWaZwQdtTzrCmMtA9vq+RE/VgtC686Ulr66+qyN6woOSzPbeZ0pbD0
Kemm9B5tnca/CLxD6HfixyK3vm7Opy69g4KNW1r/sm95huSJtRYbMpqQfZx5nvhYDnUFsgPgHEJV
SvYxDZpONfZJPqPpvEImV8qMjsXoift4su5etye2QdUNJbHVDN4to+mXZXvNkMRNa4AAmJaSm7Qp
GieYpSbSSFxLGlj61ZjK/oJOljyICKxu1yKsAc67NrPGPLwukldjHpZ1j2bMlthNGDncZIHh6Ods
BGNZl0T1vG4rS+McypN0+Iu4Zt7mK7cjknaPiwXDV1RuXRR+qXr/zoy88KXryy1JxXngFOmXlIDw
yCnaKzNjETh5HEG08KeXevSuRmX1X0jf+TZVufKsTvoAFQzA3UDZ24ESD2bXM02QggkzCAxsNvch
2YOn2VkUuebF5aBlqdYasqIsK3WXbVKFZcaRAl4jXV6DDkK4hd/5fdn99jyrJ3osCKZ83Xnp4Nhg
zvGaxv5aMkr9whxXxs2qKPvMjtozui0wcSKo76WAsbI1Vd0nSHFXz0et6EgrP+u6V3dTOJuaFmfT
4mLy/VQ5BhPKn9n/1IxEUxhamjtdNZgI0Hig2IdNpCCzzvYjBiKYWVVe/gaCWnfwg/qjMuezLQ/2
7CRu/fRMQLx0XDYthxoBUEgPzunq7VgzIHlQEcEuiSqxUtXRv6ppM5FeZYwk0yX6uYnkbq3aefZA
LpaK91bzv2gDEpiaMbTTxcUqBuvzNR/imcCn6B/sEPjh8kqVr/x4pXwOaNUMSd0aUiXOlLZyEQZn
a15JGIae035KALv1ZbipTWnORWCPmegRPkTyOV2UkFRNombHQnoa5qVIKdOTX1TNLieB8HUp+M+2
d3tzv+7XMlZ+1AHywaY2ivtmXgwMWT5IgodldXkQmpUZ69eDIBsKlaANDrViQ3FzpQhvOtCbiaUl
T0h+1IOlt/VKNbA6w8uADBZQHcCult5YiUYO67wDHlqx6u3WOpR+YD9WSesmhj6QkYJFIuu7cbOs
ovvakyQnHsj2iWgXYwBLoG+35LnyUTP6zsPa+0Roe+im+Qwok7RqkyVhdgLLi5YZ7O62nPzuVrGn
0Q0C3OtyQvNBmytM/lxravpQ31tZ9fS2aVmyyl5fhXOaoUzgjxKn1olEcotJP745SHPCVefVZdvy
MBWMXBw8h0REWsD5IAbdVhTAXIV+GCDdApTCsj7N60Pto2Ja1rmL/7nup9WTLmcwvzL5o4x+OK3k
7DsTRKCdmWC+hNAgiHXjDq2wsQmsIjwaZuqfW2tuOElN9aHNM+gXkH1f2i9JEuffMxUNaVWp1geJ
yx7CgaQ5+32lHnIzjbdJ2ZZ3zDpBfKRl8qUjcHN5ltIVV3/kaoVwz3O5tG5/X/lTxc/2JLqEum2q
MmVhWwhN5nT6ueZFjTLoLLnwvop8xh9Mmn9MqfXhgfmu1n79JY2n9UfRgrmOCFh34/A8qkTjKTW2
Ykko4bVVhz1JSET+lZ7GiCy/hFFV71t7pZlFuE2LPLgLsrskbq655usHWRLagWoBgS55kbhh16KA
0TFlMGvSV7k8Qv0aEplLBy+HgxbG56Z9UnRJXzUj/Dbqds0W+wnlZK3CUtMExFooB2MW35gy7imA
0h9VBbhWpn2MXlDOajdT/oEwOhulDwRjlf4myVFWdpIVT9mmVftBsieCinwamHjtxY5uaupirJSO
ZnRP0QOqt9rXVzGSxOV12JFCKNJHSTZpuUNIdTJyWjcpytRV75FPZQWJ6wkl32B1kze9l2ibSXxt
dTXbd5Ra1ib1cVcAMt1QAR9csyoYe4t2701hssOLi1ZmQjcUi9wB0Yuhkww1KeQt1zk9nljAcE5L
Z5DD6b4HGh1JpDeOAfd87L0wRdTYXKNjktYI74rNqFmqEwc9rfu4KVcyQDaSH2DJSL36Oc5B9nVG
Vq4z38scSSrTVeqrxV2EGhBJgXoGYq2eG7xgsRK2JDIELoSb4YDg2D6SYAj4vMZIRs8wuI8xTbrJ
oFJyJNcNEWJZ7eHwreBh0syPmv0Exx5YQ+EYAxWDaGq/pnKpnZDPfPEDbWsGjJmMMo8yx+vG8kA1
3G/89JRq+uMQGdrBb2RzFQvwvYxafDdS7IbsSKOmx/LArC49YeZPTyUX6TEA+triyKgir7gP9OJB
iCY9iJBWtacfKV9fwWIZH7n27gOLcHdyx60gO+eaET1VUrJVzL4n1Cqs3Zx25K2OmK6rdCcJTNQP
RUAAHAl6OGUjp+u65twahwkZxHqmeW4I9T23iTWdgxyBimTSFcfCdio8UmZlnGsbc9DFoSijxzz1
+rM3UpSNYWZYSuXt2lG9tZiPOlySrT3YUqDQ6nCvRFV7WR5UE3LiUGZE8AUVoqtS1o7aWCOV08xT
QTf22qNEWY1GAL7fJIYWsa3be5PTyGe/tMQjNk3HCoJjSRX7IKXSsB/t7jnFP37W1QFttMbXqCFw
dVWNYGFm9Igb0U+uugpAgjdZ6nZgJLtKVdMNJe2r3JdrNVS5vYzDcJaz9KbBu0g6PfpaTPLgMUat
WcVZSxB6GqwpWNjbxDfzFRDllTH4nw1V6/7hsqb8XDPgqoYVQBOKQAyOReEX0yWVNTuP8aN9S8Fr
HSAAGkf0IytSzSMighLoTESHeE6GS9WheOiRw50QsK1a+AWF5f7+ImsrP03+l3dDSjjAVttWaH2+
d5IPSM7VjtP7m82YGApHWxEnnb90VjBbaMZmNel27BgR3BBrsL5rUvy1bZrh1Pb2tM91a1vKJiNo
ilg7RirDwZMC5E9NaG6UoIRyPsE2bLvgI4ok+VJPwSWuTQWpQRee01ZNti25EGK9TMYJTnyS8tBz
1CJ6CNvynmuqvfaLPiVfKxHbStaewoTYwUiHIaYbMQyzudwdtXbLxwUSpy0Nea343T5Na9UNhNy5
o69UJEeZmFrm1cowknXdm0cfIxIpBKmTDmQTgo38bjdhsBVh86xmE6C/Ir/LLd0+qL5y6EPpHlJV
9BhzDjmKZX9Jc9B12tjKR1Qi+i7zuZzlUhJthadWx8hfV7PKtm2/i1G/cnbiyaqS9dhDM628uD2p
ctOg8LSJEJCLY1O2zTlJCQc2/Lx1oefGTixbIVUL5QaUv0Q3ISQ3sx6n77///pVf7rGcifP5iDpd
V03TenePzeF2mqXws2+ZKQ83XWUXhD15eu/SZbivA5VBekGNV53PzqLMg1thRf/gj1F+LkAt56Aw
BUZx6miEIr3XxsPmy0y7srNvCPHUp3xEYUiaktlJWNQaU6IMgY0fqtq68Phk9U4U30mSMbcBYzyS
g+KTIsfxIUZ30obdiI+eu93vPyb1l5/J3CxF1MFvRaMH+b5xqkhmPeCTnb4pefKVGLTmhNwhAceW
+sg6Qass3Vw1rs4oI7ZMWfx9MCrDmhoweuE+tzahUL9A8m/PA+mysFRG6Zhgwo/GTF71faeepp4c
zd+/beVdbY+PFlS3jJPSUhV7bh6+0zMoMfMvhEDmt7Di9yHH4rPd9uqKpD6oGp5f7jPTQFMyNY8i
WFPt3kMb1z7l1rDnXocLluA+7tpFf5G6wqFcaR9qc0ycyALmD/3fVTitGDtaykNYKvJ6DPIdQCV5
1dT+UbGANXhk/hl1uiJwxNgP/lSvKDVa296iONY3CWCSlIBN0oxmLnby5ElDtjF78MUBzd1jid5y
XXoe6BI/7E6mMdIAoe+Kx5cMzzaPaqeMxi+ZTjMwwELoxtLYrkd/MDe5sAImbnm3qqOuxD442hu/
1TZBLqpbrW9STPmJuR4Iutp4uh5xC7cZ3gm/pxw2NRjEtHJV6X7jegUjPTv6jJMuqMsvkq6Lc5kw
IJMk8m4Vi6TNEv+7Y0bhSPHIe8BbZu97PfzeMlDC5rMMNodxD7O22BV1g/yWMsWWW6xyADobQtn9
Kmvk4ELU0KqOIKq8CfbG3JzSmZ8SFxkSyRjo+7r3h3UP88u1DZHd22DMd3bXvgjYgymjAFXZKTjI
boqaod0VxQ4TIhmh6cEbT7ZaxLug7BVn7PRworyQuaJM3JGs8BvNlMhhLYE/9rIdZA6lfuk2zD5m
Oh1/ohuU9EhAJYOpTFn5/Xfo3Ol9nevGTu/qyW2o2cpCuYEIP+cCYb/Lp6b+hzvVOwfN66msw5Mw
qVfbcOreOaha2bP5XZreN6MKA4YfXebEpmRvYiQ7G0UOW7q0XXcxDNFddF8hEDPyj3mCZ55ry2bQ
u/tuTujD6veQ8qX8/pem/qz9Wt4dBXQcPopK897U35k7FVlNqrQsopeBMEVSMIjp7eX8lvMkJ+Z9
7HeqSfBYQevELSi3bhKldrQecfJC3i8mQFbRSA6Hlmw0xag3aBSo9IVNepvLmb2Wp0DdTPP0JIv7
kK8/0dZ6KojNy4OnhkvOP/xzfrnemTQXhI3gQDFU8xfAjKb20xQPffzSh+0V2bByr9jI3SsUxq7H
nXI1tlVy00BDQyfRuYo64khTLMVtBBdsSSPVu66V/NNgtShoY1NDBBl192b/YOfWl9Efiwefnv8/
iUXs96MZPnhNpROjaZatcyH5ecZoKGGd1kQWvEg+4JsJpGKfmx+aJGKoAL50Ywzq4ASSl+/x7NAe
QhZ7D234xkzsQ6YYYr9MpjpZO0v1gF4v26s9aVl5y3xHIZ/C8VFXmk1fnzWl2EcUDreK5c/AEow1
ENPsQ9VPsqN59ZZooK8jSrFnLbYQrjTVOUq9akttOH5Iu4qyGRfTph2efv/NvVOwLSeipTN5s2Sh
onW13+llprSFnDDE0YuVqvXajg2fO7iH7bu2brWwiI/GoBhrvFIvo0RQVDscpLEWx3So1riXABD3
wVkb5Ook0qCAb618NAmuv9EsaU9iYSc1+iNmX9IgMWusUC+GTlknnUtRBfZJ5JeXKfM+tXLLNdpj
UoXP9YOHr+dYtbDIf/9v5fz55ftG/8OgRbU4SQ3FeHdNqPpU1JafZS+JEPIKJW1/wQ1sE7Td+eY+
ZJh5TcN4hU4mO9uTf683wXevnFQ3llWxSXTbPy8PuU1pF3IPsAeBshK7VdS28S1XXm9fWPUzEczD
SaLcazXpOpSqC4HKA6AKyqO4Gy867+1GBzgUcm7tbN0n0z6R9JuBdt8lzp5Dc899OiHNkhwHqAaZ
rTmisLC7ytqH0mjXHj16LdaVI6HkaPmbToa0S0pYi24mwx5fmNwaqXvtPD8K3JbQEKf2s7n5wRRr
uhNp5oy6IRFqkoJKwaBzBfuQnZqZeuSndkmEPUBwtDS8MdFKj9KYlCtaFFf0i/lFHR6aZgp3TDl9
6vQGpu40K0gZ7hIXIbjqTtoHhoRIPOv+pTXao11WZPlw8wEG7tBUjK8Jw2hnQtC6jkg8cdKZw2+I
iqjiMrswZrePlpGHR5pYudPEutgpgTccRmv8PoStStchUw7enOjqqdlL0JagLqhjOoQGDKeClA6v
JJeyge03cGXfCEZdWOQoeMjAfeZSqC7mClzXmQ7RM8ehq4CKRcmjoVdkWs4JvKpFzQ3NEN4Y5VgH
Y33Wu+806JtrwmDIASOyh/XWb3Wvih8R+h+8ihpxPn6xEsk/cQUvN4MP1btCWudEI+wIauPyUcwP
OKQdElqLk+8VX2AUvVT4wHdKLi6AnfU7vW2HnQlNtYdLe1VDJJWDSL9mbXXWDaj0jeXf9ORs3QBL
dWslvSM5Iv9u+tzajQu1ffMpUybDGWk9HDNZvQxCUe9HJdiOVhHf9MwxYZ6NzY7LEvXtPuiJEApw
0qLX2xkhpX/wpIwtitReR4xMjijex7PfUqqaLLu+8ck/+4cRvfnLrMI0FKEJboamraA3fHcd7kim
5KzT2xeD+Bg3DkZGcSm+LMtuuYYyArpaVskJWW9UstwLJ/IBnhiKvwoIZtwa4fQ1HUKxTWKA85EA
PP6JqofpgMmy93E0V6iYOXE7P5EQiRkEFB6XOP+MN8OJjawn/cUzHFXDJu33o7VS/BF8f9qPJ7n+
FCfZTkP0eQciICdAMGvPMEjEJsqV7ws1B9fIluwSbS8GekDgy+LntO6SFdYx7iJtwDSEv9Wnodjg
iVG3mAfwhvphfuyBasVz3mdWV+19G6mKO3UPKZ0vuGtDtJYzEErBlL0MFkojY+iare/RUIrnU9ir
wksXdeM5NMRNMxXV6xzmv3+ixtULRe5rDlYMMVjzbvV/H/KU//5nfs5/jvn5Gf97Dr/Skcy/N789
avuSXz6nL/X7g356Zf76j3e3+tx8/mllnTVhM962L9V491K3SfMn/W4+8v9353+9LK/yMBYv//7j
87c0zFZh3VTh1+aPH7tmXT4CPZmb4H/4evNf+LF7/if8+49zSMgP/xVF+DfPe/lcN//+Q7Ksfyky
MBqkk9xpTNtg6AEtcN5lK/8yGPNrnCR//FeWV03w7z808S/cJZppGtx45nEhc96a0NJ5l/wvxYTc
APleRz2CJviPP//xP9B/r9/a36MAVVWZf0xvtgOhUx2neMM7Q8dBAee9QjY0Q3iwRR3viakKd3bf
fGp142KnQJ/1DIQ6eLYV3K1pS76atcNaufeHMXZFA360Yr7r6DRGHXO8QboFT9+errbX5HtDKj4T
R4/sXmlfhhTnBi3G/BCntHR7JgEdtu9TPRbXxIwwjVFQ2UCFZvCDIt4nv86s2jXQSgJZP8ojkAdV
xbs/1NZKrsxkC604cRrte6Um04Yp6lHv0+QoaMGh+ZeL+lNa+r0ztCVakajVVpAfgvYrtVhCMyz9
3sgGijnUuleaH1Dfn5INEuBpl/KTGlp+hLZc0Ri1QspSSm5fo7gb3EnKMkqgM4XMSy7xDNkakIqS
z4jTNhzCAqKcPNKO9r9KlQJIK2007ozgbxAZPAdzfL1NIODF9Pxw1TDlWOGsHE/gvvt11XWyk4bp
XqcmHHIBKNR1FUnSGtOk5timL+/ioW5XVWjy5soaz5sW7CzYYU440m8hTPs82syaRNydxzqpdnlc
bFMvBNhJdKBlMKxWozi+t+QvA7iaLsi6F8R47lR7zz1xLi4M4cGVFK/djlGJy7pf4U6bsPrVJlFj
1mxoUh+J49FXqjI+KNDptnZd8UJ56ZQSF8jc64CtiO5o9f1wM5l8oYUWjFtGk/l+KkdXTFJyspXS
AW9LUJqF+ICW7GeNiMvlaIhYF5FP9nEI72giHS1PLw8SAj74rsMN3SPhWjL0xd4LCVyz4eKRPG/v
RihdzO2qLfMqgqc15UBvNDialu9v+ib82gUigl/Egxzgx18eaojSf1ld9i7HLXv/bnXZ4UEc3A5C
Py1rEnNFSpcDHkaGewxMfv4by+uRf8yeZXFKdXtT+sbd8uTlYXkb+lwNcab2CZ9Genh7F8sRy2sK
zmrElaW2etv2dtzbn122Lat6rNEmkgmEWp7xtmNZ9SOfW9ey+Jf393qkND0KqiaO78P9+MuBf1lc
Dlz+DMgHwp3BgFMHzt3AyuXT8kD2Cp7WyWpcg+DAU+8j+sf9hZZyjJuDsInQANrzkKVkM3XxXx6k
UY9PppqwTcLf4Cc6yP9529DrCobsrVn2z8tzlq2tNY0OXaCJCYl+EH39VIH4WJfqDMohybkmVvwU
SOU5HHISZGxOJUVOpZOH8JaqH0takFpYReXKabhTHxNzOCAUnvYVM7k1w2OHsVTqyMrOoH94som1
P3GtZwkw/YkWkc8oYcUN6kmY3PaX/WqjGjsY4CfPlMZjJjH3kw3V33QIyk8ESuunZalJEPTV43hn
g3CrNb5giRNrUiOBzUDqXE/mM3zbZgbtGntpBbiPI8bK+1rZgUXGn7YL+944FlAej4RFJI4SxPlG
nz933PdavooKqzphKEMtsfEi0pqLWkzuRGrVaTlqeaAaiadmfhI9vgiZb/wR5WLOxTP53HtlutVS
6viePWaHyWx3KhTTY63y/yiXTOFLp1H8uRCWfY097ExaGUFrkpXinJrxY1Y0xrYq+3RTI/F2yAFS
13Ir9wj484GqnDmcxiiwtjbdrjQbh1M+PwyRWpP1BCRNzEeoDHC7STvC2EoPvQguwU3Y68ZKIm/J
kbtc7Icwp2qaBSeKogEa7kg71LSdZQa860STVlatlQ7+ZnvdhYg7jTn8WIOoAtv+NCFl63Uo2rWo
Nj1ZCSdpVKaTDJH8VEdpvJ9oKRET9GP71PulI+tWtFkOi+Yzf1n6UupAOq38NCb7XrKCTYjGmo+D
ryCze5y3caFeyULt9kWTkmwFPUAJadt3XZWcPJt34k9StMMpk4nmvmP+EXPdOI3DpOzHlNpi3hig
D22sfFmBEF2TfLEtNPG4nFgY5ChSBIQlVmS4nUs9T89T3dUOropqs6zqUl1vyH5lhgOU8tzYTMV6
hqVIxmpyx2BehZF/m/jpTcWwizmq5a1yuLkOaW30Y5AN7tsYoREpELaDaki5miLd5hrCjFDKkh1Y
3+v/Y+88tlvHsi37RcgBewA0C4ZW3ksdDF0H7z2+/k1AUaGbiojMev3qUCBBghQJc87ea82likg5
qJlVnCYjAZQTIVk4TTN0Dn19EPI9hk7ytXbLWMl+3WkhJeH1OWPbladt6ePBz/vbC5mHELyxrf/y
9O2uys+zs7X+entrU6UbSACzcL+84LdNfywWefbYBmq0Kz8/yfZ+29ujyePjNWNQuaGIa5pBf36I
357fFCCQ1BDQcygrRI5IdUsM4HpjSRy0n3dTNfnLY9vaftAj5gKQA629Kimq2wQyiQCheaX1tc+M
m4JBkHDAiW91EX7rqL57MhgJsZhvROwMl30Cczod4myfLC+GLvsT3+sxmwQHEAGbLgNB1ZsSfY+T
bjjQRjK9ahK8Au0DZZnMn5a42rVZNh8xxjxLdnMEEeTEJInqi0IPh8BP1zCrO7rqZAvMd50y4tEc
B/5n9FYSNqA+1eliE4pc4YDCVZ87UihGX6C0cnWL5I5OITo9zwyyqILukIE3MQmRI0LcTtqRQZpV
42CMPVkfhNd2bL4U5H2ZdeUbofpCZnTpSREh9Lnp5w3mK1OtbeAa7QN0KeR9zxGCVYfrcgcYX5u9
Ua9JA16sq6RsQBJE8Plz6S2voGb2sWG7xC0faiI5vNZQcuifC4j2IQYsB79d5kToyDKZFZCuB372
owRR1SmGFkIKt65tLrFrlMEx7Zguy8y+/aCejlEMK1WlE+upNcFpWkhEG46qY2QMs6PL8uQrdUup
ZakzVA3ImGt7qpmYjM+ZwggsyIzJxQ97K/E7NHGbHAITKWiehnCbjNWqRgiBJ43ZOwHcR2Ch+x4l
mpNqP2JkLrtcvhf4RenLV5ezpMl7NW9fRNgGHk6UwY9JtUxn2z4FWd4cqybN1lgEG4tU+oDyB2/m
klS7bhFv4TKE50gGvzeyezIWEzez0ecXxC++FU9mnwlvyao9aOrWzeX+pQVq4NmT+W005cZXJ2QV
TLX2lUDWYreLY43F6KmjxKBiCvemnNarpuNNlZPIs6EqjDeVifcs6DeFMDUjHPgDlSg3Swzdtbrn
ZQmo7NgHEzsACRKaS8leHG1SvfnGtMsGAaYjnxX0c5cdu2MX22tjzGbSkJGKUIb4ZIzqpJdy80iw
dGRTA+ook+iNQqAnjViCCMaxeC+LIPZauaRWjeVhzrsLOxEXctVHl4Wc7e2Gb1ATE4UtpLR2PHiD
1qzaj+FIu57oVkV7m5Z5vhUaKHgSkC6ReHqyJYIDpY7SMSjZOlYlXzfScJ/3J3MglI/EGobPi0HM
Z2DzSyGvRrj2aEcSWBloYqijYGkEWraP0W2ixifxgMQq3Ne55OEjJFYlnC7S0dQccAMUXflrE+Gs
ho/EHzzpZDV5chAeBlrgB/p3h6gX8cksJYw95mU4F8QEyadG7TIfrOS1OfMZjeHQFoDdcVbquzxM
+kOvjQcl9XstYJSd6ZanyQdQH/OTbXSPQovfJyFlJKmnoZcjfNhn/VWt6cKROk4rRpwyArHWXB+R
kSI2G6ZP7Mrj1GpPSdp23lBlNOsb6Mq45wRVTMIm6LyrpKwXGu7hnDlgG4b6OUmvhZIKwDWR5cZy
sbhVIbn0Z0omRwmHZfgS9Jl8pDj/MtZlDVgY53lsoqubqlcLG5pB8dvvsL/Qt+/Ug5hs6X2KmmxX
xJ0TLAnpZVRDca3AvjHqPPZzrGN5Esk7I0yfDCwEvhrh1FGx67tYO/RdP2Op1hJpTy5CvJPlqPJi
K1T9IiA/gCFOFo6uMLJsX1AMd8quFadYRG4ZhhRo5Rm9ZSXh7fXigNN+Kg34iPAxdYh3A8yh57If
/Coz2R8lYbnDTK1aKCbymdC6QXRC+xMNxfS+VrIdIVn2weAcQppdzEDKjhjyMpQv1AroRGMfLfmX
ihf7EJt5Q7R2CPo5JZGi6JNrZegyJuF8tSp4uTZbw6ChU6wg9MQYQ5f6/4/QuEi6b5ZWZo4+idRD
4/7GjHVyTLLS3GLhXGVFpbIO7QL4ETaGJmIg6T8Ol42ZuKDVWk/SBVttaZNgTsMOJoZjZ9P3GNPx
LlrM12JokHbrloXDljNeO4TlqauTF6WAJJwFGfG+w3EJa4KKgWT4yIhRGOco02xL843GMneDpP8I
QTkuQXDf8qU74U0ODfoczOGa4aH/iihhOGoX99TywGdF4sSZihhc+1UjjLMB2n1FttSbKjXJaVZ8
JsgRp+b6tYGm4+hd96uKwzU/zOAKiK/Zi9bpaKSOl0iPEXFl8UNDdd9n8HCjDUjGYjn/HihcAclk
cJSmQORi5MlhLAYXvq5vJsZtSCazhitQz+jrzUPvQeeAkDc3BQpzitkKChj2Agbo+bWMAxx4ELms
d+HYX5Ilg20KaXUI8aQ7FxmnE1l/Rd/0NBr8DEJJHHuKvSSDRbYMYl+IcdhjvqyYedYGTZgC55xX
IQoLsQcmigIliPxFGrbiTc/7zi0HG/EvsBs7+q4mRAb1OuGkhFWSUYJhC3NX7A2lW6erP0nctO3g
9hK0oCYBCqXPSrXD7F9qvlWLezIObgGxR1zKKTYTBPkjK8LDGGf6vpuM72JB4qZLNKCGQ9+G9t1U
GxgLmA2JiZSdWjlUxvCCOm70rflmVENG/nn4XuA+c6V09RaTHOAxxSlJS1ErfcfXPjiz2uTeUsU/
x1p/FaDUHE4ik5tUQeovRGyzp5zx16ZQyFR+RInOuEXcLhfGwhPDKpc3yvcupw1QCrK1yiR6NWPj
XSsQHIErKE8qTviooGgTPlb58gPLRuqnxEPuegJcF1EpB1p6h0BdrsuS3zUKFTdk2uBidHrrijx1
cmtODpAaumi6i9E+KWHxXRQL5s29VeP/qCRygIu3rpZSz+gkzolDic+kuRqsJD7C8lu8PNVBcOnz
cjVQDl4leW+Uko+FnN7NY/EmGVVyiFE8zgOxN4S1QO8Nw0cryWd3G3KpqZU7esMFGjpz4CDuhUpk
2PUO68DJrMO9rli7YjQuNXuQUfbi+bMN/DVCoHAI452dBpw/5MZFohb7Tbs8l4RVOYNgCoRSws06
XLd0bZw2M4jrNtNDjDnD1UeSPerGJryOOE+vbYIbO5uu5/GXgQYBV6tUuCNtn52FH8zP8+i570Pd
0xv9vujlpxm14N4iJKpLqMVnpXYOtROK4PH4lhIO7Nii4WtudIMxKDjGsThP6HzpeNUvtslFlQy/
n1JX/sTgx/gLjI1Tkb/rRm2Z+NEKmAXDWNr6eD3nlDokOyCpVGf2CXXmqFtHuGfWwQpThhEWpjAG
vN1Fc5uQK+nFcaJ4mVUuNz0W4g4Ri2PW1uwBzhDnuooeD5pcvlXCh4mpHaUxuYmRHhDVZNNtatYp
u2nsIWCuMJ8MC2rbBYyvA8QAeoh7WSMlaHDbvKEL3eu/1FwmmQonACc2ePucigfXTuT2gnFdmSrf
VtVxH0ypX5kN/Qp0wk7GpHSH5ndaLnvkIiCYrdPa8gkgYGOOm1aT03Ma2Iyu1Rzbz9IyniaDLIO/
Rhr4qVyayS/yMUbiqV3KUvhYYDtwDIBrTmNnwN8ReEvGfN8NwNDERKvIsJtXiuHiKOD+dTuAht9p
SKL5VJf42Gnq0zjX52aZbU9pNMs15OtMIQduVgquuvQOk56LohRedmF1NbTD7JoSoUM67Spfq+oL
uLGHPgkw5y9IgiaCscZyJsYppU001Ddkxd/Jtp57VqJyuZq6Bzmkc1QMJ71deredFj9XFb59VTJc
0+5lj/4nk5fJ4juhMUyp9JlUT3j24/pTMMMJDHFltlQCxypZGRAAdTN8OKFxQ+n9bOTdJb1KAGhz
j+EixuAUQO7T1Z3orOd5AtY7Qeys7PEurfSnWusZ8RIL7hEicJfhikOXNBt+hrt3DJzoLRuRS8SA
qL00qfelsANKG/t5Gu/iJLAOlRSBC6vN89InwnMqPU9OrbWfU3Una21x7E11RCDCPEY0xrFWhuSq
7+mwttPkr2cLSI3M5jRMzGQATdEOYdmLHdaJG4wIXCuN7mEhT9QzU42hdGj5tqT+qIRknpkEIUui
+A9elKAwgwTN6tjAnXbNaOUS0jrIA/JNQsN+GqhdP4uoq06TBiam5/JDaf2Hlt33dTpTkg+tfWel
d7Faxf7cmJafc3HwqvBnXvXjRR32o1P0bp9UkyebueFbK0gmaMjIHJWi4Fcs8h15nAdic5kNJjjp
kH/TcT1Y1Ml9Zj0YnxkT67luOLWwO7+fykPQUlwQnDqCekjdIVIHhi7Xoalfkuw17NiTjWMwjQ9q
Mtw0yCHcYJZAaeNNMmFPe0IGYJa2xzLMGbui0QJ+Mib5YYnmM74rbHh6kHNpRamXCRMzkU7+c9so
zKBVg2E+JdLQAnvDtPIISvhXIA/ZIS5MjzM5YeNFD4jKZLihL/aphkuIyYVz8MC10LdhXrg14YkU
ZLqHpG3VU0s+gZPTQTwjFjmu8iZXlyXmhavRh9Z3PScPitAKLuHd3WTGoR8OJJZgfaAWR64IvCIc
yFaB+JrLe2+eBrC0OzOeGQTThXQydihFqw5A4WontI3ZN2MdxtsIcqCBTevORuAONlIJrIJE20Ed
thTjpymT/ULk12ucHKwutbnY6ckOIeZbl5WcP2BgojlcHBhw73OIh8IiWqUbzfHQN/MVZhqKMC1q
nLlMuGJlIOIWk6mNRnt7GQ/DJB6aAP240psZBnhZ3Rmc+uGlvYYQD85BYT2FQdPzHRdUa0iocbWe
ybNcqKe0r+p92Ea3BCoeGb/RPJJlkGf1m0bJWmnxD9W1g+uovFxiaeYneiGkmtlsI31rKFIo8qRd
kDZX+8xIzCok/K4279Adk90WGaeumCrKgASupan+Ey3J09x2OBKiicRCSY3pNo/vOKlzKBDJ01Jf
hUkXXjZRUd7EWQq6j7G5XzRPwAuJ81go5GBk3sFi2xmZzPUDvKuT5onl1Ysc7Icxf0AY3ftTx7BU
lYvnVqMGvJCwtqQLYHvoUKAeCppGFeiPiF+MGnfCdf5GA/1pdDI1iGmKwDCLW71OfqUTMuR8AOo8
mr4paHkoUGQ9jsqECdfga+9tMOV7qUZEIogZ8xZNNK4+xw8ZM7MjCtO7flFPkMD3ABYuG3lF4agF
IFiZuWr8RNEo39GcfKIqWjq63t1160FKPRK5fya5Raafxi6MEbg46bdlaNZdDXy9grPXKbXA3sVZ
BkpTAsUEnJYI7gNCrzXd2px3YFNz36alupfNETC4/jSK0GAPbZmVRcuvZdRavyOvNKgt2a2/42bY
a9F4bw1wqMPph7H00z6apVNj1S/BFPZ+ARYYlIu94nntX3lvTruqNt4WLSN1c8bl0WaYr+myXLNb
dD6eWt2xNAQ3cY5FsV2vjtYs3cg0Zh0bEmwbXjRW9aANeCxiGLhOX0FHaNNbWdYfxmxi98K9Q83e
hIqX0oTUixWV7mMKYg68fFP0UvGnujlHDfKSxWCqGDZoLwO58DNdJHhoetQPpNuN5GZV7CIc1zYG
7DGMqB5nL42mVX5UKdiSFL11FJWqLTUWya0L2z7kKKMcOQ9OoTkftcZkaC17Saj/MCTzAV/dNdQx
Axvp9F6AHHGU2UKdADc26dpLypMeUPDsIOX3Q/stqSMiajXtLe8KhMP0XjHfIIWXW1iL0w/GmMm9
Keg2Gv1wBtWO+L+hCgit2ctHn1g4PzUMJm2Q5Kk6onjusqFdu6I/l2FxTKEbVyruB61uWyovxY1q
03iOdGn2ombko3HGrjDVXdlaqRxQI0b7TNZ+pGFf7JQm+9GltMCjug880xA0GXuA2zrDS8fk5OlM
EkSUjBOaJ3USdckQcuNS5rt01Y6IuTmWDeNDEPL7ygr3HECOkoz9yc7i+CiR9QmfKD6kWcyuUc+P
c9cSc6gq2W5urGMX18lJHxLPznV6UKVVo0/nE4OQM3DbKfGFLl0iRaar0uTXetJezORCOJBwy71J
6fikDVRfWu25DEbDnwqD/oNormKGr0ZGe7zHVtZJ5OTGigkujRFJ0aUgXhKumWPT+P3Y9V6bS7s6
IXkFq0e3LxX7psvkV7E6H5SIgHQMLheaeMxgIWOSXKdHiTU5hdx7nJ/2uVy8M7O6XOSjukjk99X2
1YS5j7Kg9NZV1MIGKgXIjtDbaFl7KQmsTpOd1P5siGFXRjKk0eJqQMg/VzGu16MKYYH/yUbMD71p
sPXvsQBnE5X3WnYz9rNMkVxiPBuEnY9ulvD4QiegxJgLV6LKIEl3lnYY21VirrQZg8DcowhE3Vy+
saiW7guJrFgwCgzqM+0y1sWDaZIHanX9njSDxquGBXYzQeeHHrS6PV2AcSGDHjmnB0/8trBmUlay
2akmczjG2XSpWnXhVTqlRyMuXVlG3yYNDNGn2Nfi4nZJ1Xd6U6pjHlUisXZ5A0UKQgpV6BEuWCx/
ayI7vOPc/AumDUUUm0Z/kqjDDhFa6jfKMbbM7CbOoakRZJ92YXFBetQJP19+JAi4OWA4uqHz39LF
wWqSJGTIyljCdzMw0uNQpxyL8EHkaXiOar60pUv5gtOeeLBuElTSoydGIpqnslOrsuxGdUYSbUtJ
dZbeArPdEWg/vJiz2EvyMN7ErZ65uuik3SyXszsNIHOCxuz3RDIvp1HCREd7oCexrqf82U7vJnsC
DYlDJ0cD+wfx6OgaQ1eoF4aGtDycy8d+7RN1Ul2c+jYuTkY+0nj8vL8tNevqz8e2l6CjtVLg+bxm
u78tfXlOTBcb/HoscyiwhQIb0YIxNMl2EvzE3zbz8a5/u0kMDoUjz63qfTxpex+uhjShP9/845Vm
Upy7ckwYpY3MKYPgMKRWyIB3/Rc/P9/HdopOuZBt2UaduP7H2+qm6c/MmeL91y1v9z+euP0nrWW8
R2Mw+NumI0pPbOHPd/l8q+2L2+5GeRG5ZhHMRLXxlX1+oyjxi32sEQINy4MYcIoNNrVKQq/eMrWR
vEgWpYe4pqF4N5DCkEnMXAaumBNuBhQ1XHRVRfHygUkxY+bbK6EJ2bMm1T5CC9oLWccD0FEJm5f+
EZQjclXV05XwO1N+ZJkluQZcYkc/ETOn+TxzRpv2vdo5UoAFZZoJnxdF8Wj39WHW0LNAEcyGb0NW
yAhM8s41+vRKlteWyWymEGVMzKPhBQFg56FOvq8tjGaW1rFCdVlpy3va4mbua+NiVPW9jZbEWYWC
xk4qpCttI6IvqAK1BEF4S2ijS4HCgSh7I4ObdRMThYBmAIBcOR7WUplkKjAAtK9JYKLmOgB+IW2k
ThB21xHSX03v3FjsYfQkCEujyyleBhciH43uXD3jKiHskq+3pMWlVaYfkpROxbCFp6w2Tkjor2ey
0zpaNh25sB2kytpTSFOcSMzvGrW8eZRe0OlIbqhOhKiiCqZmSzirnLlG3KAuxJEfRdrOaOdXZDnM
HEj4sNoQgVey06c28OOxoWWuV095Jn6UozZ5Qz3/GBEGM0HUOXFr5YDekmug0iNmHpaXKFQfyozh
bcWZzBuGCsH0cy9TBSVRwhGKj+0idhvC1A9j2gcYeBPbsRoa6AmOWXRHqwmwYnvpOQhixWtmKgO6
VqyhrZxNh4zpRg8z7diNIE8WqX+pRxXcoJ4+YEA+kF+WuDR7XpcMiH2Rm7Sjmm+zF/bZt5mLmi8h
8dh1BfHWsRgvzEb1Yt24rylx1hNGZdWkK58vxRWnMdBUiBeMTpIwq0PGELV9gv57W7WBQY8MIMXU
iqdRK90JWoFbSFm96+Yda2kz2c2CtbW87hb7qV2qk5F278hQb0AolJ4OqJMwA+EbsBLR8pjmbtM8
icps/4usXV0l+v8u6BMqhjxolxpDpb84RKMAhCLx3vFxnmm65INkn0xCu91YycjtQt0RA2syqlrz
pbxQ6c9Ewc4KqQrnfamgxD+2jbqnh6K4fRj2eKEl+1afAFhGZn6dsiOUZnvPqSD8Lx/8i5lwVSKK
1XOg0lo1NEHdn3/sN7zoAj5IzNRojzSC06MkDOQalPOcyaRz1icdpcHEoqefEVyDAvc0a3b53z7D
33x51D8EBBakkBajvH//DDEkGjFFeXxErDFfV5l6TJUkOjLyU1y869KhzEZrFzA7kGqGDL18EtcE
FFWvv0lI/9Bp/h7RrKH9/PojIhXVcaGosgX544sEOi3nWW9SMzz2oMLhMDT6scckSjhv4o1t8kL4
QglNVDxgIKkvrVSZDjHFlqEi8TJopUvIFfUFA3qnWcOaQgQzXK8yrujQy3095DSNIlS5JGH8HODZ
tjpMKZWE7bUy6Yc3Ej3pIgtKv4yVd2ENw2Eq631ql+bFdhOvS8SdvPznf/tv9l1sUKQ2mqZiyX9N
QEZVbkXdEIW42dUVVFCVPvnFM65cc1cBBYlWv/lQk7Y0D8vBgAqGc4D+frYwbJ8uMDsMBzis+kGB
0XIMdMj2A/QPUHPBsM9wQR16dbzvg1LbbZ/8/8uj/4s8muOEXfef1dH/By1nWbz/roz+eMkfwmjo
HP+SV48pB5uORVbHg/OHMJou079wuQuiBEnDthHJfeqjTfTRFghi2frQU/+mj1b+pakWQlCT4GjC
0v5X8mhKXl8ORJl8TBA6KPdUmQ+kfw05porTtlPKlcPSVtpr3S2n7Waa0uWkxITWqgv1kKIKqbav
Wp9gVf0Esv1/l9a78ZI9Fx1uDdoYVA1mqrhoVufhtC1xpcnbPPpjRPvn+Hcb2Y3bKG69MT9HwlKd
UsRSo6NMWtsuLOeHqBwYWNpKTgJSoYTNi6wuK8w/2CUUHk6fNxQSmNtv9/PFZnHQ82ddXcyP0es2
DvwYP4ptQG3UAjGoIjFGs2P0E+uNSuADCsKp4f7noprZ3yFZtX7YFilghXX1MCzjH88khnpe3CxN
Zi8Z+sYRalLLH9+YhZ3oQNyIn1i02pztW/xYPdb5uUVGBmsES9HJmAM6wWKoTp93MzBeGQXkKIHz
46Rl152KJTVkd1sMxwXIw7a43aDG707WVBN0FtA7YniG+K5cR8CfNwqleTAxisX4MV2/eWNZZZV5
ZXq9MpWnCAMbwg1yE3zo6THzypAOAmYmHt6e8PmssVGfjHFNI0Hcv5vr+m6e2TG0Im9P25Ly51Lc
a9Qqv6yW4ylQfE1DTSlNykNg9e0p7UiQdbYnbvfVYf0if1v1ufXftllo61cLnb524DApKDD4HJ/v
Xn2s/vPBbRsf77Qtfj5ze2Fe7auZfS2VUvXECE35WKITrwIRzZjgb4vb6u2mXrI3S5cD//OhbSlf
N7AtGYjIDwUtty+Pf77AwNx0KlG1SwpywsLim2/DhtuP5e3hzxtz3Vc+1m8P/u393za1Lcb1mGC6
1h4+X7ItfWzn6yZ+e9+/LCb2Dy0fy+PXd/htS1CgBU5DYCO/vfq39f/hw//2gt8WPz/0by/92/Xb
M79+tK/PjDH3OTqIHxNtJiwqjvzP3Xtb+sfHPo6Lr6tjps5Ih/9tO1LJUbMdOrOZ9cyN1yPs86aC
yiX70gI/aG1Mi73KKe3zNZ9P/LLZbYVYbqO4Mo7IQMoTff1yFYSU7PWcSj7vfnmsBNNOH2h94l8W
t6duq7al7Wbb0LbJz7sGsgHq9Os28m1z26Ixdmz5P7/79sTtZnsbOLoPUj9mdL7ZlpoSYPOyLZIL
Ncg+TWaK2gCQtEyuTsKwqhPME+bMCfzM0/bgdmNlqr5g1V9Xbc/aHu3iEZWEudTog+uERNVuBZ1v
qxZyaxaKbGxVNsK8vP5tM6pAijgx2UNuECID+tiWBLsxOTdNTIcDmpo3Z8qlDYbSQVfzjeb7KzHq
zLMUDJX01N2p6b+la/eg6Wg9DtmPecSCUkaRn6+YvbkqVHe06BVl4OXBrjLpX6MuTpoZfteWgTIo
lyAEQ0pOwalGS/b5KT/+jVlHvjnHTeT3a6lnWM/j9KCpu2ylpX96rP1z7cfL1ldsr/3Hu5TomDN+
2fT/w2aYA/Xofa3DtmV7u9hu7/SxuD26bQbjIfWg7Q3+8ZPkcnyKkpkgnd8+TTuVu0qd76rtSiYb
Rn6y8ynnF2WpW/+zz8e+Pudz9edzPh+rUHxQlPv3TXzZrDpQm0anyHt9buJ/9zbbp/18l8/NbI/Z
CcbKdNWTY9ZCXs71TF2vptvS9th2lyv4jZLI8+7z8SFq6RxsT/lY3FYl23V1e82XLW538+0Kua3+
eOb2InQKf7z3x/rP+x/bpPXgzZKRUSAnZgrJJdT4yjgr8htYnhz8ZA6ZHtmGks8hdrVx2rfyqDkk
JUOmUNbYqlT2lkADP6aLyk0iHMKDWAgMQ1nH9bnzRWSC6DRSe9/k+UVr2+Vh6JS9XVG0p+uOOA94
eBWf0vYNbeBRgbB2RGet4tdSCTk17whEo40pS+Cb2vp7spASPTDCoFh1ZYlwuQnrYN9Wk3VKG6LA
srh+kJHG7aOyfcli6ftGMZiV3vZRsF5BZYCRqy5uaDy3dmHv7dhGfz6aGNOQt4NYQZs5UjUsBkd0
s9/WEY4RgrLmURy0VqJ+B4830tNdXhFvS2j5uCtM/VCl9U0gxb/SAhkEMw7E0AJZriVH9M9tQQ0b
AntGfIphpcU5ZkTu4Xk7Zar8nGuQb/O4uqBoy3S27mgpmvfEfiZHA9kS3R0XmaiNyhP7ud4hARvG
+E4oiwROKUud96Eo6Tn0ZcQvKSs7vYyTi3hcXsosfje7RfOV8VVu7/uwuqkRGYX1oczlHJXNep4z
QBg3Wu9UM6zuNJYpp4Lqd/ogMRwTvbd5q4vsUIuevVdtVJcqHv12q3wrx2l0rC6UOC0GK/dNu1W1
H9lga6c8iIbHzAR2hjX6Lu/ERQE13DCCyeutgMLvbZiHxLbDtqqmX1WuFBgQMP5Q8+n5LSp4J/Se
QL7NixMUEbIb/EQMdRtgsyl9Vk6qgAGKnd6i7e7t1ocF0btmbX9PFAiyaqtaFyR2eraoQ6rDZXyM
TPV1iG6DpsldPBe9W+uN5VVVt1cCea+HqH01F1sZY38DNXAf82+JZTxOJHrSD0muh76Cd/Vi3VMk
G/boDEbHaKWfUnRAfwDELpKfSnsp9w3GlYy0NJqo2o2WIUwsdqFREWVo05LtjEl3FaquQxUtjl4g
neyskSqSDrinyNpjnWQ4GpI48nDkmF5Ur9niMRqLIASMk9cH+l6vFEd+YW+cPK2GtZOn14NMpXMG
c3FtQIwt3SG1g6tK68TZCgN3pr/nTtUPSYTBbrSzXZZXlVOXMvH0Pc6GtvpV1PqN0QfKrqrYHXz4
iK2v47bY2xBlEhpEBj5Wut0IbQ3cO0TMVLaHeRMlOv0/vjhmNrrIFSrZ9KSHRbmrFrRkOqQXXw+A
pSTja7dMt6ITjd9C6HZ6tQdxxivmKoqo2c+XRdnegGxCAm2gK1GW81qDzDk+2hQhMMEWTpsktz2j
fQximXUWFIq8AD1gKvf5DWbkU13OyllFi+7y/wDSCpXvkwGWLBjpAhkwWW6mQhznyZ4PTUYLrLI0
d5qy/rbiqELlk2O57crIBa2Z38xU8dY2o04WmPW4jAPX8AbGZdUH3c7UQmVfG/qD2k/1RZ10940W
WYdlOeULuVHO3FSzCyCBCRlD6BprEqqnUx5Fxn6iMziNTP8GxJd+WRqPqOhJYFnm1U5QHicCINCy
QJoJG/L4rG63JMM7intCOMgfcFoOfLcEVbyDI5t3auMbhDz1RkhkXYq+mh31UerxxBqdpl8gFUIA
Mb+hAHVQ/BecTxGtEKnL2a1hAzFKZsKaBwxY9U6xzil749GgUNyDepwNTglGU8Vu1GfP4EFdbcQs
WvHJPE1vL+sR3Z0YuhqrJijjpVBoPCnTS9fB8DSS8VDx4zrqENH7Dn6SAHUZUxMTyXQfFDXMCwgg
VmefMwkTdKVItYdoVHImJEIluRMeqjR8BBKM9U7T7gfgZd4S24R3WwWyrglpbdKSrRZLEAlW7VmU
pbsuNyjAon50hYlPJFD7Hekq+xCnWF1PVwhxXnKbKBSdPrqTE6NelsurNxfqXW1WTxx9NNEbRG0j
cHYv415nB7sSb6dHwDpZsUt4TtR6PzWtSo8NcTTK3seYwxTQ3zs+HHLdu6l2cTWAXgASCm0z9cwB
JwDm4eOQdCYtfnGRhsqD0jMsQ0l3IRtvdhZAR1ejA1IQVNtBhg8UBJUW5Og1mzR0pSKt3Qh/B2Iw
4x6p5TBY6rm/FnUtnWEYORxp2r6G0OVY6CbquQJQlNtndcapR6Cf5YfilkRLxYsrjskxaFsHdKp6
nIwbq++u6iltvNpk36MFYoGwSHENPUMThDhvunLA6a7r0jcmCKU749ezO9velau72xD0U2jJotcF
sO4zkj42MqhCdW5vUlRvc6In8MgNj7MdwBOqxue4hPrIgef1oSm7Yw2MWI+TS23Zw9Wy3R6PFIou
HY158LSIuUTdaD8R/bL4ekbARgY1ppuD96Y3zgPBQ96YYu4tUvEzb7BumNMcuxwpBVpm1JVhpd4X
EyYW0pMa4hXOmP9kR69pk3WTrey6qE6BusQw6YX6WlvoNuwG741p8VBTydZhNqWKKXz5SkUth3/N
iAh7yk4yxOMEpFko+WOxTLoDXg5MBr+w2Wa4+e3lorb0jtl6+1D0GCV7DbWZrYGItEqkIjPKq1qJ
A7e1CsvBsOlrRXLd3EHpma5wXO/MZOpOJcfG/7B3HsutK9uW/SLcQMIl0CVB77XltjoIaRt4j4T7
+hrQue/dV42KiupXhxGiKIkCgcTKteYck+HIgIXD6fyu/+wVkXSBNfqxE8A1y5C6oQvmhNaPdYpm
paFfMaTxtEdxm+5atEtBnmTHOdGuUllfVk+mA+Soo+4y5relt7IMUt/nCRTLQl9d0Glk/Z3xEsDn
Ev21JFwBFB4rH3p6UXXDpljCik03/l2JGBaCRaHQxsQhdLqFxaWs0A5pHsaTvtqppHh2aRAp1uMj
I8dt1IrhUiTo3QPbUBuLMFvFwHYTmpWxZkYPkrF/gRbf+F3X3T2zZqrYI/rpjOrGcObVaPRTGexG
B6iOY6ZUrLhgfAWaoE5/qFSceREfm/nAU5ut5zw8k3j9VQ38KT1BGo7TZC1teYRCV58FWltrzMC+
ofMdkuh3Or46A4E+xvg3wwm2rqWGzzUUhxZXxdq0Ugmbk7zu3Gmb9fjXnFhA9JqYSUNaL64XybWp
R9egd7V15GpiVUssdQV5GitVoPyKcQAeakpovSnPVTUXG4bN7b7s15nELYXy8UA2kloRoy75i+tZ
NUwORdb6Vm3qhxoV11xa5p41bpMLGG9OkZAW1v9SconlEaAWXA5clAHCVVpD5aNOdeQ4dHwXNfe+
yKYYMBiSYYx59iBOnTcX1PMkmyfjqjJSDV18Ze7YPqwN62NAKX1rxbJ0QuzZOePow5T9VZBMEDJw
54gH/hy6z+zYKrZ1u7KtSGzAmMRheRqtwvW1orqEpv5kDLnCjVX8sJX6HbaoV3UEW5WM3rPEq1bu
GBlka9cbPTbUnpjvzVyPLM1REp2QlAKjOuIvXihk4h02nofnvXY2SVqduQ9SbuE5ggOerFWJXI0J
P7LiqGJC21q7GvulsNuKBsJAAor+0XcTNoN+G5pMVYVZPjHejXdZlwc+brK9IvbJ1w1kUtA2JCbM
BFpHb9wSp7lnITdjkpvxF8vkUiX91Y5/N65xbQbDeTML5GrxsdKot8eUXvec/JlI11x3fUNxRADA
xrVnzlH8UJq06JgwZ6VE01aDG0TgIIWCaSG4+JgIaTF+qfEhjKFcJ4Fx1Sp+R9k1dLqDEueX5pCr
lASbTmR0Ggak44rIrbhTOBebeTOEE7gd/GBFmL1Fag53RTMjuGD/Y9CveOnKE2jldM3lRXUglO1n
A+2OsZt9DOmfClmkHqIWLoLhr4HsQ3q9IBal/+uEL7Tj0+3QTn+HfDShatbwXLVqKSxHE3WzBFhV
turi+CiJvX1IhpSGerDq+plhvh7uXO2CXe3Lm9r0QucIbqhpHcXYXtoU83Izh4eQrjCsruLTLlvi
1LpFX4b4LgrmHYL3P5VbTX4WbCIddAZEUvwkDk0bD+k6BvZDlHW/G2gu23ocTy4ZFTE5vb5wuClU
0vvlaPhok8VN7l1s8lEssG6uh+kNZ/nDhY1VGsF+EO6L1fbeqmeTvDLlhGq35lNVLwKZri8CYKE4
RK/94l1IRvTD2MLdJtlkRvkKtfozKoczuUeQBECMTW6xqsgzuQLQxQjbiQj7vGXsGqLSYk08mi5F
apnYwb3Cc3snd9jSvIUUsjw1jD0qdXK9/3lOyBCKSznkh//8VGgEkZ83qOGr5Td9fwMQwWc3y9Gv
u943Aay09Q+IY8N9EMOuQ2OAGxk32TCj6l6g1byR8EWrwBxjMJyPSa3kBrr2iF3jxFx8FdMiuPZi
DB/d8jBlwaMhv7jIy5Nkdnv/fqAdOa8TQPFbo5T/fq5wppqMnIhL/r+fUwts17BiY1e7GI1dO7hh
1ghuipOxkvWdi8Jgyf921hjGfc55oDVb7d1JTqvvL4mDM+9JI+PboNp/nvrP861jvcWUv8fvp5iD
G/cMBiwCzbbE8fZfv9I0AuPQhnhIv1/yP75B1ARc73/+8PfTtoHRKJ7K4vD9h7+fC6KBoMzOBI3f
VP73U9/fjIEon2xn+vHPT+ZVfJWSgJ4wSh70CkuZTvdOiPgx1CN0uDo4DIs1BZDFeRxtoHrLA0Yi
hT/MAcH1389lU1/sgpZYkxSxp7aqaLucTU0dUzu17/Hy8P1iFTuMc7CNTQC01gWmVj7ULCRo3l7k
ON9fN9i7t02ZWZhTl+9HzK6pjKDYtO5tUYognKkHrh1l3T0v1W42cLvlC5PtzT8PbK1+qgQZ3WRl
/IZsYd+OBST2/7xuBCO4z2a9/ucXSRwIpzCP7xjc1bUiLPKfMwpFBTpLlJRelhN6SvX1sDQ3fODj
+4F0cjx9v+z7AUY9qmG3qPbfX36/VrhF59v1oBP/wE99P2dMRuZrZXrJ1DiSeB9696wwvXuY8oZN
U30gs/fu388bMu9vDhbIIHF1/o/lZYGaDpU0osv3K9gF3vVYmLRtOP/KKe72Wug58GBLeScHo96I
yJ199ljy/v0N0SXtQa+WuPTldd/fIKPEutaElJtJ2mkU/lG3bXOcw308Ubn1Nrj3/3ptVNdy5UES
32VGnWzx3SFY1wK0/4Xt+qM1pRtTBrAcJOCmrQlSYt3WdfxQy4PVtd2BnlKxisZR/0d+8v9VBP8X
FYGJ3ofB//9ZRvAaN2FcxP+bjuDfP/RvIYG0/2VYDr/HsHEGk0iBWuDfQgLX/JcDyRo1jYTjaHsm
Ypr/Aq15/4LtaAld103HMVAj/Ae05vyL32a6OgAa1zAMx/l/Aq19/5X/TdLj8vdBuvE7eRvIF/iH
/6e8ycUGWZYA5ffdXD/gQGInSYtkI892F7erLkxw4xDGKusapYo8EfeVWr3Y4TuCdZabQXecFjn5
ICbzYMgrE39fYGfcQ/+omIs2ABNSY0NIan/MK+2lbdgd9trLLJi2Uxn6Hl5wUpvY/Onc4Z0ejPf4
JGOscktGDh1Mx3iZ3ZZmBTIaetWXTMAWlWyo/s5z81YF43sgK50LQtA9D8ePob3Hr43d4lUYToSc
aytpVB9JG36N8Pfpx0DYqBxsXER9gPOlI2tueu0w/Y3bxrekE2wpQxiUSer4vXQ9KniCsAZqI/SL
9GKCwrmxP8LNtJTlrlSL+RFsukXvfAW99zBblMOOBHMVVhSWHk56jGR/Za4D5uKH8ZTidPPEgJK/
/kzGLCA8KXlq9NeM8aztPcNtuCQxGAJhelBH2RBmZIIe+fie4qBvKGON+hgvDzlUUi0xGWiM+abJ
qxCqL5xWhk3uuoyonnHZoEc3UhRHmh5Y/ugdHUtGftMU1juZEyGNpnjXzYFF0gzv3yBse9Nw2r8E
Uf3OxExZWXGaZPt39Mh3q2LnRGoMuxGlNCQm9ENLK74biq2RHRTlqbc12hJRH24LL9ybUxjfcr37
TUCr2kUjGU7kabGtx3v9OgEPqiYBkIR2OZsFsZ8GzN3YFnJaC47Yu8nDTKVBx2bY1m6E14eG8IEB
e7s2G4QLqXf/Fqpg6aYaIDGZeKKXih3z0QtHsEERtBdhhaceoS45uN6wakZXUFhp/FyfYWFFADlh
wg7FhwrocUFJHY6ELLzacRFtHb1uj/HYeIfRgUvAx+9mOhQJTBTctv/Yg/c8RGI3hOXv2dW+Imah
28FICZcKALo31ibJKmb91XoqbKKdiL9pxEA/XRTlFpfuEWkPMwOslvnS5+6L9KkUgoxTNI8rDVI2
eydCEweL7uAUndIGBww4JnKnnPxHNSftthTT1zhCBMM02hw91Z9Dp0+hmHCp0XKGmGokHYNQhlHf
D00+YonQ3HZF/6Q6auFk+GGNiLEXmMm65QFDxiofEnv/rdkhujJuvJ8WOVtBYy+3rxX0wF+p6+7C
LkUp23APbi1XLoUoraWGZg2xrn/zOFH/nLIxuwCWF0yNUfk7k/lbA0h9G2SbUNXtBgs9uRelBIsR
YFwhjuD4/RBoJG1indshCK4xDcr6SKLoDCURYmPpSzSYzJw0bZX27rinevTN5cBoeX1J8uYlXSLB
KJ9JnLTbTcJg6hjAcDwGeVhuhqLJYAaH7anU20ejnHQ3Jw4zpcTZdql9rWtbo99GHVERb1SjvG7t
qKUNAiYoDIcjMtvhSBm7ydAZHrrS23ah3h0mR90AAtfriiJ/1eMhYnaU6xuoCTjOtXIv2ZvTS7fq
dW816pj0rrltev1Wo+1YxQ6+e6kYK3y/z9j+AQd12PYl0oOCBssKefMOjI+2iYbo041atW15kZBo
jpo8ncAUYAr8rafeyDieh2CmmsW8OxDIMSjcbKKjPT63TKrdaxVKDq1ToEVK8sOYmThB5LQXy4lS
ayKjx88WTKnq6A0Ne0vaIVIrPoccN5yaxD0cUG8rloI1fKmvSRrxlppoAjiH36oX9cMm88fXJJ9S
HadkCJqLUMNIpqfMdc+OmhfRpzbvOlyp7LAtw2Wmp+crkgvmk0g2Difv1h0beSRg8rmJxmKXgahk
pDZIVgQXxvMkjrVl7RxGpkfDTn8bE500Z7E+2cNUnro2i31iU7bRlB6+b0RjY13akDyxKSwGSu70
RwESjsI6faRl01xHoZdPjeftSFZpXqemZN2q25/fX0EySmj+xxR73dtQGOJiiNa64tho8JBq4a4U
qdhj/g/XjDI46oET+aGnayQxCessauMP4tFj3pTNI3XPA2jdde928ye8lmvUkJaX5/A3ONhY3GvP
fOPQrlw1dacJqw7qUcIAjZTQIyBO22LGQEigCcOczARw4gQiNFbWgLk19DwmsEa1c5Mea3zacdaN
QUjQNGlZegbEuzWhu80lI0hO/HbrtXqyaucyvIfRF9s4+1TW9CjY2YhNNKp7M88uS34dc9pNE0OB
MbuUY/hFYolLezYd9qlwD7ZdyiO2VedIrOC5IbaDdgR9l2JM39rO0s82qJWt5hTmmQRtGFdzm/qu
a+FXKzVrE2RQjduwazdGm7w6E71NUmlGH0QIJjUB0juPMvfo1dGbAxL8HCqtQ20ddJu0Yjo7Tq5B
3lDnrkbExT/sybeCrL0FRXWLvBKnntSdXdphm2YTINaBQOeTZ79xrLbrzuMzrVOXXrqlDiL3nuNB
6PuBiox1QpVY/YS9zxaYjaCpctH5Xf73NziExIpVaseixI46Tu9RbNxJ2Op/FGbh0BULnxQMQKZ6
3XR1vKK4VGSexrGOL0Thp0SJ+RyG0BU08zXo0uCjtY1hHROieGkEff4kZfaBkpMcYoSBM2E+4yIR
lHH32Uy4AwcN7l9LMHCbBTuig8jDzTO1Gye2BnqTnLreIl+nR+byhI/0wF6U8NYSxfxA4lLXY8ps
Tx4UMPruZDeO0qQjOfGp0n2kjBPefnAZyLgKL0WeKk6r7FNT3pOpOYjtMdEyKarPoSunc1GdlYei
OyYk6Ijn9CI7MGlR41nbMrRus2xp96Q3BfftQNuSEKGeF80OdVkVDD9pC4R30RW7AmjaBvL4Gs0q
PajeROjTHkkoPlOddk/aVM103bX3Ps5zX3hF/kIa2iVLkl2YJs05IF9szV1oPunNj4gQxDXcm+xq
BZHuoywsT0Zr/bABp+F2bbQbs8cIqx9Lq/sxFWF4p4hAnJkG415BvEtI/qN9A54LA5+i/RXna/qy
qLTaWL0oN7VZMwd4YHPNRJerbXLL+iUX77MSzT4c+HhK8BhRIy8MBO2VhrEWN7Wkg08SpLNPaAoS
fC7OXRqnu04vjTcaI66pnBOG+WIt5GjTPotPmmdw88XTck6S+RIUvXasWoNJEJOGrcJbx4XBWzA1
Yg0qKzbPA77ufTB6Z33ULd+kIfJSc36tvcUNHznhZ8Nm5BaDyd94TWXvk7BczIxDsSPguTxkVu4+
xr65ecnE6MhrnlGnj5tamupCMEl4jLYJE4MTuR4JmPNEvjSm8cHStzLJ9XghIxOGKomaecQZRxWW
b+YRT00exdlZ1vmvJIHvZeIQWiLO7Pd0a6fhByPM/hZRIm6mFqIR/sPOF9whb5Myn7zJszcs+Ngo
yzbxiYZ14HYxw6dubnZaK2s8W3BWw9HuFn1nsxdQYv05NY210U7iR8mgd+H5BA+GjG9dG0E+DWX1
ohsjbwyT6m+7r7j0KvelmaXDaH2tjbJ5KRJCtvJxZFWv5+onRHeCB4VGXKOdGWsihkgc6ssvmTf9
MZxMZqtlYW+J53sp0rVbiegrGZqbjUojJkHoapWG4wdTlS3eYpLaEIJw96iIOu3Y6CSOeo3yVD8E
WIwI7KlIHpz1ncNqxzJF5y7Q2xljx582d9Dj4ncf64jbeZdSEPcOZwfHVdMib1vkFMlB8zYFojlb
YchWTsHu6ukeH2wQYnutm3wjiQho8+YUkAiWJk9J9z3Kg1OcOfZjmpjkmrBBCQp0Ybbl2Y44rRHa
TPLJbwlORU3zXcrS/uy90LiZUd9uYm8Id+z7wNaO4h1w44r40SeoeuZq7osC8UnU8k/o7YGUJkrH
0NpUHXjurCiGlVa0IT6WKPf1ysRWGuGKt7Pu7/gdc4jNf23K4a1o+sHPTYpD2Aq+xeV/mGfz4gqa
KnltcRrbOLGGOLj3dCpVZNtcOdrfojITuN9YVsoDxDgPMgyW1LYr5y0nGtySjsZjHuLOcCeSjBab
iqEBwOb22bLY30gqhuXvRpNf0Ms9kdde+y1HNNYd7UL1daO9xM7ISC34pnSApA4fWiE/KWz7Kxpm
sW0T0Bq6h1xbhbR3YpQ8a03l5WXMnEesumdiydM95a+7GXs0FplD77yuXL8DL85vxg3ahN4edk99
lLX51w4ws9ZM8HwyqJMbyw31RiXapybB8DYR6wgYrvM2rJKAm4IkOBamrHwZonXQqDCgLobXMXfV
NfhJC2JYpV7b7JGKkRQy0rcrcstEfSMfMdKn/TgWknkcsZvSIRzLQkR6NrLLbNfxijsT6dGIkA5B
JN8nM9rlcNBfikC/aRZDiiWON6KryeeT7iwUIBiJrUNSgYRAFdP75UAUpp0yE5eNDomhLk9aiOgC
D72Lmj49e7MVnVQ6c5AD8CQkXj40zD5lIjYxsREbs+r+zMqqmQmnvPvC+WxCqKKD1YNjLDoCfeex
Y9gyeAewMuswIXWzaR31SMHuiciY1gTyhlR9JqFXpZXtNDyVjGn7aA8QdJWkibknc9v03aof9zD6
SIaZcihLvbupytLYCsftjtXs/uomrzzZkwYBpjBOxJEiI6hTrH3BcLOKbjPI2XuQcK0ufZk+a/mT
DeXjh+OGMURccde1cD5WffmEyAMjIuwWZ9Vo1mXM+3OeUOhFljyXkePdIht2b9FvvbzGtt5Z1kmT
v/Wym05GGnbMRms+S4S2zFVpk5vHlOnXKTDCjXKyEOU33mnXgHpZG+GpDTVnO7Vm8Gy5ahVJDy/h
XH10ORKrRNyLRkY/0RLQxSEpJDKubR+ADyib4moQHM7gswGQYaMicJc7rgyEw4qZj3vCm0qYZeox
SqK02FESdc7ErbUwUUaObNZVoyQCKOPUl253SggzQUdBgei2zxMOlE3Y4eN3Mq/1dZg3G0OHYwoY
BHWHme1bBthJZycf3KoNhqLFdHTUAIY8ZBLUWn7CLhC6h/OCJEvt0qkE/4FE0m90zTgCCgDMOJZU
LgBgtiPMhRVNV2ftpdGrA0/lHIIz8g2O95ZbwKr6GuBYPsbZBnXR97/F2ONrUdYuSe29OdT2Zoqt
P7Xu/bHJYt3lIv9lO2lzIMN761WJc2EzDLwQd/Cqbhhmm9YhIkbhxfCKTxQs6Ie8meJVLHAWRUvF
qS9dYQLSyVvC4AR4jr5V1Wck2h8ciXerzYcDoTOUgtGjmPdly+2HVkL2HiHoMIrpjYhxG7I98QJT
beVPuekevDKcDppMzn2vXgW9j42wPG4HUXlDz9adNLJpyUoGZjV3rvsoUV22nnEI7bb7xQOEunSd
1pX8ESWmD+ZpS54S9a9sOOP7oV03RuSPlEu3OMaBbvVTvA1pOzlau0tRb5xxvA4wzJqfjszzJcg5
3EQos0OZzE/MyH+MPaXn1CySpvcJnATbd7UdGlFh+aMlRKOtRQxTbXWNdOx42IZLVC/plKxuXTxv
tLTcR0bfwccShY98ZgL5OLgQGVS+Hh0afr34rOe83Nyhyb4hsmS9GUm41JTR7NWsg3QfpqsaXOvO
0m/fs9xB/Jpxo3RU9QjaEuGZLtXa0FwqMpsBG/qon0bUH9hQZR+oZDeWZPSv4jpi0GnGVOptSolY
Y+yvoZw3DZ2YdlQt6BX6Ly7/ls9s8zcWBgQLjQMHuZnopGp5suiFYDggJGw1BgUMy3J/hIzh616r
9oBwO1g2GmxFe2opa5grNpxy9aKaktZqMKs/RI4unL7aF4wz/ZoG690K1bAbMhLStc4cuBfFRK87
otrIiZlf5xqf2YwdsSY5qshGNDjtRtmsym6RcOnkpCmlwRniRHlKXMQDpsqfITZy/SOJUcr6EQ9I
GerOODWx2vSe/VzWc+DnRzhCo1NHT/3yEDnFRy0Jf7NhVs3s+pwQDeUwdmu397g3tuIGcU2qI4pD
NFZ1gACYEWI/hRcDYWg+peiRiM5atSWIKC3lInW8fN00GNxLjTOsrOIvrR/WsAHfhGLwoqbPMTY+
GmAPTWCjpWuKWzOYyocS5M5e50dZb74s45iGNskNEfTPMbD2pB3tsjx+wDiHF7OAjgvXvNhQ/Wll
fNnIOnNqRdsDHhk9O8ZgrmDQ030OnfavFTPKL0vm/jpD24yKZ1VMxo2k9nVq2Ds1qBNta9QynIkw
Sjqf6/iFPJ9LkdUvUWaFfhlrLwWKWspOFdG6hdYxRxGXnPppTmbo9/aFDOyBJtYQ0wNgWth7MamW
Sf42GBTWYVW+2fRGNOoNe8h3NWkDqgAGLUZ+qkL6ZsT3KFqs8dk75yQozQWeVpjhFpXYT9hX8c4Q
wSspl7/SMbV2qaafqkkNe+7xJBuPTHEFquyUItuYLAI8xJM90TilR7FynBF4ZoYcajl5rYj2ivYk
RV3xVkx5ovn2Srw61GPMyXQILLJDcsKGpsqDM5a8WGV7MDIG5jS02WSWGpRvDqQvEEErfAfrkp4l
PJvZ14vkp6I/uCIVPqDENNfdwD/b5fPfTHPR2s2+MXKfJK7Urc6OuxEpvM7SqmB+EESyon/5RXr8
FzIv2sa0D9KKpXaaSI/JNaTwYtOK0PFl14LyppvckIDlxMHH7EAeb9B6+GV2VXBEN+FonagZDCT3
0qv3wrJPBoQ7AljSswoNxHITFIhcSBAodGn6xmLe0A17d3E/z2X7EaTuQwpm8vrM7l147WliHCLg
UFpA1QaSl0raLGymiUhMSmPdxqemqn6FkkJujuNtU/fFRcgTCRFfegZ8mW6Kt9UTdbKH+Cu0BoQ/
qO3o390TfULTUUM/xVHuW4o1ypXmmaypO9b30A+ikkj5qv0T1PZwm9Hu5TAwgFD071Qq4LhkcbFj
uRuC4VVSc68tLYxoeFPZlSaHtqmgQg2Vqj/SgBQzpcn01k20HGptdrcu/xsiQhDXNh3vyeMK4IPr
faNqDsBKUaYlVg38E4WubhlXQnzTM9TdrWaqV7cWR4i8slb5B5SLxM+1v8CE1VHNnHGkyIUH6AOr
QUtiX+/yiYVqDLbQmkl2kKKHHK1eyNAbd3XV3j0padoY2bkzNfdoZH2/KnsqM+QHLsoSs36Gw3MY
BQzyvmA3CwLtbvVgCNIWGXccsfsknfWNLVnzM3Eq9q1jD0XVnk3fJslgPQY1R46W14qqUe21dEam
AnPRNe2zV1QPqjswBndthitqaEO9E5IuTKvnEdx1d1o5UX1owRCRB1Rci2p6csaOyYCxAOwywy9a
6+GA9igJxtLnht02cqYllgQu4+DCgSYJaFOX2t0sr6Jl4TUqSAVAIOYhe5r1rtokQ5qukyu0erwJ
2J/9yHGjU5tEt5AsmEPbzx+BoX8poyI2b2STxD7mi+VGdEEJZAelo0mG/AAlql/0vWq5qaOKlCGE
xbYdMEe1dUjGrdlswbTIXcv5B+Y3I2A4Kw4F9QGeUY88kLdoCvj42nDTKyD85oBipysgTwGzXxlN
8DeI579TalkPctng/CbjI13geHHKTWHpWllIRVcSWSRXT2H5dgP4sP4YK24M9hy+RzYcH5RgY42w
aiGAtYbx6TQh2ZCxdi/S9tCNZXLMdNGhVWV+F9Tm1TOqL86InDTTPqgqVDgzwbq6SC+FR0XBYClc
FXP3MhBrsJrU3J3NrDoMkCCGDhUgHVNkJ2XzmnjdE9oFZ+0Ch0S2na+YBFGhO9lnkRG1TWf+dSrh
s48z2UYqnoxtD2fkLCsSyjv50tawp/ChYKfRy3bfxMbJ1EHUabTLTM378sp8eM/0jzLCembSD9hP
dbFQFDWBKr2PWJraYF8fFBlvWTUgFZdvZp0/S3rOmwDy0dswJOtxZsQZxDuUK6j/QIpUc/QiesKH
E6Gl+0YCWIpjI/wQjbtxxjy/yTzcM5Zc8UG4/tRE+yJ+7ykrL4mHNBSwqj87GVmHNM0C2ghzrh8q
QYXnVfDhcA1tagQsiwKOv2A8EXiPr6YWz0kQcD+qimMYOMcpqonW8cZmW430Eiz+UoUadl2N5Z/C
tlB4O7+HCiRkju6PLBCNwIaR0r/Ob6rmiHWkkIQG87uJspBZ0l6VBkERwOZ0FNG8jUpjeqOeOkP/
mHhzxC4C5Lbk8Dt3ouao5fqEcUE++pZ1qx7rrdXY3MQWCarUhuaaCcL3ppMeGeoxGSWtKpz1Ca9r
0oPD6HWPFPJAS332ncHYhcze1kOYTwdkiVtUhPlRDOrNayCHWMYrYOoJYbJ8BubyYnTqBzGUm7hq
92Hq7MMc4VfY6+m96rUUrY4GR1j3foRVr59ci75c5KBKZFktTUe7MftyqkuOp+Hcd9xkdRkfJGlD
sKbZSqNHIABZY2GCNGOlrXsf8/pOqV37Q2QeXC0UVy3V01284DLzeGEgGmfsNpvGDvQ71zAFcM19
ixvNurUqqovFbOlAou3wwTMj6FjOEX4OhFT4dnV1i+E2zOy6ubFO1XjANfLoTZ26ENCx+hVDB94X
JDsQvxTvCn1hPqvsx2TYHLcYyTb79A2wMhdtOXfykhaFcBhjz5t0QCtQTx67nxmgap7gNrcn49EI
hLBFDDwIrNXaynvEh3w87d4JvOfUGtXFY8SQNwr3fhDQd8jgPaYacmXA4HHiRcdWMvZPaj+rGI/U
kfUS4mrjpsaakZqnRFJ66dN51piI1sgeaeuOPkPIbIfIj/x2e9l0eHDlpm3Osv7oiA1HKx3NO32s
L7NnNL6YDFYnpgCMD6jhOTGj7iupAFRJgHzlOOirWbBCl6IdroP31VdYc5J5enZKTpTQhInas6mE
UvwnI1/NT2fGk2D4X+3kr0rMP8PcnCuwg5sxi6sNBP6Qf4amnhvjhJqR/aI5lQ8ZysMUIuIAWg/w
8ZX+Gg5Ms3uVlegJybFvMbtSZi25efPyeWMOwe9UwryyCls71JokgXRIP1UOsqm2n4RgHW2H4MWd
3acxAH88hbpxrohdN5zBYmdM3KRoyl9QgNk6zCnRD9IV68LoSHYy+TQod1tPjzaxGj974fiir3K/
kp+jVPTbs09PTPtxidgccCiSWqmDgVJmjYlnRpqp4EQClrL9UkuufR6tPaOdmTbcXD14cAS3ThDc
7QgjR592+x6aIrHGRCuEolhz/qY+kdsouZbJle1OFNXVWnkgiqdmgGJnXqeplDvpqj9a+gb5nA6w
W20bx7ySKR1v1Fz6aD6YuZjAWqN3Ua/bQLK5bMHLj7Hmexn5L719L9wueh/nhgCaHr9GlzUMqtnV
79wCuX1uj1uSKa7JOP/WSKvHbzL85h+yV7qptF3UPJGc/eQ95jkcXhh4bW3HrS5OZ19tRohTSjyI
a7GhtYPgKc1hFCPWxIyFmjZKCM/Dq73j9Lk4dXNjWlv7QRc9iTi8uLUGYNMcq7WJUL6LUMLkSbIx
YoJPVNy+BZhJmHMMO9hC0WamJmHS6u26ngZ2VDCfj2YsBIh1c0fSyMhID5tkyMZ/RLgM6SooM/DU
Tu1u6AGtEghRdMeaYa8NM0W3Ud/6Mnpn5Ods4vijTD3Ei4UkxdZ+1AKZuG4+AWGmyLSyC6YnxmEG
vSCVh8/e+IsoJGS+k4EuI8jWiKMBqOp955segQ6V4HoruB2h7FedWb1jTrRPi7aJ2hURv2qHflP2
QbLSCKNSnBG7Rgcdadaq8iM5iN3oIhR2IifwpRz6VRc5K5yO5ZamiYsfIyavNZreW7e7lMWQnWry
U8aQsKWsc45hLAgoYNtljSMSlKw8CadrcRo2wwquy/V/sXcmvZErWZb+K43eM2E00oxkA71onwe5
XHMotCEUgzjPM399f/TIqnqZVahE73vjCL0YnktOM7t27znn6zKPuQHzp/UYe7Dq8uajC7k8AYIB
tsxwxdfH0UeXlIDqrd2OU3P0VqLMP5ffjYbxYtfOtTK8MxevLa09AkLeCJHbaAttv6YjMeidbSPO
CYfHsW3eBKPNOTReirYf7tJSvogDTjtOcoLzLEYVTeKRxw2wJG70kxdl44ufGigdE0KaZR7vqirc
BTAQIPEVFdnXPf2BPqAz25pAX2LeoDOVl7ljELCUwNK5zfIisuWj6drrkKFY8FlxuV5bEwmrOtqk
nSIIbeyfR5MiKSAAC9cGxhIT+Ns+bVS9NoHjbktknusmCerVlDXLxyZsHK6RsaWpMj8QlXpxwFbs
/CiMNlI+K2QfW3ri1abw84sf4lQYU0lSJWVXtmCjkGrkPQIp3HdX4SQeRwqy8yAln8Yfz/B2KRbc
gQQyOthWPnwOE2NnZdOMadwRUiUhsPS+N4nlEoTilTsbwfHaInClSRPWWX0g99HZRN5cboPvfjJ+
6/wUAWdsG9RE+J10fUoB3nDKnYPcvYQTMe6CeM39smox7LVIgkaCcjE2XttcfYqGj0FFxgriEBHy
i8OPuPyib+LVJHp9rLdJUnf32rwLa5GRyFl/jmYCvcQfU4gPSX2WIkBsTWcXCNtvaAxE64nxV1iy
rrmqWXHv7dOAO7JV9t2jNg4lIqlDIScfo1R6iBnC9EWNexQnMFHvPgYAZL+OFqiOJmJreudJ2Gof
UXFhS8Yj1BdlvyFFLCLbsr0iZoyO0o8ovkENtPU1t+iLsfKfpbW0bkL4xW177ix336QMFfoRHhL3
D3tT5Gm8jQvemUMAMCqe+Tn2m2qvq9duxrsrJmfFyRvT6G0uoplevUy9xsQ4gwls9wgKNr1D0yjt
pwqw16dX4Ljrf7STfoc+gUjZRr4zROZTmsUE4U30RbxI/wjdFNtcVBXbrqi+EBONxjK8zUdrk6ob
UolHvcheQQ+MaUzE6rZyTWZ1QUMsqzcfU/TYOeNlKq18Vp9JPE5bg0PiFDPx2obtiIkyyC/kXXK9
ZD3BUcrfk6REmh3/yoknqIfAOVuaqZNHEThyXDX0QbfciY8F5eLbVF2aeuo/VEhSrEgEMssjtZjH
r/t5PariUonkzqYnT4f5OfeKR6uTzZ3EtODXfAN2AAXXCywun97YcEl23EPR8ThRdtUrayqLT9IR
q1VRy61i9zoakYff8St2Y/ssfubcTzeiM9RRlQg3dYZtP0KCwCaAliuR8y4IFeneGMpm0/wiMSha
Bp8vpvBpH2jnvbO7fZSBmDeNznygO2eSiUZj2GIszGhvXvuM5Pb01+vtOGCpHnv1LiKwHoxvBWnX
U5hzSA3qewaE4JrKx9G7j9pcfuOc4PsmL28VWcFqIiebnoort4GDmooUEILmMK/CxN0nBZ9rmdCL
NRsI2IHHRobubF6lsfXW9h8+I8PzLOoUlEH3yFOU7fsWPm7j36VGTXHqLM1aBk1N+YDJVW/duu3x
fyEGTerom1OuTaPNXusxu7b0ifHs+LucY2axWiNC1S3ksxivVFU9o4x6mPypWoOnoDpNnybtXvoq
/946Lh5sr14nSqJYSUb8Y4DnDGT7BzUtuLCSqN8G6gYcA/SlvoP1tP7ZxCnT6WlNGX5SjVJsDOAc
p9l47Ee4S0HpMewm53okck61GV5MjV9cFsvNwG5AQiXEGxeYskjadzhTNzgDATPVg7dAyS9zhlyT
qPuQlVfxYAv2vUlhmszmYxZCooilorncsaf2CA7XrVP86DnwT7ML3sPwIAjB6OLqk8PxANshPP+K
GqVYDSIkYLXeNXV2SMMqP9wCZxJNPwPmFIV9fDQLtC9eexUNa8KagRZNlWK0BhsA5dWPLOyJBJSW
s6qznn2ZH7dV026SXNQh+hrNpgx1iIA4du49Cih3biqafyXSMLekwRKyBCfPxq9YHgvHU5ug1+wE
ipzrKvvtx4Rdc5Mexfc6nJnOzSNa2ifVTf25dur2aBC2Xhc99X026zV7G4kVKcETnmsfUoQxEw3c
GCpYoXpzo0jl73Ws7kkXRMRIH40jlQtcjiyPx26VjjyWGQA0RkDcxloql5m52TTGTyV8SJow/qts
Pk3y0f7ogcEk4hSKGmfTRExAQ5tiZSoVdFWnQjuxaP5yYr8jm9A4EZu/5ylLsGEuUuXYz4jpsRlv
6uFolK06ZnWId4EBIQJuIoJqUb+kniRJ4MaBFDwvt4Faj4AwIKH0JKpxk2Cx5ARpo12aVuFReS2h
C2V1QhkFzxGr8mYM3+zo2TEBGhAi+WSRCbS7STzzCsiI38iDIgmN66GkJ7+ILTkJrjaBtTvPTU7a
kiCivGgk9yO60HqmudKWLzcYVz+1BN2LBvnEcHW02ex9nwb4CmQjHDmFiSj0g+Pt7fjaoSfJlwBL
noeaQCFmOPYmc6YWG/S/B8VFfftEs7vaGUuKmoFDEKarL4iTXQLkIGAzTWWSQX616h47v5z2hEFa
U4yyo3JJ2vaWpZnxqeopjNba9GiJL1F1QS7VDv/R1UYQsCvwtIGhOgwDi0MbKlqnIcw3zHIVgIBf
fdNXO8hbhNbqw0BKxHFs4vWc8CA2WfbUcQ4TOL+ISokA6U5EC38WApat74Z4UXrb28xuH2Mfnr4v
SgzGNM7LLPB7ZxlqzrVZB/beUQVh4lm2bWbjA0xyx3glx/Xlq83Q5c6WZXtBhx4zFpUfJAmLE/Mi
XvBXHrHaESNd4FcNqGE8OQMPsRMKL1wrWj4lonS3sQ1elMHhn5cqCU8suHE/u+m0+JbfdY7k1RSk
3SbnAciO7oLxFEcmEPWcWR2ak4D/RFr5eK3d8HV2Pi1CJ1B1IBlOPXtvqVizcSliUeVXYPQex+yE
5M/zcf2nGGnQLENFKSsbW6udUWZiIZz8pN0iHyROTCHbBhz6ZkkTQz2bnOf0+TGm737yEx/KFD9F
mWPPI53UXNOTWrS0IdDTVMpFwpjj0594JNoAepdsy0+uuN/cEWTPlDkXDsAIyGY3nQoMUye3iO1d
1VZPSKeHbZQ5Tx7XAcWNJBvafRa4/ppMEmKTp/RM5xmYBm1GRFdr85nwpLc5tIv1UBjvuhkBmUDn
I7jm86Ycdqg+/midJ5qoezv2Hrk4UDxNnypZzAHtnOwLu7sanhecZqyiXUAIDddMmphAZKmFg2Am
HcvPRwhOg32CW+N7fG7ITndkcFe7jiOa8Za5MTxamaUCTFyDyLmtKpMc+tUgQxIsRHg2bKzq/Nuk
2/BY3lTPt5e5Lpjsw7AZsUG0xqNT4TOhIy5wi1TZTrrTW2p6/Y6i49vgQD/m6Al2kwp9ViAKPLCY
+6HJzFPno7ubxB3bNsLk5d3WBeqVanlShC/isz0F4QYHOEEoGsxzwgoITashdibgn1BYXiD0YPRY
UszASV/VzHWlKvz33DIuPoSeg8WepPvsKcWfsDMxu7EnhwbfXx/89vKBcw6y2orEb1Yvefa9pqkW
S+PQVsvTHdunZMl3E4vcvg0D+yAnLvua4Q/hJDTMAn9fzTbKSys7etRTNOZGPMgdkc1+u/EO2PsK
pLrjLxrknPsKJ7DmQL8twMBiSzDkwCTToFkdkWof9MsmJ/HEm2C5cbU1yX1nKnxixJ/AkQye+oSB
qtenAfKPnYPYZ+WVDcvNLtBeOQl31L/Yof6LwODF3vQP7iJPWMrFegM6yzbxvfxTYHCAOZeL+Vij
UI9/z8r2idohxjLXDJOmUJHO1vP8gseyTwhPJC0UpmaT/vRo4+3/+/fCX/pPb8YmRVlJEqi5iki1
vNm/JDmnYT9pJZriIATyaUfZ9Y7USSRHibjIsnrmRkL+CDkoBuorWkHA28zWgjZkujO65SJ4K4rn
hKV15+Dqv1uU0LSan8owSe41nTL4u5vYnkK6T6O/HUJARdgJDbgY4ERxgJJkElmnNs3aDcaC5s63
HUSULZNOM2prQoHi6eTCPNwOSbaPTDt5altpI4y7L8kg/2Jy/0P0ZFOYsgzR5SI14sjpWPDMY0WW
+/ADOvt1UjssAcEaTbB4NMqI3X3o1TElJ2KvAM2y21H/EI5SvgQ2oQ5DbO54HI3vBRpeqzoWSxdl
qIx7OTIshAUEfrgU0bfZo7QkLWmLdASHCmnIMRHMx85uj74o9dWOyndZD9ldEBrFObK42Ex+/oSL
3T3RhsBWUPfm/Y22WtYR26RaorSs5cScXesqlvliPvqQbY3gjSZKGjAz59Zt7UjTvx8chy4MwVwr
JLdgXFMfQVsRu0ehipmpdurtJVspvv2WeCdsLbvCEO+pmrMnQ7lPdpXOl4Jm9KYtbbmtohIiBWDW
PfKspRdd/0iwVp5H1L54JEgbMmVq3NE5/MVRQY7oxNsE1kZUrpm5Z9u39pEzQInP2QSLqR0vKAXJ
xLLVVYB3/QFCBoPxI6dE/onQAGxIGB6YWqpPD9HjxpXlW+SPyd2NVGLENs+9n9wRI81BT2uxwK78
Ig18TukcQ4kaDgT4uFtUbS0KQXv+lnlFvY7K9MsqpdyLjIcJP8qEfjqp3zyn/TBTc6D3SStsmFJx
wSwP1MLPHrrlq1j3QNpvv5HzQF0sCWHVLYkv813MqjwvzkxHkGn/knu18QNHkuG1/M3b34lyJlkd
xJA/f5DcNWej+2k6+JquBPKz5GS3oFI6vGyruZaUpCrqmOoo6xgqb3xqxro+2CYytxF2Z+DCAkY/
kDOIDoljBkDrAHGa0udiKqpL4QFqEEksWJX0UmcqKVQgGF1Zk/lzM5zRDmUPInOCQ6lBCcbudOd5
g7dKQeWIsAXpZ1b1Dmbq78oIyWIhOflkFHQxcHvlK1nU9hP1Jqpq/5pWPPpd56P7DaVNhDFQ4Ywf
7BWuHgnAQ+JeRJ3HVOI2UUs0C5/QnxcwMr2YVG940p2Pa68nJdIs4/KaqK8q6IdXFyWNMttg2wD3
3KLMVOcoFgAcMb4kbmtyHKLwdXRML3ByfrhBUR9c2RPkFHTPjRGUl7HXzDEJGopKa9i1ZY1tsZtp
5RV1uuFnVu98e2aUSyPHQFOBlWje+qPGWw2kNsyt+1iL4WQVxRZ6ZneOrfrWY2q5I0J5CIoQDM84
DGeH0EKCQsx6h2A02jt6/kGLt14j9kv3YioObupGGxXQlvnvN2eTaOx/OigcpQmWdNnqBbbYfzoo
ktqUvm4gXKMoILsKP6Ft5vFJyCy+U4P0uaAkv2ueYxwzcAYJVi3Qv4/QvZWI7mRvXM2Ki1KeYyJh
1vJFN/FfvEW5OGH/gWBA7Ij2tI2L14bT9c9nmVtrmnxooA6jGVtbwmxNwkAZ4KH1kmeRggDpsiz+
7bOVQ7av1m0qqU6VZTz05Jia4hGX+XAJaR+u+9lt9309OpCopnVEGsIaXZJJo5t5FT1Dokso6Gl1
FvJfnIIm1uF/+i6gl7mepwk29izgBvz+Xw7B0kBKLybIgsj9qgsheA8Y8Faay8dGmSq/NAS7FP1d
wB5ID6vaR2NuM9FEkMfuQ+xhU77asP/AJ30yTkI1V1QGel2iDP+4zn+O/yv4XTz8+cH+FTZgW//F
O7XhDHjSdCzvP/28sSEaZDDWKOFjkmckZKBNUwpNVu8AX5zon74Zfo5B/Vi1bv3e6p/jxCje0Q2p
VDnGDhINz8AE883o98a+yLxveeWcCfwe71xE3IQmcdSrugJuE0m5Gv2MC0teKmpVPGRQaatVmTnW
vicvGwBWtpfcKb75evzdz1djcsfHsgzQQKf2IYg8jVsWqb9oae8kDsIIOvsR3aRDLZjk3VbL/zfk
/wtDvukp8y/7yuaz/fwfv/M2wkP1mf3+3//z/9TJZ958Nv+Y67/8nb/b8V3vb9pWtgPOweaxch1K
xL/b8T37b1ygPa2ljRHeVR7L/9/s+PpvKLtZ9FzQObMwyv+HHd/6mzCpKT2X/7zE8f8/BftLU/Le
/ro8TZN/TlgLXMAkAYAt8R+XZ8Vt2i5lZx8VLcG1lXHxDLIG14F6S21G+Z2Eijlom7xhCvi1pvA+
0h787iwU24483gPt+GdXZ9+bhXSrF6pfUVQ4QMl6oU6/oBmJjhYTmq20In3CmLNxgwvme04mCU03
Xri6fed8CxbSLgQeck/pmQWJe2oxc0yK2mATuvG4MzKDZp5JvSklHLDIt2immj9ccMUxGTnQjtAN
LdrC1mF+mZlYZKrC+Up6Sz83EZWJtDeSMJFrCjw4XSjCeUfIXbmQheNRqD1V0IqPZWScpwVSVXSs
ObLkVLB0s49jDaq4XJjF7kIv7iqyJ3uAxtlCNo4jGMcJjolN8xjqob0zFgqyQLnCTyPx4KWcpiiJ
j1ERw8JRxjrCg7EuZDzi2LnCbyh2cJtjcgsymJy2XpzP/rgOukV94vz2F0JzVRfv3iSRXw15fh7m
M61jRaYTaj+R9v7q3mSDOhYdQVm+BIJI2lFfIaeNrb0TT29DJp/RiFkbXBLfvIUhPS406WnhSmuL
HJx5+PIBTreAp9OY2C36+aSW9sSuYFbCfJtlh6SL7LNmhqoQoF8dD530jNppYHBC58f85i/E63Zh
X9PG2PnAsGsNFdsnCytbONn2QswuBnVRILRRKe1jkNp9YVW7ksRPtrYYamG9kLcXBrfA+IMVMJzI
0fVeSpXDqa3reh8tKVsAjw4zOO8CrDei9CNN8Q8mlvglMi4wPhw8GnFi3uApgwHkNfcyqE6kJduQ
pkKSiIGIV8bBY7L+2sR7B8S4BDUegxzvwpGLEBpcSOTdwiSP1fgRLpTyVHMEZxA3M2GSCRRgwy65
1YM2F7XqdmmNdrL1zF9GFb0SGOt7JWBIF0xCmvF9mc6nPcbfbRfNmQZBDaKv+HQWqnowwFf3F9J6
tDDXs0BesoXCTjPaP5NzmCx8drmQ2p2WNMQReDusqN+zhOYuF667BeB9IECwJUg0TctNPDMYiBcy
78D8s5cBnSr/Aa/JuPWy6T225EFmej/JdsPEgwJ3Icw7oOYt47dayPPNqH6iNkOMC5Q+Bk7vhwSh
JumEFMeTj83gPnO9tbZvXIlKhgwGMWauDldI9dYAnh7qxKJntDYbD9utAzyXKcmZeX5LMk1RoPv8
Sa4zwRG2y/5R0rSV1gcZf/G29wcqck/vTMpAVKqE/SmfDxWs15A/FXro93qG0kRC4VsIBSjXNmma
LOhQpm+lsL8XqbMO6/YcRAHNhhZFw3YoKIPEUzEkFzNyn2JWXIsznFP4Hk4fKVGqz9e5R9Ns7JnE
46HfS/B/hmsc+9QhJsgj5nVYT1UXH5ARdauR4ZGciXUPRfZT9gO9hSx7QGvuboFOvQRG2DO+Hi4B
+tlVlptgOyt6lWafwB7Nhy/DQhIGNuu7Qt2wpq62jDo+uYb90aRheG/X9dH/XiFtDldjqE923JGI
HHUHZp0JLQL1RSYmM+V0pE/55JbcFRK/Mp5teXKk8yvNkZehprDp9aUsnTbjimMjm6WGIaWoPxL9
SUh4zd3OC94TFzIKZwCPOdUyutRaAVN1vg/59DSOiDxYlMOxDEDUDb51iV0j57vBOm7xgFr9eAlk
C0a2RLMkCYQ6OITMLSQxsup7M2Yvi1C/RcSkTAZzF5JyCab7YUeXWtW/yAcEtE3A4uyU+aZo0mxX
h9KknCLJeE53WRdfraTCIp7QM9QBwoTMj42Dy23XbAQsvbw+hSwVxupURiRtRHctBa5m9wExWuWr
9FcxOskalc0KUPeDjNCCz6kQG5Q2LgIJGLFl128Nhj3nbgieGFeiZ06w25GItxZq05fGZRJEqlgw
TtYRMWxM+fXJyfBFgGhL9yPj0KkY7wgxoNYOYAuLsNy4aR3tRis29u0Et8mzbR7o0FgAorTbhzDY
tVX25qtccJiN6zZsYGP6A1HBvabZMcfIzunJT1w+djKTBsP1VB7IB+WIJe9767X5tcdSRmyze+cN
7f1IejdctvHdIFr8OHbviDabdeoKRj855mTB6IcQZFDyZqKRs17rILDPbAZsyjnS+UiS0UBy9brR
7HgeY9gx2cdT7W25NrS4iNWbS0OqogW+rXoIiLHK0MmrHHKxX5S7aHL1KunuUy0tnB/o1QdtpCsZ
JJ9lNLzGRT2/ze6hwa6/6SyiuGRCM2Y45FgkqbD5+bREI/LM4Irs4HuP1RW9RLpV3imwmgqxLHcX
PKcBqagnLrKHGo/EISkjOn0DUx7Te0Pu8RoxtAsU7nDt7YWNQBsf3R2RsbzVLuCTBclO5oyqVyHb
LmzfdN8zrdI94aacQP12qN5IikVa5Xs+rg3+YDkbzrpPCJHGb54n0zP6uatueY+0V7ByuZFxiJa0
eKOt0Tm1q5S+7+OU6Q8i42eeyeE4R6Z3VrATxwKGQU3EMWq1ZFWQtGuWXXjxY30XTVl71yCnwpx9
KHOm12RsfE7AsWN5zn0HCXBpf3kWbT9zghIbNq8h880Sy7hYkJHj4BVIegmc7ozwKuc+vZhAgwIW
nxqtC8q/A+NwfXSpmtyCH2jUeQeofr+99lsWKxt1R0Ee5ZAcwtZaI+IApYpdbAs6+kFdu4kHLzGr
Dy3IYSHGZ28SXbpCAjNsYuwRqzYb+fQTnBw8cCjrGKJ7NkhwZlWp6N57vNTrKS33ukv1Zn53RPsx
FXZ2J3z3oaB6O6fZ1OyGkfgclXgfULjLXYXQkZWbvMQGwnhnObW7wK+OrhDMW/gBOr7db5lBMJbN
mvcZR/0+tMsLiGeigYMX8s7Cnch+yyppOAzVHvXK0R/ST27LBVc7TtI8CejzLI6bJmrigyNmMgO8
Rym9ca1SKsHInr5NkbXM3MkpzIlOJIu1MXDSAOxghTHabuURizqPR2f6az9E2CcRbIOUH4/zgI0w
bkNEt4BnXWeO1sU8UzNBOD1SBXar3j2OFp96Mhk8oha0jj6zkJJG3V3ZzBE9exMfYQiMLoB02Xme
t84QzKxMK/xE0k04VkFTeXbvOZfGrVNYIB8dhH9o5EdS5vxvEt3H3L30pFWs/WYQl9TZ+syid32+
ABkD+a4c5vs58HbXhbl9q7kSI9pMg8uPOm54av1TYxBlgqjfVDBsM1fflZYTHwfNETiJylzPIZUF
nPZFZEYOu7IwRXSJjUZgS6Lc1YN/ywk28ZYq8TSn5aH16yfiRRA9zaijILhsKj6EummPyCq/NV07
Hc24LBnAYy0QlqaUGEBo95XDgNDrD2mr9kh4aeDzYeIB1d4Wr1J61Mi5kvk9pXbZ93GMOHis+4sz
Ox9mhgHHx6VW58GPaO62sveRIC7+snGJNI/T8Tx16CQmrhw4+/ovs0GfEeTEOZJmxlx7cPTWrsKl
bLMpNyk1SUj+3heDdT98YYT7nIgKqArrkkkwLVFK/mTYWe8Vic1d0tobO8a5mzJ8skd3R4lI3FhB
Wj824jqGaTiU8JBJbOIy1AnU0fMTJngkQFkd0x0rkFWML0lfdpuxROSiWpsY5tG1uHUQP1sLuFba
SZ6agu1dGfHz7PRqE7fo0r2WEjyT8WckxJUcV8pN3IyJgww/9TCXacBZ+dH55TrBVokOXYyRs04Q
AboDkahpfy6yX3OIRpLgAmcFbPPMzVW8TMORYIRVXeT1Liqan9RKH1R6OZJZLj12t6UntFGJcLb1
1DVbNHfMZwNzhTDep6VaMMMk3noldbXtNQJHHmsfCcVKcG3ZONF0h6fzGJudvkAq1EDb/Z+zHood
qA5QqLm1zWPiZZpml+KCIC8VdSWmlbB3MP5Y0HNCkhfopl5tTD64B122OGTLSWGcExbgkSCJa9gp
UBVx+80NGR8kffyRNQOWZqMkKNyvCXzGmKlU3hM2NJwBE3iPHRIacg+64+iQwh24UC86/PVWTeel
tL6IlnvuK7ZSbV7cEGcZfRm9jguPTqi4Mn0XkdPubb+5y3XJNaZG0Eey77GfyBSJ/COzoWjvVtYb
kRHwE7qh2Os0JblreJ25ha2c/qzlFZojRyEOdisHWB3UgpA7cnUDZfy0ir1oKWXzprdpAGeEgfIg
72wf/fHij40MciIwi9MLIFuu4IRTFjUJlx0k6Q7GP3R7J3vbcplvp/DkpgSLNFXVM4HhEZPmwtml
EFsnhF64SFRWVZ5Y3FaZd3Ocfrmucx82zi42Q28Pg3tc1C3fI1t+Q4nVPhM5+yTygmt/eUjhfq7j
4NUBbwoUhPhxZoyLe/Egqye75DbvgbNn4/c1cQPTSory00zQfaGB9Xa6ocqK55wJWGevUzzuzNDv
AK3UyMrsF8MLaafV024CsNCJlzi2MMQCEq46qAbwP8+iixI0CXO39tzqbZpQNUwTXqUgUj+MRr2W
SG82jXz3VBZvwrjm3KOMslDRhBiXcbIgMCNedFclGjyvPiWIRTddM1kr5ow7KzEHJInfWwDx6yIS
/U4OH0MUFueCrSDKXXcfh/LZHcd1KuzyxUbrJSTR9prU5Vo8CIxym35uOfNQTTFn2TKyBtIX/8yD
8Fvswmqmz3OZ6QuuOC9H8wvO1EfQ+UBMxc6u52oPMokMmAarYEY2iW92d3Rnp7WBoVSHg80ZkiDY
lYCFZ9gMtCD8YwAdYwngn4hcGIiSm4f43hHDry7/kgNxT8VABJ/oGAQqLLNqGNR2xCU5ajuHzzNA
O25xsevR3GYB04WmuHf04D/6BlH1zlif0EkRpWwaK6NjtBGNW25vBrAruSBr3CcSVvxD15At1HKr
dCvsqsOEEXRCuFqk7V1rK+TfHT2qBt+C44oXOVTO0bWYUDkM4MidyWI2l8I3LyB65aGl4tGxGW/6
ASVtjdSBzIzy3l/qksDn3oQK8mIqQD6tO5nsp+Kt7JGqWaw03b6hH593lpY/B5LDVjrmWbaru8Gl
cuiI4b1oulpKBpeszF56wRYVLVntPZO5IIufx5Bw2zykLbN40Z7ThaGIU/DSVrSGWuSuPE5CPuVz
9J5I0TyZCGJWMdrfWSE4QA7mWNY7wur1pSVpKprDl9nC2igbNrDILsn8ZtjSdHzWf355+zrOfiWA
c1BPtvEBF+SWHCiOneXF1O5es+b2t69uxLbKzNu9i3BCinaRjpAHE+YeDsXZ2KF7uPYRWuVV1h2b
zDaP/gLWVJMLLv72S0Iz9sR9UHWZETtZ0h1ul0mXTK5dGowW0QtN/xgOeIGq4Su34D2EJmyWQIYP
jSPfSHEMNqXbI8Xlemf2iymJHfnnYDxobC0/BlxuVeppEglUjr/L05h1CIPKMHGD5PCRFHUjGxOz
VsLy6p/awe9jzDQsVMeOZio04eTfM0Hl1iyT67JcSQQBpGs8o322EXYOD5bvXIwBtT332W4TBeVR
tB1NIDPiSicOVtNOT75RjBQn216kJEOp6idbEdoIS19sNzslQ/rBPOO+CIxhwxSYQV9wL51zHdmv
g+US+IeJgaB5LOVQTrLSzbYhsqW1EB+Rydaedb3gCcGnjzjoKUU7ummd8jvHA4Ss9lTFcYPdaJ73
7pIwU+ZUdAY2aVLTPMIR3Puk1d+9Ur7jQXyqyrJZFNU/u9HD2spcHAoTYkuz28dVgDqshw8OMYgG
WAmASW9Ab0TiofPQ40/9knfqMOpjCcncxLBdNffOJKyDSvPnGUF4XD72ykDT0y7pwk7/nhGSiFwq
WA1ZBjSJaPQ0QqFSETaYh+vEAeSzcvHmA0dJzrQT7m3sXdNkIDLqbQCmi6gH0WGHbYxsQfnvL4xR
ypO1/JHbf0OMQyKDNebrG/dvIKVkK13jZ5mlJGzMwbXhUdrfvvIrRNKZ+yPCYLuuGrgGc4pm87Y4
dERCpi1c+Me4Zt2002jYEiQSJzHW5SknstNIGUxZY/V+A/oNN1ggNWQJ35Ns1cbW7FTL2zJG8iKj
mbvf7MDKub3Vtp+AsDoIMfZRYO2DPvko7Pmxjin5XQWW8Pbyhxf4H1+bfFCABsPj7S3eXqZ85Of2
Zz3Lg007/VhwM2qt2NsBm6pxmp8AQiOS7Eft7MBBXYJGxvM6Wpo53DarY+t+uy1Gi7xYNIzMv5fv
/fZPklf1b//68v+2EhSaEyaL7gxAA1BOzuRp+Y6V0+V/Bxvevs5Dr945clqSZH54PWSYkPbJ0PDp
qq7eE+AaZZy144C0xqac4j6GH4B3xGWMJEvbW3TvSbs3ip43ubzT2y5y+7KorXntLvemetnVbm8d
ndd7xWnFEQPw1QO+1enePjBvaQ85UG7XYfsNOzwyEHgeYXnZyPdiYL54RrGZMZ2D+OV5+a7KvScm
FQvD0AZQS7YlNRh7QuZ55SEkJFYsfL4pG429xTSPXLxYnEXk22ezxjSCIHQgvIysVhGgRGhrR2/I
/GDIHi56qdv/Zw5q7jIpiX/dkmuKRKE5KcMiJwKBqTbAO69pLk7lYakwbvtvEkqCY/PmHmfA8hGS
SGBXHtVoElY4O3m5/er2cnviRGR8zYLcXZQQPGYSi57vivTwZ6nc1svyIheeKnW6s57InDp1N8lZ
vMjCPP7yyiURalMuCrkismBYEWEEJ9Oi0Iu28IqO5YTbciwVqR6dJLlQ3bt0CnZi6vrT7cUihQXd
B0veWQSWVlm5PPPW6Kxjr6Zv5DcB/W52mwUR3VCqc7laeHc4TcY4OqMlLTcmOiO8ODyQt5dyeZ5v
vwojoz60DF6NehHFqpt4tUILGywv8/Jo/Ox0xylrdoV1CsrROnX6VeRxS2otn7dcQkX/fCJ0c1xp
/DR6xVVQRz+QWU53XPXmu4b0cnDFcb0PxPw6SghaKsquk0HqhlheqijcdYacdk0TviH4sS6jO/39
9xA/71F/ukcSXdRd6st+NRswkEsuTBkdCbIf6HQxyt7f/gBMl4bMe6Cfy++Z2XDXaP9rsFv2jMrY
2/Uw7XFQtCs5BOT6BYiW9hYLbVWjuL7vbevQk0pEFle6M/u6YIPyVXipFD0INWKTHZLlu/q/7J3J
ctzKlmX/pea45o4eg5pE37AnRVGcwCRKRN84euDrczmU13TfM6vKzHlOYMFgE0EScBw/Z++1K7xj
+fBMb4EObkORZOo3LRpmXGSFgOei0LiNJ7alxsCHhr2QjYEvOrX6m86zr0Nbwn8rbvsAcTxLPxam
+bPqZXzjmi09JBpuqJmBmyZNevIRBR7Sjt3zOEJW3nCKy1uWTPN2gLKEVIKBgg20K87UcuqVkW3N
IT90bLHIOzK+qQi1eI9+1qiKqx+WkFx6ki92oBweYc6kcEOK93qm2+NAGerVMu6dmpNBjv4HftIH
7J90HdohPfaKGlvcJH5Nmpyb3EiHsL8e5j3i+xpDr2xTtidxxFxzbpKtMK3i+ufgTaa7sfxFQn9E
0OG5h9gPHmncCgjFs8qvhZy3EHE7ahBSzXsUZmi/qx2mX/Pit6Cd1kfoL/cI1N2TwKJ8RVqW/z4Q
7UQTiJQzUqZ+TbOX7GKnAFuHZBXApHmRaAcv6yOlP1wf/flE3NbmZQpR9oDSzsGQ8CUitqn+aqb+
f75u/SnrF9syeW3prx+UAI062KZ7Mau0JatNPww8aZxmnOu54YwXIrbXZ/8cAKh6v7+pbAg1RVqQ
ESFoUaJN3qXsOoH8Sd9J6JMjrCJmbhK46CEOn5oQjDoV4dxyco6KiLah6X7QXNEZhDJDY3wMxjCG
6MIVE9TWnlsB/xeWx8gyLoIb57lmVR1nls3CIENP5aO79aJsvMoZh3w6TruWFJitDMezbbKudfCX
8KH2hKY48sOJBZd3+zXp8l90V8BVd28WOCCIgt2hr9qXJGOPm/nB1zHTSmcLaAVXFe3W/q4M4595
bYcASfN4a401o7dmb7YF2FV6mBcry9+JkkItRh+DTtrgkudomPkH1Dq1t/iT5U37EXjMvP1uH0zW
Sxq82bhk8G+Q6tvZ8xdu2Uitgg5p4Uinq2qePZ/BF/xnOicd++zCw5BFhlCcvBC9RjZ8hziH7dF+
qoqvOSTg0AJ9UFo9N1lWPOxXm7aFQNQ5tNvK9MFv40sI3oYJW/wyFO8EDILLFvfWbEAQF8V9ZUJv
qovwS9jpi73a46MhZqasz7Kc6A4pioUl3soUHkHjlVjoaWvLBj9TGCKgN/Puqtuyuuq3rPoTgA3D
L+/kqvTBmm1nZ3rcSpe8+8GdAQOjeZ8b04U5/sNUTccxjd/UzIwtyF86BqecWIyzQM2N5UvjheSW
QtYAEcwZwEp5DAJEZGwdCLAI0/uFHzbQXSwnmCNVB8+trugY4wJq9qK1rx6LYuRsUN6Wm6We74qM
WJ38pe2SZjdYZLqwAHIFh3sCfwYEPZhkxSJuVRh+64B7pInaVwrriz/x90m+a9+KV8SHqlR3ecU0
x3gwzPoSMicB0P2owl3Xk/3ahSXupmAjE+8cT/glvPJOhSkjhSH5jnADh+i+r62BO9ojNmZIZsgI
gwqDZy0taAbN1iDltiBBcySMqadn4A9HScuvSo2NHdR7xzZvaASS7eejgAxJ/RspPy2xZwpxQ/vc
Jrot/zTM4ZTgxwmd5mOq0U/C8cxGEHtm9Nq48lm6N6Hn/GyQ/BV42Oj/PU8jzTUGyGc1Bel1Ntxp
57hw0YDiyCtXu7yuj9ZDD83iOvuspUWcvtcLqYuzR8mW2Ut8QITw1QSzvEm1PncK4pjJerzBKDvC
RIwU1ziieb8lSVOdAp/qbc0BFjqY2G2CURdn4IvaVgsvK6ru0YT1nk1E8qV0GPvRVhpZS70YZda3
mNoDd/NsshViDqf3mfQq+GfioGgujT6YMaFWcT2nXJ1ts08i766H2bNmFvRR1VwkYmKGQsSFjbpM
WA+e5z22xYK7oqN1vFnF77CD6mXbTj9cwr+3OXZJosGR6w8DwUChNx/jOtRyAohSa6T5+snpPm0L
0u/07kXqw7RWaAXaYJAWNJgKheTWJNoxTbUYHQzkRtmS22HJNZzJZroYruAfz4Bug8oBCBAAGJZg
cEC4LdGQIuTGiY09FwfjeIn0oWDLcxHvlq63u8V49kt+k9LQt7z1i3Q81SnGgRWbKX9qDbVns4ah
YH04pXV4npq9zAi5av3oqznqWPYiaTAoOPo3nn5XjwyDbLxz7Is8q79OEcWe2Re04nWFarWz4q5R
geT483EpnbMYo+4YdCPT3j8vv8YGMNhj0s3aIjgBisz2t64CzRYYpFevz62P1gPui5uKS5/6CMQ8
pYp3mrwY98vyzbLbjp1r+YqrLblyL5C04GgyrTkZZWWFm7Lv30Sb0BKGfH9qKH/dXpAGqw+RZ0EB
SByGQK7kbqQP0cIFGxnTcTU7rAcn9vZ+aKSnbv0NAZeT1knJQycgNbHeEAhgyDQ5oJH9khssizhz
SSuWXtXs6kawTvcDGm1da1Pqst0Au79vW1ZUHvJkrkM2oPg8/69Yb9Xc/RdiPR8v1P9PrLf7lX8f
vze//inW+/09f7JzBF4CFGy4MqxAuH+yczznL88nQMAnJsXmEwjy/tbqBX/5dADJsLRsx6P9yze1
Vd/F//f/WP5fto2sTvDzyBQwhfU/ic5BNPivUj07EI6L9s8W0kf+hwTtX6V6GPDiVC4g34aM2Dyf
dWYBm3TwXdC12q2UFMRPRPaMpZ77CLY/AyYBU+TyJAeKqAJ9CmZDMAnMFKNtCoBjTm1nQyZgRfCs
p65O2uebA52xbl+3HUEmJaIRnySEOhvM3ViZ3bUtmi1zx5u+rYyDEb37LsmYndMxh3Hd/pr4oCUs
oxM7qeLvggHQsfXcuxHn8DkhfDNBLQnsYFfGwmaZ8SMcydWvrCI9124dQqj4FbfZgOigbN/sybmr
an4taO9Nn7/bBtVXiI17mnR8OY7lbRB7r7Mlon0Wh3e+1RigNcps35gMncgmpIEdChZc5xgWjvNc
pflVRHjfjN7ptkMYL1d3JrZwoSXqJQoSvhNi0MMnUExnvxcLA+EOElObPZhR9O6GuXxmN6yH/jch
zFdymDE0ivmlr6AUGtSQ9C+ZE7CpUPiyKFUnpeNoI/FtEVA4S8Z9i+k8j6NZ7yc7y56xOnwjCbzJ
b63G1UivNt43Nj7Z0gNg5tV3qD6Iip2D7cQIbWcWs2D1Sd77inucYRJPSWAI4DB8f0kHtmskv72r
D0VRILHuDpxDn9lYVVurdmhgkiBdR7W1cSX/+4Mwu9fCjOgETsCugJddY9fdDn70kw5fvClD6HAQ
ix+bwXx0sr4F6Q4Cc+xjdMYkFBzumUrf0RUBhBtlnyS07nISNAaBCV5WbCUTeBy2+xKSrU5YrQuf
pplROSfLIUjVT6kx9Q6l4S5z3XrrpMVDzAvR7mbW5XW3HU0vhhPmY2low5t3Ew79rQwDHThWPg9J
lwARI7CGxvaWuiZFdgHBbY40ezB6NH3yc+fixhE/mrp4YGB6YU6hgy0R0qWY6Mh5j94DNzzPtXsH
ZXqpsnNuWdgXs3flQBnxsF71WbH3qKtecRlvYQcWHdMsiyTxMMO2UHjGCRkrQG9u7DX+wl7dA07d
hx71Lc7wF94x8kuH0r+FU0IAvTwUA+5PA7w7UZpRjyLiZEVGvS8wVjY9Q8OhQ89RcI1rkN+pGkf7
4CqoPnWDRdQYpzNYLvS5xIfLyQLKVqJf9RTMQZgIZxqvL67k3sp+TWlpGuyEp6CDs8cof18F8j60
DUS1mEx6eli3s//cN+14j1fnphD0K5b62TVmOtxhfgiQjpayiV+tmt3CmHwiYguLojznI7x/f8GG
4HTqvnWDUzo/Mz1r9/kkO3pI/guSFi+nz48SZssNPDl20OA2IqiB9WGvYPgCxdLKBKQeUfL+NSG8
ZcqYsdRkzZCc6x8NGt0H587KY5pkFqnCLDqHWq9tBk1XukxRSnDXV3g/1SESw1ORkH5oUpwMHgUQ
HkB4Pxe6T1vpNeS6uzRISCVpUTKrRwXu8gYFHsMxBitIC8HpxlbZ7MukBhtVIXWTpI8goXnyVWCf
igSBLbCPQ5jBsvX6bjnYsbgPhiU4EPA8qr7awoF5rmK17NmJPTMagjjfFZ/IWRGzLVHJFFJ+eAmY
t0VexucQrcnAoFDQy2cYFgXywVNAD4J5vBvmR9MiUEPnnFtWDIGO1Fg/FB/kGSe7wnReF7N8TiLk
BwR8elunD90r8zfvmk6DPBOFuR/8IjrQG+sx9OO+AeheHEbegKW65prAIL6aY4pS1Vh+DtmEBXE+
WPP0mkoHP7hkyj04/tGKuo7BW/LoTS0bM8nMtgp97hte415N04nOdR/tvILNBgu/Kaf+Siw70+a8
ZFwhRHdawEbbCUFJWZgGW86W7MbJcRVHc3zO2fNU2Qig1if0eGD4tp11Ogr7pIZUG5pqhdV+mh7Z
6/AfjCuFpkFaQOvQVTcfDFD313JIaqAwWtyWq+JKpjGBGqnOZXK99FSOy10HCukE35zm1Ay6ThZs
VpeCkEzSkmIVEIBcWl8DOJBHy/aC6zyo+gTE6RZBEij2ckaK3tjuLulASK3votFvZX2kls/YS73L
+kHRjdOJE+33uyzjDKBPr7erbPMwmdJ2Vg6q7fWhStBgda9OUC2XyLVeKmGZO4Moplm65qGxzcfJ
YsoG8XKImUy4HkT19VGJVfxiGzMZeanDZnEZPgtHRYdqVgom7tuQ8yy5cMdcAZ5oUHRuxGw/RKVN
RmewwBplAxXRLD7LPMJ05rE5N5ZbNZHW9L8F6H+nALUsoQvD/3d848uvsvzVtr/+pQT9z+/62zAi
/3Idj8g0k84dhgwXO9XfhhHxlyUdy3Pxg3kWzg+q3b+LUPcv1wdQ5WNfsnF0aJPV30Wo/VdAgRoE
uEW0M9q3/ydFqCnMf/dz+SZeLgSrQlquCLCg/GsV6s0N4S+jUzLK9bhv6kHRmng12lZ37sRrD0Hn
UllmLbaLAMNqKJDjrX5y/cx6MIoZLcm6fV8/ngyyRf58ev3E+lzZE+M9MTxg2AAOS08MVvSGWEdY
68e/H1L7nc08gJOLWgRlCRtAnLMXT0+s10froV/H2X2fzuivrPvUp6Eh25aR0fpwDKtg2a8P1TqF
stNi2Uo8r/StjIZbMbbSeIRFaGOPNKco25OE9MpwFApAUU8bjM6bbrmOuFMmiI8XKRiRbBBGjJuJ
rjr0qpJ4V0kMTKtmYF3cJbANoVmKvssJ0TMwqC+N5CbTZd6HcW/Z4lsxu/HdbKYXJ56MA90XlO4G
w/+it9tDXWMVFcPDCPh6n88I7mdwBZuZWPakJ7O8j5jBDxFGnSY9CjNKTnjQLwnx0tcOoQZm+RCw
dfxWN9Z1niIIXeyx0Cout16UEwZk9Y9T3h4TG4W3fZzUsqBi+YLEKj4U0El79JobMdYolO2v4NNe
WnK090hnMaIRWVOUDIVkUTzOLUnj7ANiEHg1IJLg2Y8kCuuFkR7yvzdgD5u6btBShPD+ZxHczAOj
Q+b2xgkTaLpP6HjSyAswjjc4auC67HFdpxXTGyN+onPxLYdTVCaglGwkVyoUmHGsQR6ChZwGbCrE
92FXHX3NzPfGG/wQz4Un7ZNIGmAAyX0W9vbBkzn34gSxs2RqbPrUmmns39ptPZ3Y6H1yq2HnkphA
svP6wcoa9WhmF2doPFT/BvoJt95EQPEPCG+aDWmH9q6Ust8ygXnygrY5xG25R69jHNHdXaPOo+/c
MDLtrembmWDDZrABgUT6iomE+2PUP8Wdb0F5vZWh6k4oonB6+Ms7CI7kACNgu14oC5nbkPRmc3oQ
JbKExIEsEydoye3Y/og6FyaShZU+9zhtQmQlZVKax7lojgCNcvSHLrOI7NgUsLwMMT5hyZ2wmITI
cZVfb8po3hetdZjijjIt87NThO/D7wDKiSE5ONAqUeURsOFON4nhF7vwMTCzs+MPu9Ifhq3bOM9m
MvzIdUNuXir4pBR9UhsgwK7hgROHGs/2ObaWHQC5vQxrur+GmWy9pH0qG5qkM6r7aoKgYjhIGo2W
C5EJsEudwYaVrkvlwBBX8mpE2UsjLLpkhryye1O2/TMxNckoK5yTW4kbTNElVlcCQKcEtYlvkadE
pg3Zr2OyFwnSqxlz8q5UM5OyYGNaJLNzFgNma94Gp4+uOrFFs3kkJOAwK5kQE2eDWnU8yA7lZIVO
xIcABmTUJmTUz/bYqZEJEFBtUbriUzq6ImeIn9ePFcTSeobkODLOBNJu7mf9xlRZ2Vu6ryCZ0dmd
C/ulkO575oX1QZJjjzJUFe9uG9AWl4SDB+HgI3scby3L+9U7XndyfRepfxOWNIpt7DNZ+xUzQnHy
rKFFTo1UZmGbb5TiGgYMttsC/kpwS9uDf0+xCQZ0zoFTHlNR1cc4IBHFMKf0CDJGSxvkTzWfGVK+
QUB0cJ1b6YkF5JjbXBpaQqni8t7VL0Jj/bigujrGyJF3obgV0iDlaWqch17YP3OHNTXqIVNODxO7
ubs5t+ft0DTRuQ2eyROLXltPc6TmZDrRfD43nGMCIPNh0cip2NSA4SSaEfl6eP5LRsUwFcdBfJgZ
HxUi+h4ZWxQ4kC6zZBc2KEcKfNxh/DSzATqaMSunlmzVDpM5jNwRA7e9HVt0ZkO497b7yk6U6yCB
UDZFETw+v0SETUPTjwDuGiXYUa9kmrKM6ux2mEnAWCREkI/hNYaQU4449sfZ3Q+j/wsKsA2she3e
HHCd12fwXdl77pZnQBsYzZrizbE/yRMlR8PQHgAyc0IQKyRMfPpVaV6ycKCQlT1Rb/kLoaRYngyM
cGUG4jbNYxfObLHFprXDuhKeF2Z9ov9Zq2g5Ifx/BY067KaMnUZGwhR+kMDcc1YjSWSZqm0JnIPh
nPdE6NS2McIe6ZQkgtQBeoDIZjyXM+4rgmaGmyX9sdSQXjKrc64hYALXfB8G9W41yCttSYuCHBiQ
yllswE4vf0zB+H2aD0xXyLMzpnvkvQwRtXw/Vu3VCkBhkgc7M+s/e2b4DZ7OePbjnrtMjNysiI8O
dJWt3ZUeg7slPxn5HB6bPD6Nji2gCS7Fg1HjChWQXUJhhvvCI9EBUFK/i7vmEkzXVnJJWhP6riZO
HyGZDdv2FVJbdDCoQbB4YJQbrfk4weq/hA561tYJ0KMVGIbUNlssyJExfOSK6ZoquBct5hgSiAjX
MitZNMbs04mGcl+MVs4MdEYGIXrz3H5FJHQKhvm27pGu+vOMbS3/6gsbo4nqd3hr6bMn5WcZuIYe
E7P7jJW/K7mpRO18P2fLS+O2hA676Xwz4AykbFDbRFr2UyQxFRikZwLBvbJO3yXAYA6OpV7J6cTU
J9w7Iz0MLcEqRivuk7SJEQiyN7VQqG3bsk2Oru0+GQaxuw5S8pJYKV2+MIMmJSYqrilkLA9CFlfO
m9DILFRl07GBohVoycd6yCgksjb19575VEPeMjSCC+or5cNAr0nFALpSSF2FRnbR0YC2pA8WPC88
R+lOQPiaNOrLyVjUlyx/jOuaMy8O3gcNBqtBHE04eY5hJMAElbbymWs4L0IjxdixfhMaMjYiBTVW
7litEWSRX+I2orWOKBIE1G9SGcwycB4DsVM6j8uNaEQ6J+V3mM4qrKnBz1CDz8iQhfKPB5BuEjY4
6onTaBg/WPPJLYWcFnWDc1hVKKh5rK07BsjbXJt7loauNQr8mq1BbDnYXzOZj6nTPpZJRs8EZFuH
otdByiz0+k0uJqNfLXkxS9q3qm2eLN2tHTNNvSsGtCBhAut6tCitM+sJXl+0Y09LE1ST7YSGypUa
9CZKcSm6CuKcwZV3dKHQJdDosArL30JMOFAvlkbWsf7fjgEQOw8p2BEJDlvP2MFuE9OxAnk3a/id
nEFyxSk2swoKVacHRraG5SGpeSrbbjlbyfMcv0a4qTB3gNdb344LcY/zJD57QQGET+P4JFy+WAP6
0obcQhe1RKlxdAUqiW0RAPQzuppBuZavzVTSh34ywJRnAAB7c2TdszeVrt0jPQ0TGhgoIQcqxyCB
FVb+mWirrdJ4QVfJkMSbwNl0CY4BoTGEMQxNbgzkrseWzisP321mpOlCsdyS4LfjIoFW8VR0Foio
WLyC3WgPoOyJuoLJRbgp3BnSJTIPjRnWg/0ydPGha9w3dFOChpI37uLAHoAlA1arYM7TICzeGZu1
R2SGl0Ur1TBWgOHklIqwGA/PRer/GhPWi1hUd2UqQUOY+SVQ1peJxJ5MZS+JIhFw0CNj8tOyjZXC
o0qMZbPorn5AYAp/BgQyCeNbu+JyklH+ugS95I0D4SqCN+rA+BCY6U1VEpCUVbBezOHXkIUG6GwG
2BkWRRF/dlN+XXVTtXipfdM6R501X2y9ibBp56PWdXAM4rvtK9qa/BgPV2xFH7B8cWwgZ6WgBhM1
+ddk7T4aylFHByGm4wt1MvQ8DwsGSkdmpVBl2/lcBE8N4rYLGeneZYw+cs+fwRfSjTJV+cogxkIt
vcjgGMNmTwwLYiMMLNIrnPaomyA2EQEHL0cKG8HXcQoWG8/edZ2NhrwGPdMUi7+LpvKLYrE94Gxn
Ajxck0Q9D2NM3nqPWcIADzAvvjzP/Qm9gHFpibSlenjNFTHhhtteIQQRSAkir8gOYoxnFHSBIKKw
VjsyHe1Lj3MsUfl0ah30hqXXp/RykZ2iQvHOXvU1YY6+z1nLf1/U9lg8mgSjbYMpyDc4rdXFbOBl
wjzLYEJ7MwT4Sh684d2DkH4O68JCnkVYd9TnN/nUsXS4RsCyQqc4Kiaubj8lKKTjTxR2JgXfnPin
JiAYvi9oMSXZLc6J5DI/EBOKu7jjx3lW9IJEiIBxvGfXHjAoCg9d8qXQ+tyUCD3GJgxB5TbWlrRV
Lueoq1su6UUbePKE1+5re9NhdjlHIF43VRu8qkRSL2ig3Xqaz3hKkeG1OBPcbx6xV3FGgxeN401q
SkAo5G5girnCeKYQcuQmqZcGY/riID+ipPacCXPleKOyfDjH9ntRBkQbVBAhlP9Z9L1xWQ9CxFRg
oJwexwJROj4zmoqR7izqQ173r0PVTpjfnf98SrlEe1vxUO/XA+TNZlMSDXiDBG4t0veLJR+5kbYX
CeIFjU8v90anvjsWkWRBkriglycdjuR0u6JUw4WhFcPaBULzJnMB79GScAu7O9B2xLxhqOHQfYVc
I0lBF/YlUYXz+xGJEag5Fas1xEzm/A7KhKgUWHOI66QmiY1dh1Di1EKJZFTOttJWDwH2jqPQTf8F
+IFHmtoFHsw/D+tzeYoElHF1vQ/0l6iqCC9umj6VEjHpNFfZxUoeTbuYecVw/rBprmzn3ncuaaXN
bpUb3Ckjio6x5vtVgYe2RUGWwBTeXYC0Ad/PqrdRS1lnO4DRXMHxk4n4pQNLrW90flMuFx/1Qt7E
nMyE+LEVU78Fzqu0OdR3SRlT7a5K0PUg0mE5lb25szAZs2xUlLFeuFzWg7E8KssgC0jf1v48bXaU
6FxDc+GIi9CHpa9fys4O9pnfq92c2N9JVY8OMjTH64LJZJMuLL4L5yhRJlDTF5RkJVBF+E0ldEji
XaDuQkcOyuHMDH8bmgB5ggnfYBEjCIwL+2E9FIb4Ifrq2engnkB1+KICC+2AG+4TdK440pMrUsuC
LnxXH5sWuR5F6REQ8tFjwnMbc+bBlCIiHpuNfSNSr4Xz/JphU/w2lU8G8LkerhjVV7SLPZl8twdc
Am3utNdwCR+hTXvPdU1pwJCrjoFjtWXoPIRBwroa5z87ZKhhMPhIC1DNKIC1O3dK572bZdW2o4pg
CmNdHQ8pf2azMZjMKro25vsCrN3Pgv4b4CqdQrWp6hTDZZ0S6m6GuP2tpLpmAvBmGaGwwP+57X0x
nR3b+YX8CY1aEZzAFsy42wkfGdmeEeI1PaFQOS9l+Z0ZkfwgV/VCU+ArOiHrqSFeduekhCWZGD8u
o4/Hy4umO2KLforARwFETBTyLmYZNHaGK7HhZ4Zm3u0guuqAQx0Lsz8GN0n9Q465da3vMSfbT+xA
zF0DXebQJMHOjlkRq3mpz6nJzhePPsEjEc5+cgOgdrolvfWRFFt2t7tGleqU4XW/AVYf3kR2+uSM
32cYeu+mDT1GdO4+RcsHvOe7/zWPZHDHXRHZPWbcl9gB0dZBhSE4iI1zXM43Xb60h4WcxqM3t8FN
XGXwZNoObqu28kaFdxzi6VLXDiKVOpuPnvWJVXY5u046HhfKETYgpGjlbfhSLTNVrKDASD17ulVt
O++tjuCZ2B9/5EbS3jtl+zWufHsbS33D1bKZPkBRS9eSOlDfhA0qSg2bKU6RYGZl9aTQBwhlA738
Z4O7XPym73BLpS/rU9RC8+UBn01PX4vDrKXe6WjBLDfh2fRaXzXo/m2nD0bl74LW4eILWqZGiw6N
4QTMpagOqR19yfTK3QzBeIosQgS11D/Qh9lsHtjVj7+fMtema226XzoyKw9/fB+rDcTHr1p1CtyC
vuMozEJJNZ/XL1p9Fi3bsxwZFbUCuB+sliYBYhqWUgFxpI5bD+bU7mYcz9hsBuKvCVlCUkUH4bIW
PWHLL70+ymWaH8i1fF13OhXbGjSApHBMzI4mThQkGT+l8uMjuTTnYmDeabh1cEV+v62qQQ/vaKuE
0qTdMpfpqY745w0ELVPlBv2JX4+mSH/kggFgEcasH8YDQQlEQIadBNCJRcye3F/DPMnrbOOs9QEJ
leFCmOLY7/PqKY7SS0zY1YWfjmYxzF7cxUJUQPbfJjGLdGOFMsObre5TxWsNCMs4OA8RLltoKm67
JSwxvOVsrUmcgS/vVeYu3huAehp/ie8RrtYkWRyB8FxRd6EZpclO+2gkY0gvNdFDb3kP6cAYqYfq
kCvTPDP5esqiFLNrkh35f2fTBMBHMPFdkhgWyPAlS4sTe7YIOQVmOcYaxqbhX7BpjBly01yae7+F
Y9CkX/LE+gXcsWRzlMF4iZCNQEaEx3zMgoxOTxt2h4acL5PmIsvjcJgYoW1hyYYb/kuZtE6IxdIN
3cVhbzkh6AitiAtQZNMrnQlkweCDhk/BmyVsZNNZSX+wnI09EtqI1GfXL94P6PPnLshvCoUpb+Fa
Jar8qzN6F6akypyyexVAJ0JV6ezqltkujANcXPyFDAaFTuby3b1ew5blCuI6OwKiJ14EgwjFK1kS
Cd3rFllErqz6xswII/GMVN5Xs2Sea3CC+smNxR/HlRAHlGuiosUmGWWBunXpleZG+msS9HTHQN1M
zAMwG6PzHQMHiE84w39Aw9EtRO8Z11k7BFVnPNPofyYQj/lLLd8GTBdnXcZiLhSry1D7DQuMh5F2
ILbai4gwiO659idm7BkSDItsBFLrtpuLka54/NwuOo075I63YJousTzi5r7VHpxBeyEn/Y9W2h/p
kfGm/ZI2xklPOyi97rUkjmiTF94XRj+vjt1KjDs2pNguvx3xkWyQYmQUfvWd0h7NXrs1nRTfZhx6
JBNKE8OPvAWsTbdMuzwJ0/IbMk5SNLiGnF98H3uEC8i7Zs3SDJsbhfsdzcx4yizwJQzTiO8hkiA2
UiTCjvtkmgwEkiEIweIQIi/dW+KaUFYLxiZFjbQHHzjI+/AxC297UrY3wJbkXjA1EdrnOmvH64z1
FeOfsze0G1bIbgsmaMRWZEHvtn4ZQffTMuM7s0TZERlVTmH8LYofYigWGK6I9tHeW6FduDROaGBh
zPW1Q5fXximCZ1di3vW0i5dCGkwqxl6jw+CL0ddp7M/po2RKiFy6vDVm4dwUGIPL9IOdakzzDsdw
l3F2Y/VD0MaWrX4AZIGNI6BrZRuHqWjrl9bmBPGWZwWPjv0SKfeRTQo0kUh9x5WGLXK7uG+pHEfa
A9ah0+7mdPU5Y3iuEXIJ7YAGgJRwB8YVHWl/dEibBRWUr33TjflWaR91mllf7M78kVhlvVejQBe6
VK+ldl9L7cNOMGQ32pndaY82Kej4wOXLQjscC3eEtWxT9/ZLqN3dITbvArt3pn3fgXaAAw/YuWRS
HuJ0BtyYlN8jScJs7ZAIF2PAsJicbKV68miMjNqW3AE1dbXrPOGGpV3oSX1atCvd1/Z07VOPMaxX
GNdL7WDnzQVoWFxyA9w7MmU+oxR1/zyCp/Nx6bBBQ/skES4QRYGoJdIiW51Z5K3eeUz0UJ12JQAv
49yP9I0D7bV3teve0P77UQYRMlU4Vjnm/BaTPmlaBEnh2k+TmliLSdpEfaCe9wbi3owPLvYdqTv8
G7X7PxYmm2t4AJ55j8FlkFxpKv2i2J9t3KaujpVgWNES1OTliBLYM58XImqj0jnDZtINPCBbdtXc
ZAFhVGN+oKa5bwmYafIGwy2aYX7MLeEdNX+I7FkBOTCBHTBZ4/1747dRcxBCTUQoVH4bv4BzYjW8
Qg9nAqT5CV7AjxjiWt1qH3hr5O8QKilWku4rQwRnqwAxpDQH4d8bV6UZDbamNVhgG3LwDZPmOHCD
L7ZgW7wDjmYHWW9tmwaUpUPTIJHpNA1iwmtmKFUdMEx9kBvKX2ap3dsoXc6DvqBaekSh0RC302xA
nrAdgHzdZdwnWs2iIBWPOEHNp2gBVSjkduyBkBEir9yNZdjv2ZZzFpZY2bx3uptEYMO9wFUJeufs
aR5GUnmMg8gitnSRGFkfydxdSYMXZ9YaVHbF2dV0jQDMhv/TO8oSZ25ewqkzUt0yQlNHcD26LUG6
TPqdCZs6IOoj1k6TPGyQHs3K9gDyMcycYmJiYFdySe9AXpX7vCa5ICvxMMPpf7G96lJocoivGSKT
honEtdgVbYcXJo1ZVD2Qg+Dbk87fLsyNLlHjHXIP5gUJJiixKdfVRCZKJN9U7nBqaqaJGuRtwoBz
zMvv9kfq5NadWQ/fjB4ODPwgIJLgURbNSUGS4BLUBjvFmXwXNlz7yRpDToXwfPwcw7WLmC5MrBlH
qTksMUAWvwh+kJCDrYNRcDo2dHt8nBUCFpxuHVYIzbXhfLDjY6hr3D8HT5fBq7z8357786GxSBwD
bMeirSpJw13V/uUf4X8iqpgWiZOoLSOcGjO89pByZ6sulvYU/uPrm9Bk/l3kX+r129ev+cfD9SvX
Q6WbCa7J5SH1j/Ct/l4ucmGKh210Pazf++fD32/iz+v940f/25f/fr15rMU+kgtLdZiO0Lt5ldXa
EOlXGFcz7PrSkgzZU7EIUmEj84tYrOToRaI82FH3QVNsPvVdnR1VRSpISXW9r1P3w52z0zB8JZKK
u6GVbOM5BufgNaRwlN/SZZzf45xlOva8G9/snZMB/o32EDuQYNQWj39/WCrcH8png9P1/fu/af3T
/2DvPLbjRrZt+yvvB1ADCAQQQDc9mZk0YpKS2MGQhbcB//V3glVnlETxSO/2b6NYZFJMAxNm77Xm
8lwUIX/L/m0a/duXbyNi02jzLGdXmyq5zh3qvRjGMA6+/v3L86mCivXfz4IkDM/w8pcvX6Bg/ueZ
/n5QosGM3JKVM3Pwv//u37f193P9+/Nb/+atx6TR4g3VGLoooDuLQWKg1LhSciKsefnxX0PEy48v
doyXx/798eWxlyd4+e7ly1t/+9ZT5V2JdNjmXDRLc2SxabyEZYR82n9sGm8+aFcNe46XX718Ibqc
kJ9//+jl55ffuDW7n867eknLaTouafrVdBGCUiHje/n25VcvXxwS94zawL/O0/377P++xMt3tjn8
nwrtH/TwH2wQgkQYnAP/XYV28234f9ffGv1t+tEJ8c+f/ccKYf/lm8JF+wAj7x8C8T8yNKwQDrBi
6QkpLG9BE/8jQpPWX7ZrMSYLxxdK2RKU8H9EaN5f8LSVafIbcxGouf8bEZol1K9odCYLB8oUBGQl
Le+VFUIgec4JbmsOIH3WTTTRQGqxuhIIFK2TBge/DmNJNZM4rDqPLgYguo0R5/m1JgujA5Z5Cf32
XRfWtONa4tsKPbC6GaC+pg0CotHTPkSOMtnpEbej17nPkoiNYxCbN005Ojtrmm26xe6VZQI1qX23
2tsfkiFvjr6GMVLmCNDKvItxuvf5TmJYB8KApsSP7emh/hRYyefGK5N7LcEgSq1uWAkPp7JJn0RZ
Ywwk8/iY6X7J4AMTnAHA26E7k/sO4ZGHvPvG67MLtufz5PR6DzBXX4WAPQzTfAKKZkAEB8cZjdP3
mNA62Gtd3YVYh0eg/oa8biURZHUX6H1IVFwf+8GlK+QXY0iea9tfFoxef1cnjI1gV6/aDIUJwqm5
m9JrlbLKglOUrM/N0iIXdnJOGnBxbJw0PCiyMVKMq7uJVvNVI4tLMltqVwNp2zrsaQNJVLkfJvm+
CYfHqSN1rRj2XjAUezHwzJWL8DXMY/ZWMS2osjSveyP8EFb44XTj0xIH0RypS1knRHsPIFqoD1wj
gDWKiK521YAMpY5Ip4LcuHJut8S9XByL0iup91Du0KwkluCnxmy3EaNVDwJiW3AQN00vIXOGLFpr
LZ5lXCRszVjtAQFuB8k3dZuwcyCqysso/SSI9NSY71S11HWD9JjZ7kcqPojyoT4MbfmOmC2OW97b
GB/I0ejDFEqWOa3c5S9IJDS2SWC4bB4ArfhLdTgf6Zm3jr5j0XcwBYeDfr6PGdGI170MN3PzZBpY
Vck5IxOm39g2tTgwiyzF56ciYvR2AGZ6Cf3CeVLNQ4sPf4iDszUr9+Sl7WkYLGifkxg2kwO/wbZg
AqZgLURKluuoiv3Uc3j7/BHwIhlRjbtLJuwicXqNKQYSSI++fx64NSouOjooJ6AaMdhS0AFIFzrn
mhzyJzFyqTWLTgoCIs1jARQR1+kMzjtP2m0411c23MJk9LEpE/O8wyszFdaShQ5FSJR4UVTXsK+2
jVuqmIgDb0vpqWNWk+FCveDGdmbgjFphiLQ0fToMTfUSzBr1w2fX/VAlVv/QGe8da2b7SXgJXWyD
k+oae3wf3mmkFQYiMPrQ6cS4tgc0gw29sitpI+7IRbmPElE+1SrdQZZ092M8UAcsOQVuzY6ptJoH
jB7tCUU+uMzWo++QNPdUztd5Y8EmzluEXZ3YByLoV6MEZ6DyFvV1BrCXZsumaYxqHzTIYwA7WXEK
Syco7b1fQ4+quHjyrez7cW0IC55cXp0MVuToLT30LyNswryBrw0NqyoRqczZxvXEM0Dge2B21NUa
ksyHOTzxVtQ6vAPtjfrQK/SDR/UJ5a6PHaLPtgE4z53HKd2YuvvmlgS8Jh59qcHhn9FjdHYpQNx9
QKDkPA6XLMTYFI+ID7FeYwOKfYZFbWMc64t9Jav7UWFWHosBu2qefY57dmT5lHwtwzShIlJfUg1p
K3AI1cQG5QEMRU/DWSA3RKfOqikQtjoURFExHOT30CsJKh84z54/HyiL4qttqJCQDH2aWg3zXUXp
zlP9Q5YBRcXPP2/7RhKTWnpPhjtwiXrWfJ8uiDbjG9Hyj+E8eRvL6K/sHG1FRI2HLu4+rMtvaKvo
ZxUOWbXG1oviz8ZItDug0UObVuLKRTxESzL93BCGGw+E8fSxvSF/hu5gC9XLgRW2bgBLUayOUVsi
HOtH0KJO5+3SeDxmjcq37vKP8M1CNy+KA4oligbU2fcp7QAPt8bGGRK5xQ+iV8WzsAndDKFGYpCu
JaWd/OJ1xbwbbEJmbC6FotwaV0WwxBzG0sOvX3fnlAaFl9chOI4gYSdfBTRvFF77eMDCXGoNSjb8
BtPw0KE7A0b3NYz6c1jVgEAMs98YVokFeGq3BcU5sL1xxxYYIlovjS0yP4Ytg6wn+lQ3qYlxluw8
Z+fG3ncsN+LklihK5sL9uERlnGpLi12Wo2vACWXejHG9t2Wut3RCUrowmQXjENZAZwMEyUVb3wlY
6LrIjEPYVPeoLqpb1QNxpmG7j3QOfVpogslmdT92gKsHfnnyQnQdVpPeN2AQaLAjCy2Nei9Dg9h1
kht8O8HKSGIWCWTe19EAmmCI4Dy10bivO/F9FgkYLfyAu0IAARZxrWm0AJKeU4amltsT8SaCwji2
t7XXHXU5fjRDf9qls7NcBoc8ak3yswO0OkW6lsu81XkFrjZ9I6exhXjKv5tqxjp1bRjAX6PSvYlc
dANICsk8ij4z28OEW54OkNXD2HzqTboTfToT4kQK82o263TXNeieVBm/oyyTXocdZciwAXqK+sGI
o0ddN+xC27yDA2kQaLzcjPNCK6pa+mKQe8cywt+PxbJCNX6Q5LCSckCbZLQ+ZiL0wUr6NypAnec3
T0IDOR58TIpTCC28YagxeVquYtAO8XjTFchpLTf44klpUpoj4s4eKNQSSQeKR6qDz/EEcZMATOvj
d61BsondPahR7Ql6xSw9xBRHfefTLLwL0xCVIWpw8M5AN3cdKF2PUhYah77fpLUBFqEYXjoE35mY
pWVNNwk12F3jdjd5Yh0mDauR0ohAIt58tPEdDIrRNg2qk7bSCRV706+xZn7Og/R9icKexPT1y1Rm
R0V7LSCSGxULJAd44AaBO5x5SujKFPvCdoNri8DD1dBC5EetuYLvvIuTjzo2a4CjI6KbLroQfHBj
T1CCYArxwTi4mJwm0OKlAQ2lku8rAw/hQHlvFUNtAzFx28xtcy4tByvYgnKJ1ppBjrWJsQydJDT7
gnYPTI4FaQteO5rMI3NhvEaxplDHu+XJmBZgA6L7NfoAG+m0P1wxKVKwLuPylg40aqh58t9NXvvF
m+WDWwX9nYWrFr86kqfioWwngzyIWB9TMoyPQxWt/M45lczNOXMjJELqw3ba+mTIZPDL2l1sJj5m
dRXfVbKm+Z3OjKhEvcmm2gg3GC4NlpNTWttfk6CYH9LyNI3afOiw6+uwv7x8wZz5OI3TEqmm+4sc
C6IkqH4fYPFmW9dckptx6QIlTMp1DDrdQYfy0MqquDcMJvpSgkJ3HaT/dsyBqAsbzUzrrKirMWk7
wYUpsbwBb2ruwj6qt5EzqosZCnWVorFcewl84AIs5ZUdCAf24vzRHR1/axWTsQXqar1jrUyw6iIt
dCbnEqSogApL3//9kB/Rpx/M4jihOnaiVl5SciRplpRklUcFcR9DjZjeMOjTEiO+66J2fLQMbl8r
C5Kdk/MRolF+cSbCj6OBkysg51X1F10R9StwhZwLsyJtqnLjGz8X5Maukl7Np1Rf0xdHaYK4jlRl
KvkhXP5+kWuakKTLeWtw3lYnOpPeO8JtaSO6/WOWUX4s7Wai5o2VQMj7SaW3qhuCtTEb19XQJOsi
tEK0TPQZ5qG9kNgEqlrrJ3eMFeTCK7fwwaATLMaCvwo2QRE/ZeEEP04MIAyMOjowxcW7YQCFEpfW
+4GOiYTxuM8EO4CgKz+4RCxvDUjUA47eQyv2DSFqQGpH5Pr1vvSPRV4vnTv/yvKLR9zYtPpg0aL3
Q1jg7nOXI0QSbHYoGtHdsOG4L1CK55Zi0vN7OtJMdquF5SK9fptUndpFsSfpPo8LM09d8rHIdkPc
qPXclotELVwkAtN1LazPVDj7DeIdIgpsDcTDlceO+6YtsM2GxUyUBXAsfOW1hV5mnpMPcUdbrCmh
aTOwAjaJTQNiMmrvsWuRckIhN8f+a/Ks3Tm/Zy2iVgT27r20OTkoCBxfH5Vykk27rFB6ozo1Ql2K
3K9v65l4xMj5zOIc1yzlb051d536w2edVvY9w82xqen1pQInh+vhDvKtsDmxmxotl3h5W9iH3kAe
k1OYhW7yPY8GDYmVW8Ct0wczEXvhTFcea5OVh6CfgrT3zXG5N0x2kzlZrhuN39EzYFHnw/0Ym/lh
FNy69F/iRQcvP4SOPNthrPdkEpSblpAVvJvzpmEVR5R08gAI94NXcUbyNEXonlP59kL6WH14LmYk
VEGfPQRlfzKaAFAAm5V41A99ETQbPbVfQ+ZdasUeapUC57MSH6hVY4KpoGTMI6JpHUUpIHP1TEOZ
XewougWROMPHCe9co+02NGUHkFypC1eAXYRJ2gHWngb/uw5xAYmkO8UzSRyDQb3bA0ka2u9q1iZM
gwKcNznhfhh/B6G/E3ru93UcQFzO6O1GX5XCm9pmWOczT4yHxJX9QfGONxbpI4Tb4LzI28JcrUdq
oA20w61TKrWl8JkjJgwe09BbUgOaq3Gmqxeng39sxoRfRRUrSmO6kMi2D0ybMCRfWQdi8TZD5VdH
P6xOrpW3t0MpPyLRhJIXiRv4I+qQluEtfEnjSuv2HKDAXbuk922kFKh1fZXfDrN7W49s+jDrfmJ5
8CWltQPJCeSpewBGB85gro6m0pcwJQ6JJVyzGXBkYZ0HeBo6MI1maTwBoDH2AzcXJiCGi1jQRyry
nGmucVm11BbUAYtBUmcYV0Od0gpGBWClebcl9B0bAv2g8yzEGX49jt/ms4tl+iij7mzXyJWSjmWD
cKObQnTDltVhfYWmiTVhTWOqG7pxQ2lpWKuAJbVXG4dSsMpL2zPdl3PEfHTFFUlOTmTRTUIlrcij
ArzvYVYHBDkZFfdo5z/irqTl4hjfiFX/PBtjesUATD46d+wmWsxlQxsTZpxQdM5p3YB0pcGWrIK5
Kw55XZNjRZ/bqHhziKj3pXabPVh2gkXYp84IEsPZ/Iijz78e/bJE32gvLj6mcmzZzMyBtI+F1Ggw
EN/UTfaxjPeIYNG3NmW5Qw4lvHc0mNyDNHGQZI0HHiAaaf1EgIXLwCZXSreE+bDOBix5Pfbbqga0
NxGTQCbDmlWYZVImDLEY4fTrB/JdyS1Wmfb3M7m+rFMKcqc0EOQ6s+5v9DTu2bg+MXN977GprPzU
R2znIk+lI5DQ/iJzs6NEhRNpg8/loEvfRpJIf8ow5UPeBOFaSZbksxmRTjW+z2hS7bt23FsWFbSm
LVgwzN+kwIsdu/FzwAKcaGF/z3LkU9+iCXZsJvb7pAyenT5tIWGEaDRxdKwcMNcre5ZfevbhXUJu
hA1RZG1Gn6WVwxnzRmPTGSzRPDpDW1vHu7llacjWb1vmIQnI3a2juoe2KY9uNiYHi6UQRHDdbnPL
uZvHlrs9xQQU1cQ06oXbzNJg1RVpcO2kBJ2U6nlWZvMxvS2k6ayDsgGR5yKPmo0vUUtZSofPeC4g
+bHO3xdGubEGgq19e75TRe+BGYvBZ7F7dYXL5oBmIx23gm0J5Syw9z4+G2Dg7Cg1ljcWTbY218No
GFhusNKg6FgLk1IMjgg0iq2PrRMqL/U1ymhVcJmcWUL2gAO37OKSusNnYd/QBZ/2czh1GxSqGRFl
+5ethKcDnpUVY1Q/tkhsd2Op/O1AsHk03w+Cso1RQqbWmcfYR4QVSElCLtH7spogu7vF476s+yta
sfu5Do5sz5xd0HL7QuKwlxqaOTc2PiBuGTBxB+JL4hW5QljIamwfbu72V7qVnxOjZ3s/mNcoAnra
qiUN8vxKZQ+G5XxoaCKtEXnRuazxMLhYqpZS5dTjURmx8h7m3H3w29SAZdaLVZjV1iGU9WXyVHjs
gIQEE82ULCKHo9R5tYkBb2RsnM59ORX7MAi/DFkHEE9nD7Ijz1wkyX3rDqcOgf+p0WG3btl4b6mS
zBj7KLrANJne0d5634G4p7Q+3WS6Omoa48fS7RAzlfWAcoTU46DK1lEOtUtWIzRusP1cIzrxC3IK
0H6Dmz7+n4/+/8dHbxFICEXpv3cwdlnZxF8//di++Odv/uOiN/9CaOK5JgBI54XW9E/zwlN/uVg6
HB/9l0Uc6Q/tC9v6y0Rr6XuuAIvzt/P+n/aFkH85wgZt6Zku9nvXd/437Ytfc11d25G2JG8RmIRt
vmSY/5CIGg6jiQCj7A5OmjFys3+5NRIGAF3Vt4RkWBuXELB9nBvpCcQNHTVBS6CsUzIT7mQ1R0fR
dTdGS6gNXg1mSqcpTghmAWcyIVCB1lcUp87aqfEJEOey9yMGqh+O9xtZqa8gAI4p6P94FkwrOkDU
3F9BAGqcheBPxnZvcqrWRKFQMczpPwS0Xwsh2H1j/ep89VWVRvaH17aW5s4Pubh/vzg0AxMvteSU
vHrxxk56C5ZHu2/qCGJUua+XmYSRZQssCTduEN5WboVJkbEtQO73dxjqf82JffP1OW2kjiuuMWm/
SrSdrTElB0C2+9zTd6xVUuYE9LULSTlXi+uUjlAMFQnPz9ZzUAn//thbr5pfL5/f5tNLLm9B3P2r
zz/2IBwzh4PvOO3S7urfhcDWV/aEycKU1JuoiEBm8eIvTe8RrT6Rb5nLPalhNM0WOnxj/OGQvP2O
gKQsNxehqa+OSDtGQWBX7YL2li6ZOmO0LSyUgH/44PQWX514R3C74CZAOmjDY+P3P9w4OvRsRDwB
ALDZAllGA23bwDR+qpA5pm4bwucugptZo2EVvXVARTjcqaZBnaxqQWQRwpFsdN1jQun0DzHHyzH/
+Zp06IZ60IMtwSW59D5/fGtO3Qs7wgK+1/VXFSAMc43oi7TxCUzBJZYmuzus93+4En497I4QwheO
9CxWfK+BcEGUJuDVS9D+AMyh5vjZujL9cvv7w/7WUafXC+pDmb507OX3Pxx109MisdKUjxaO3mb2
+BhN6dL0sq36D9fRW0fxx5d6dYJdSURhiI1pT0Smv+rwa4dd8rVK0AHbSlKctKNNHE3n339A+xVY
jxsKPp/yXMeG78cFzOTz4ydcdgbeMHBDC8V6OCI5j3qmeWxjle/mauH++rdIC7tzVQ2XVsmE6i45
dWRprCoDsgLoHXs7kPVHjoQgdxA3DfB0DN+Mu17XU+cc01PtUNjtya7aBkb8vQnteW8EAs72yCKp
Cb9rdpaHKb2jL0zeaYrkyppEfFr0ne291RnPsnbiwx8++XJAX122tikVDXnHU+KXy9bToSvKlhs3
Ey0lqzG+t1vK2VHIpyLv576luFMPvbFlxXbRmWTHIKc75OLUTUen37rFA0G69co0/IWsYa0qrxw2
9pToTRgjDuq5WETPelAjYF1nTnlDCNqhgr9Us3GwZmGfMHgn51F/iXN2DyGJU4fgw+TSN1u274ZI
3v/+I1vWr3OXY5vMXctg5fDfq1s1QYlMJT9r92VNe6br4LXUCKxLyreakCUMUgjiPAMJrTMeiiVs
ynC+TwTImm28q+bEOIXl1yLl/yZ7QAIlNyRxfIyC2drGi6aTTOmd2zlA91qXRKNMXSgIHHyThbEX
PeZji+FcLQQGmhFrwWiGRGBCWM2m1GzzY+6z9etgY6yhz9yPvXfvl9Uj6GYrJbSpmKjm2OosWhPW
F1SW8ZjMob+2IyXIiEJs1PX3YTU8ev0xHWENv6gQSvmANuPRc7KHJnGwfbsGromi27Y9SOwS3FQK
6LaRBvJKVdmbUiBj7mT8FK9Z11IDb8cdsMZHm/BiTJW3sArRqlLh9qbhy1RRgDCqgpjLsMZ1A3VM
pdfCu1OopHPjgOX/wt6qRdXQ3oZDfEy1zHeQbupYgWGVFFDKPruWJtmJ5NbSJ3Iascp6453FBmZV
+l+ixvlSqubOkRe31PQZaudZWO5FzvIDZg2AMP54BSXDXQXKdlctJaFV03ePbgiEJHEA0JU5fWzG
K7x3TXubRdMfrqpfBy6q+KxaGYql7yr1agQZdeh0DvKRfYcvsMrHvYf5nPbueAlGoJVhZK6DDN/d
76/lN1/VYdZ1TEctE8HP45bfcHX485KoYT5pe7jvyux717g342w8NjJ9n/ruh9+/4htrHw/Uqacs
3wIDBW7q55ckJrgvjKxj7SXppRbIeEEqPDRGS4/vk6P6mQTro9mS/Fk5893vX/zXGxfnoFiW575v
2vbrqHK0wn0y9CUfV5UgiwTqBGFcyTk1dvS8riHOKeOrMaj8D4fZsn8ZJXlhSSsdiityqNdnNzcD
A8Qbx1l26gZoEkaTPO8Ri0zjVVrEn6BguGunRz2URfMNqYF4uIvsk9s/JQ6C398fhTeWf7wbCBzo
rJSlmLp+PgUEuOFWqHy9WJTKjbkMG2H1Eg/Gpt6jTZEN2rrRyuzZnZegjYJNRhbhlvrwpXQFVefM
3Pz+Pb2GgjGDeqjE8L+wy2WTLF9dFqiu5UylVu9pYCNVyIxt5Upr18f9UxVOdPEGVNZ1iWUHzwjz
XvY+t8t3kwrMk86sj+lIJ59s2PY68ogVxZErV4qA7xXnddOa4cVKxLkF3nXDUqTfj8MqaIP8XM/R
90gGcKNSnvr3H+llWfPz1MhHQsbGjtD22au9WouE0jCIrrT1XlGc3xdYdbsbSwX5tug7JmWSqdd9
glq4p4S5hEemh1kvinVnufFzdmvadD+JmaWLC8wWCDwF3qrduL72t4gANmrIsp3p0EJKw8C+6qR3
MUUJGNON5s0oaSw0/skfAfo4JR84lFehzbQ6Ztkh5BiVMaXW339kCUDu1WqAj+xbFqggYMbsoH++
sgKrwW3pDdT7UxyvUXSIcOaoCHnwXFunHjwE8QPyCiVatu4KGrZl9D2JDUwWLPj7ThoHlufkgQQj
Ga81XnWODRSDfhIYScsP+VhTbVw2sy1BmW322fCGxybKvOuMhtu2G5b1Dy5+7DfkXFAoRI5fUVnr
02svHOhjB5r0t3j6NOtFCAyBZJ0F2t7gZXoYSvfr74/Gy6rvlwvgh6Px6j4b2mzAYz4hkiPSB1Tr
1BBwTTW9xJGzqcin3zIuVOsBm5dr9dT2hRZrmj2PfdLe/v69OG+N9CzAmaQZhSz1eujzJqLTJwfI
h5/jARmkNx1RDr6nS0ezx5pOsdOrdRVTWm/CkAEhs25Rk9H586srX2aHmTd+CkpYyE6FdkQX0xFe
B52LGcxEvqxxkoIYP5l+dgRPgub7U2t1/ZUfSjhXNRYIDsaFp6XhS+j6rACHRX2J/99DaJN78fes
aIk1xoLSQm6l7+l+yCu8LZ6PgYEoTVp8yOtBNV8Bv2dBYQMKw3Pk70Yf3EZsvrdl8Aly+iMyCeb2
yt+qtn7ftXptk4xximtoZk341cOsef2HY/vrRe+apiUla2AXqOGr07zsDBY+qd57Mv0UBgS8GJS5
8fKxpv/9K70xf9HOdkCMS8WzmstJ/mEjpbPULZrS0nvC1L8nFVgyVR0YOu+8AXJWRDe+yCWMvEJe
fv/Cbyx5qYUBrBPodpHhvt4411T3KxVA1RCFs+168uQ6b5RXaau/CFtBNvaCjRJdi7ZnSY8NsRbl
Ezv5gHX9Ol06Ysr7KgnV28/V6JKs2iTbRaVFv+cPw+4bF7prSrTCts3igo3tz8eoDeNakCio90UU
LmhdNBAJ6pjsbjQcUPrxd63oI/7+8LwsWl7d6VT8hO9hCrUdYO0/v6jfG3qMY+4uq+9uTNvEbGNs
FFyw2VUn/IjtWri62hm+faDK8E4E3pXQCDAHPw1WdinvRrtpwZ9hmSPHC/VlPF1iazgC2P3DEujX
/Ron0mHqVJwXab5efsW48pwI989+oK+L+U5hqkxVtCKWGzlLlHz//ZF584pli+T5FuU2Kn0/HxjX
x+tHxCI0luI8tOIsJa8qCveGwdle7JwV0RRjtjH+dMH+uiP3XIsqKZcrJ0QCLf3pVkm0BSNFVhq3
WvuekKl7S7E7DCKVoqZobtmugBFm/5kC0Vi7YRusEkfT2DPYhwcomLxcu2ub0FXTS6/nGcD47w+M
9WtRhDcILYkanFSe83rUIJXUmSOdckcZ8hOjCq1H2Sa7tNJn9o3fopjVcS+9nSvYr6npoUK/G+A5
2aoGgyqj2HfiJv+xPPzXyqR863yxQuZMsbv15OsLuQ37QNiF2ewJsk52Zg5oGVTyVaaRwmKGVTe6
JUA8icNFK2OGGxaOV5WgiNglXo5cFOWbEz/Y4/itS6LhobPCe4IX9U1Y4LexgY150c3MSHOqfRhm
bgAmEOiSeVMwL/iJdW49oNWxH/nnuWKaKHqWcLEJBC9y/f69rs9FxQ4hHqnw0CpqP2Wj8wEYIWml
dqKeRB1+net4m/ZWtB+KaDxnFtMa3tfqBL+bLlP4vx+RPd91XQZjxVoaW8JPl1lkePHkFG697xHX
2HOcbDush9uhoPFTds4ljrp712i+J8Mfi9hvrLV8Zh3lQ7iDdfa6iB0nFuV+5Jt7FybQgT6shIAU
BHsR2CnNTte6Ghq4C30+XGcB9U3brp3raLL/MKC8ccWwlwKW5y7diF9mhqoAgFd5siYXerptJKbV
OjVNVI5k9qnI+kQ32LqZyuKUSKH/MNa/tZnkxanmsomB3PS6aCpmKO5kNdf7Vk3OqgN8I7zyc1KF
KJjDWoDx9It1OM9XCbi+KsJb+Pu7+I1RBnqKC8zRwlrv+K9OPyulovUjKFZZh7u08pGIrRNPw4FL
cjSU5h8/MVuhN/aSrCkBJytiweiavpprvFSWXThbvGa/2B0FZvmhat07WGADds/mISvAElpj7V8M
xzO5DIOvNrHcRzUGNX6NwL9LjE+gPKJtl5MjNcQQF9LBBtMgWuSPqIbDpc3bqgjnlbKNRy/Q5Baj
K2OdnJ6MdFRPKEjAxwXVAxjM93rqJ3gKTfKpHf2djbX0XiOsoYtQAuZzTba9xRg/Fm01bOMqDw+5
GO33qZSfeyBy20GMBXc6ec6htTyRtIJPqUJsj+VamOY7qjnGRaKsCZDUPMVg31BrdsE5ADGwxMQb
d47ZN/ezQJfQDfY9jQ3619/xNnSL6Nx979lP3Wwl33rq+s0gVk0XXxQ7iPtycIzz0AT9usoL9txe
FPjvsNJOqzCcjlEX382IQJ90YcURS0//Q6ATFPaqpEQkpLyFSfDESqa7apJwvhmFSTpFZ123rf/M
Jig9V9aYnLyZhF5myOIJCePFbMJuk5MKu/Otdvq4EE/zqR0/ydLJGDtEihfXIGPezCCuTcCDABR8
EVE1fzFT677wso9tjp4UgXF8nlQXn7ux/VpNUErIMSXF2MvLbktK8Mx+D9JiTJ4RmrYMcFacgotN
rHx0tzFqU5XBr5rLilV9l71vjaTbW8tPLw+paMbUG0gUHaaKb5jZ45u2LGE5USZ5ecjyKue69cQ+
K+LhlCxfSqgzf3/38lhAMIDum2BPJ3yHe985UXp0Ty/f/ftlyEO0KQM1Oc+pcP2Q3AEPqYzPwTDF
51AiAhvCCUlOkJbHaDRRyPhGWx5r1TyPbsnuZQ5agNRDR4ov383YahF3CPhrKL1ujbKZbxFtiDKo
b18eofM33cZZIg/enB7Kxj21Cxbp3y910S1GLnGjch1tHJ2S6ET5/aDJ1GWNW8nHMbWjQ6vy/dB2
wHCHAK9Wypbq2u/rp4kzsMPSGm4zwmAeJCZpC3fKeyMqy6OO2MsYLJNh4Bnv2soy3o1lfd9nqj2X
QNruUKWvZz9u9wGy840Tok4NScG8xnNAOuzyY84S/zxh3Oj0eNX0Ro6aUKXDHcsEkkDhT7dJ3N3p
FDVychQ6Cu7xCpAkZYzZVV/VARgDF9CO6Sb3suyTewpM/XacSE6YJ5fyu9tHR9uMexhSFQGEtvKf
sgkkVVVWatsWInhyE22A02zzhQSw1+44P01obcAW9PO5MAIcPGl+bUjLv8/NpnnKn7PlQamj7Apg
JzdDpfY125fHMPCnBxdhYqOsGt5AU4OfJeuigk+zdcslVYgt8a2rY/v25TuWrgN7jZXy0PFYQ8sa
KZns5qTqWe1UnT5jYHauFc73axBXLte3XEmc/De4KpDwWC3ydyva5HyWx6VGuRIp6qEI/uouKWzr
wcyxwBv9HUkqeuvPfGy/D/zHPioAVYye2tspL9zHXbYZkfFAzRDzcaxAQwqSfocUI3AX3Ld93z2H
o/zQQzGwYFrduoOwb0q9ePoQJG2MJm/PGsuLdFEKRm4+rYQMHWoQYLPKkJTPXiOLT4o2f5jz7n7y
RvcjFMhiq/tqvDJGQ39wxifHUfmTHcutXRkUjoukJ6Wo9j4iX6nF5D7T/0XDg2z8AEM6/eAQfK6X
x12bVW5WESDbjwyrtlfqR5dgiLUAo33oIqhUzZw8FVP8zECSPRdk0mRV+oCtqbnzrNR9ipIdIrr8
aeyG7t724nM0PaHvti5e45e3hB89hiSyPjrxnN4krfHl5adMxvG50IDs8gCC0FAYnA1qr/dMMisF
Fu3BX75MrURVFc3ymNEC3cAVaw42pDPca35+qIQ1PfqBKyFqVzb9tnJ6zKQDvF6Zn8dhzNc1maWI
UJH3+TJ+1+heP7TLF2tJxB5LT6zDMCXVsXcoOxPYfT0UUIyhvSQPSdcmD3FRbdzBfPbzBkWnN6rD
4PofRhtUMtYW7kUBn8LAsWAhgvysv3GiB3S0Q/c/XJ1Zc5tcG2V/EVXMw60kNKHRcWwnN1Ti2Mxw
OMBh+PW9pLerv6q+UUlKYisSgmfYe20uPr59A9pGP+5scIE6F9ZyIPGmwt/5ZEdaq1G2ISc89+Ro
Pml9fUZSMgzqa+K38/V5T6UUMk1Rrp0FBO88Wezzpq64TZVIr275FrRJQgiQEzAaS8xIf2QuCpOJ
jdcShehqrnlE/QnkscX7FMyVF1nM1wqREsPuNVFiFCKyRaUTI5cHu3HO10Ph1FtWtN3dzFCJW5Pt
Ra3pi6hybY5SD8LT82LX2Pxpmo80+rG+YPzgxmFvYBSBvtNJTz/ZQRvC5TcPaOn/LFkfuWlfhXn7
1Wjq043xopTM2fgPRBCvDkOZyi0ddbBpvCnMbOLCDPRb6IINFPNNdTRnDGy0ESvHzkJNBfgixT/8
bi9FgcBxKMG6LNmXNsudfCQnaKMd1p3Nq6DuU1MXNp6/X8yF5Wucn7q0e+8x+sWm/Jerk811nAZm
PfX2L5W5L7o2g3LOhjvlPGxSJCleYXLNV5BzW2pIrbJP/tC/m3N/W6D3MA65ll7yuOqyWYptlCTQ
ur3i3SdA1F6cT9NMdzac5Mk8xip4ULW/iZshh8H/t/QTCUtPVmlM0eoRcSEJnZn0HsgTPjCCuRsV
QoB65Hy2R5qh/Gg0yxvs8hs0FIDBuDwKCU53Lu+qBldFy0Q+0mHKcR09DCZWvcD1xEKkzF2RwLAp
WTl68xcd511gtN9g7rTXlbCZQFazxdtGyerw3xI1tbJeRKpX48kVP4sCixf44Jfc1okh7rDuGCqm
KnCY18YV5oXM//SNEhBSRtgXGa73Oohf3BlciTbNxq574P80HRNbi6FwZBoHIuJa5qTTLpgHoMNW
B3zXx8pyFbtJ7ZpN059scbdOQ6yyLtHF5Zbxuxb6hVGJWvv+rtbNjbfQewbd8g98IFlOykTXzfHF
NUmtWw1ZopTS30JXOpsFVHoUIc26FdZNl5q16pwyXysDZ5v5YQ7+Ze4Q/iiHQ7WoSgFkJ+/CNm1x
m2j1Vp8MuWVVhRZdUyRnNSYHPX1ELUW27ZRJ6I/LKcH2vrReiU3jW99abelrInAJLl+CS6GWu94F
dMgGxPrYdUO4Mw3o7z4BIQiqhsG/jmMP953KtCF8RN0Kl/yMVA1HyDXZerGSHQxsEl2zn/2ykGJS
O0cmgd81o+QEelA3VF8QhL7xIxSrcSFLZKCygPUjt0XFZ2wrzBnK+t0aAoGBlCvnxb5mGsvoJFCc
64j2m+D+AYPTeIOFjoDB0ZBx9hFEpKboxEYfh/Ks4mS7mO4fVByYPFunwE7lJKt2UFx2DXdj5KMP
v6s/WbkNVF6fPvAmaTtvHK9SKGuTsflcGe0YDQ3XJaG8Q2VmchfXGIOJUT907fBZcwHMxZzd+1le
FWD61ZCloKdaQSLSOE/R8x5Wqo1M4AVhHyaUXNo7PKsiEqCoo8yjzWXO6BhCRKVva0hB0igAKLlq
dU+GmE8B2OvMjKHibhRxzZE/JBKVAX6jdeMwgn8+OeTg7ESfnCxw3jt2N21kaGA7R6FDig4KEBb0
N2JVjcIEzjecvccvRGQtIs/1OHsak8O31F+RX8ZgHAcyglX+Fynmkq3l5Z9P/Gz+oNEC9QE1gLh4
oySSVd5nfVPqRRc5j9TXtnrIPuSESTXzL01R7HEo4DyKq78qEXVI0DVxMGpoouHxJsDNAytXE8uo
xdoQpY437xvIbSnLdlLixkPlk3w2cc3E8g7P0ZcuMWFuBwsJ2iCp57jORszIlmfC13/cBADMvc7E
06U54UTaw0H2jo1ErSpBy6Xs/1vpE0vjaO9Si8dt93j0fIoW/JTVHsh7WUVZ09bRUqV15E/Lb9+h
WLIGhGUMokQ4uG5LJht2m1X+eJfxEyGUFksd8fJqkM985wETH3KfCz8p19B/ZAm+nnvGmO7gXPf7
oh4+fBU3Wx7Fx+dNs3j91gbNiB204nSCk+L5fF4+Mjued2HchIzpvH1bz0k0F0UaPe8F6bLXoO+Q
vWND/jbGfSbUzpMt1j4l2/dUAA3+76GWBmXEITWsbazlKCno8uDoQNvMo+fN/GALTw0i7KT672m/
xx1Ruzn+CUCN9ba3LRwxXYwA8Im/bIu/UDPjkGWGf7QGVXIeVxfrEWOberhNs51fS58dmj6y8eS6
hrqaTIDe0vYGnzh86azYG3RwoTmCM1hKbZP5un8umVidy0ng5Ax0sW01YfIlLxBsdJ7cJukX1uc4
Ysj3yN6Tci3rQ+62+tbBTbUaLP84a8GyJgfdx20v9nBZOIEV+uc44CCFjwTUTA/+zWa/nfx0CosY
TzhGyLUMjJRUZBIUj2APg4J+hLtLZjddxJe4PrrPZ4NEI95YPQKWn88Oj7/ltEYOI4BRhTYb4QLP
ef98HiumwZfi8a91d/Bxgz6fft48f/zzHlwYwnsCzPPPh//9nv9un/+00Ywa0Tz47P+efP4t8Xy5
z7v/PZaeuyHyDp7T/3tt0/PFP//4v1fizOW7Yy7efy/pf38xjVM3nCb7HaMzEejP31oQndA5E5fp
RPTH2pzIGnzcKx/3/vfwee/53P/395BylNthqH8+n3/ejIkkF/h//xb4gLNtAfQ/n1qycsFE3fzt
+ppW2Sd6uwo8e/N8+L+bJaeRbpaWT/t5l3M6kcfB5EBKs46NQS2etkDeg5Ewc9m0J6Vr9hkNJUCB
xem2RQ+ZY6oM6HOTR6rGYxcIVNheI477nnIAh1OCMY586U8uRATMcXLeFTLFWV8vGy8ZrFs/G922
jOvp7Pp04oIld1UxnJEk1uxsgW1vRGBlFuNXqU/6bkkxYbj+wvyeFDy2vZn+16d1uaaMOuizf1Te
Lyq2dCM5ka/aavGIkAR/qtuce9yi/Oqm/iId845gBdnnlJVEvMTvDRP7leYCDNcX73fg3Rxihpqp
/RtPSXnEQzCEJLDR/cf9zzKnpRvkiO/SBY/XZAeYge5OD5wfdY+4qF7aPa3VbQGAmAWkBnWkiJIl
Ze4soz+VEqyBD951DYx5Y7kPHzIQYWtkCUy0OQQKuIDKIza3Ktu/2Y9RtffMjgm8ghNSB8nNaqab
mTffuH3CqiLslOvnl1JGvEt7Gg/f6jeqs4/5Ag/XydkiTCgsaOwYFjFjYSImqZB6mlJNhUbT+KfK
Er+m4Tro9UtctCOkFR9kr+cHN081f1Wdp8B7238iGV61vp3DgQSvdVZPUZKnf6ocN6D0+GQfssQB
ZrNMZVi1w85rakKrJNqEjNrIqEfST80vFy7nPlU/U+RbLwlIu5XI4tOTkGvMh1nhfJ8s/RQEvQiL
ICe0dQC7r7dVvRmg+3J5vuTiX2MnE2bcOt8aTpKsCofIuCUz3JXSlbcLEgkcpcDzSDgTTEziDjtZ
MNYyioumScys8fKFxrG4wA9oHvjyqFKke8LGGe8WwrOsEu9aKbBiwoZl1wE/w7Db5lyCfXSUrR/m
IsN4Ur1pvITIYfRB3CO2Rjv2p3CxS3vbeGBDO1P8obtVG3Y4zS7xTHXN3JU+UPLVGmt5MfTJmlwd
vIqsNxGkt2wUK4+GsKF3ZwRWhZLpAH+QvdLQzLuMNRFE3wfxW93RMQVUJtQGSA0iV7o/lenDN8H2
pZVIXCAVDZV2wGEOF3mq7UPl1uIE1ZcrUSWogwtGtrHVYdsdS1RR6S8vJymjhPW2sXJg1z3zoc5H
mWVXvgSqnqBOH/2PyRDl0f9bNIO8tvEuj/H8LY55GRImDA/2zL4gtwK4KVIXx+DUn6YTZnqwRq6D
3wzta7BJC/v3WOpE69g4VtOMen9ggUtbQb5b9m5NiEsz4DubvKFxShuKVJnU5bpsCQPB3cX0Azqx
R94tY6x63jViuDlmKcOUHxIw5zoMQ7ey9W7kqCn9cK7JJ8CYeSlN1sKFblPau+7DvsWJudT/PDRg
QoMEr/Hu0Ncx0S+Xb4jnf7Qm+6WRqvSIrjuCLtMIy00enmPkWgR0bhMnqPga8e+DqTdDzUg/0yze
TrXThpTcDcFqgXdOR6JJgB9DUaqRczqSnTRzP3g4o78RCLa5dNrx1pbTvMfxt+zy/hEFY47/MkjW
d86ACGHwE65ki+c3K/J2Oz9iBSTup4NGN2eg+I4qevfEbZvIUBRghE++2VoVbyt8LXBoBiy9ixbs
ZxVH7ZCPmyTI0x/9ZP2LnXMjLl3OHkd7WNOoI/Lb0hjBOW3ImljIvTdkxVf78S0aLUIo2sm4egn2
TuK/KnaU3s61ZmSZFMrn9nEDrye1Gc3VvXfsoYbttFaeQFMV5/9uzAcc1gq+4/bBTmAJEerByOqP
AGl+mNemJJMgU3HgRnmsAz1WgAwHCWR2xgLCBsL5iIZywhfJ/qJKYkk+Qk00HhkDvMddZ+4cksEC
yWTFzCCsCK0m4BdwL/jMvTvXsCGy9tDHgwSm8McmMIagZpj5o5+am7dO1e6WWFrWwhPs4NRPt0kj
4cU/GD3anDMYgldu68OfuV7SAxZxfhYZX3HQhVxXCMta0tAXmQjFYEI/6HCs6aCIoswCWQ15ChxK
0n2Olfo0dXCxZEvj0s/oY6faoE6cv+BkHWbX2s3F7DILxVoLBuiEynmnqGBvhpmQhZzI1YB0c2UO
RElxDfrIzARbe1a/L31OngBLjWSs8h27HI3DDaMHrL99wtRri/JKzq+gsgUBxL0Tsm7+xbDRWVPc
ot0xa0z2i8k2J5BRXRDmBuqiNzlHDXwzA36mxenx2vL2zemVMnXcCoySK9xQZHwVeM67/Ccjb8xH
AWwZ6xosPswgx4OaYWbl2hPjZUwaHIKILEJ8o/RYj9yooIRKqw3TLe2inhBzEuT9a0EFmJSahFkk
PrMi4KCzVXGeiu6jaPNsNzN82TaD2jpMzULq5GST4X8O5Sz8bVsY59SmC2kSsAjNWEQey3TiV2xj
kyQ2pBypyMudCNNjUr92YLBdu4CLi6VejCVBP5e3KZdYqgclMoyAv7B0VC+KBRKM4tpeezUo8oaR
17axEbD5/fY0oRE/gO/6NxqJWFuGS+hl8IjUKa2/ZRmYO3uUnGOZde0NucRh742YcXHLM5eZD84g
i6gDRqB6ER8IgF5QRU1/NfSUEUix4DQFQbIt0VSixjJZtuEoXgFO6S+MAvRTQVqFMcT5rSXDI4pn
82oEzQRYbGjy213PJpyirFf3iZMr2KsGsTiOO5l7nFvyZsUvSlrVD1ECbs8T84ZGof6BNh6AEhS5
jTH8kkMsXp08H85Tmv3i69a+9v5AWe+kEAfib1PlFRAE1Ua6gGWhPx6ijKs2vUv4paWa6YC5VWxa
uMbjNBrfWlZGvuhDGUwb1TreRzWTg4wIkCmJR686N9PVBymIvYHcJY1REqmf+d402xEz97hcLd7m
lZPb1aGsKSGhVhE/rZXbuU1/O5M6lLmv7sJNkws700s/ASLPymHPCMpAjlZ+906v1tYgky24te+i
v5LkXJ/a8S8DiY40TWxafYm0Mq2JoQMXt3YGshfzbDroRjfw7dKxb2iDijCyr8jJTnYVoh52W5Sd
cwu5OlAjSxKalzqJs70lXE7tlCkOB+5RNz8zfwidWYHJA54b2llMgxv3v02rubhm1Vwcg3FhTJb8
wemWw5jX2ynDrFTMy1YTRPmp3NkBC3UPLG33qh9fHNshHzGXxDubxKZC3MYYSwxqBjD8gHYv3Vk6
mallSw071h/SxEpuMrxEVRnsK2H+BRxuHQJY7pPFGMGarNAdB7nTH0EPJfumldWlNPG+faqm5Atr
HQNRAAhhkS9uWALoK/WGCKE0q7dJCQBvGdxh7SVE2cXxXDJPmOy91RBpFKfgBsb8itl2Y2SGc88y
x1npMWSISpCwZNZMRDRWYAhNiCrJiIjRx27YL7KMD0h5DksKVKD0yfu1OFOMEOgsRlUbp9HFQRbg
it14fkuBc0QWjoVVZSJlTqcq2JKhSERjl4kfRlmFnctIuUHdshMuCQksqnAqo3e8BozHV2bbzRuP
xRvwxgNnpAnph6sYfKj0xSe2U0dWTQjgl2HH6qAsJsOdRcbYnFH0jTngG7rstYD8vIXqZW/0Ck6W
aQ9no9Bm+IOtDoCBZL6F7he5a8ySwMl+m4xYD7Yf/E7GWJ2lExppnt6SCbNIOWDaZtFeUVx4TFQE
3R0drdzDANxZU1ufxvmIcJrGL+/IFEgdubMyCL5xieLcnQ5xQdBa23nzdqyDYjMWtzxvvYvE3oz4
ZPqpE1ABpPHdmNjKePKez2281azpc6ZWPBH/Vz6Gayc/j5ewQI6z44OJ99J+jxsnDrUs1n6747/Y
q913I/8UcxWHgTPNJ/gr/kHWC3s4siYgbqXntMYBY9j1T8J/u3PcF8aLGl9FYWKAQJZwTnO/uFQ9
ZxJG+bsCwcm9SkkE8srMPavy4vj0comPapoMe4hoAKvvMOjj7xmY2kXLZibYDuJVl7STzNc4fgXj
BeWARvOqBTfR46YDa7yV3uKtKBuDS6DfWXudqlmHMtYUe7ksryLt8xMrivlF2suDjUOvgb183Tr2
R9st/v15w9hunxfml2gIle1AeyNC9TDYdzNmoGR+XeJ8OnM9UC+20gH7pr9HxsRMrRUbmhRVmqcF
QE7w9NMXEMqMGoi31arvDdB/4OnDyGh4YMe+lEAjS7TPvhj9AxWDYCoXy5u5gFXcBmgXYb1bc+iR
BwFjqMrJi+iAl/tLVDMoDjNTBxmnM/PUNcU6x2Hd3Drpzpjj8V6gGxlZUrb55J/wjk7HIEG8nYnx
K2vHlp3RYoetqKejQ8MKtLrbAFLCVlslxmZITbKVfMaKRlSUifhROxnv0trCtHSaScWYrTrdSgeG
kZk51O+Q4Ne9FienzK9vRWpl+5QFAxPQee1a4oPlO2cRu862U55XGzfr56vVANFiP5KDiwS0Xg+5
XKczyyDD+YsWVTs4qfB3k5Ed0RvI6HmjSdgJYuKNEU1W3cmUDF2EN6+Kb/wxV92Ai0AnNCXzf9Vx
8qVh3ryVloVUshYHxFSkjsbWSMlIHsFSVOQnj9awaaTJ5rglJLLqE8iyUPV23jK0e0eATIgJAN/N
88TsNX3s+DN2zw4ha4BUAZyRa5D5H0sH7HEAg7pYo4wmLxMsReoPjLE9h0SQhalm/J1tnfp3Lsdj
T0+8yw0in3OX3LhlkJdKZdM1jhuQU8DA5soCVMdZaFePhb5RwH5QD6XvcweS1erLLrQ0BHwxnKvI
y0cIWUwkrk7yJzC/W09Z70EzoutzYZBo+EMneyIs238kQXOIjbZ7oLF2OXtj+CNtr0UyYBFUXY2v
lZHDK6OkcIiZG9weUinn0QMWGKYDu6JX2R6P/SspPGITB6a1Hj1if53ed7dZ0Q+HHPbIqg/09jJE
euV9+YOJeLONoV4586tNgtph6IeVr3eIFQCOrqq65hPte/oOH53AgOANqU0PQU1zE9a1yz+XKO5t
w3Kc7lFAZoSmvWsI3mY/gfAdM0ifNGIb56XEsOAhWacrKvoCUQ4iPOZaUH+YV7SkaQz1psiMP20c
doZJpa+x9usFwBJhTqs4aPbCnhuEBin8THSmuzJe9qoWYjMJRO+F2Iw+MQ6+2JHqZ3+P+gH/COBb
feXEmXXTDENBp4ddo4MaLRlcmRPzHzcegOZqv6Zq+kxMZiHVAI+iXgi4EottHMACXRflBWehgY8y
mh4SKsoMFposUVvD2NaWmYVc7x9f3XpdEDG/taaPvDEpU7xj21ec7+12I9225VLvJSui28TeopzK
5jFsxnra9xYOeTc2kVwykqGWQF8nxnXfsM0l3dZ/hAN8tIPGpJYZP00qeh7SYVBi+ZcSjtdR6MUO
1J0XJVCQjQ7tuNbVmycLBS50v9eCzFz1TU1wqwRlorhGHRun/8c8HCyW1ZLxB/41HFmylUXzhzUZ
ibWJxVhLw1pDFRQSEgZz1tWj6hFAPFlD/NIyXCKfnigy3AuRRiYnbV7/0hYkLRNKhBxi0Owfff3H
M+3yiAyWbJWKdJ02JeqV/EO02wzWVJ9Z+xl771rLcC04jMLx3OaM0Vsqx8p7T7XAZ7wIhrXVYSe2
YoF4Fk/wxWjC+bAmfA1AF5F5WFdVG3B5fJI+bBLAOc9yGGKSWmGEIpsr7ayTjSrnUI3VLfD65lTX
OZOfTkoQ+tScbj+RwEHxTk5qcC0z5iAZs7Usb53V1PWvVFDkAdVkg3lpd7B8E7AnXn6Wn0mY9BJC
i14hpyBtvG28DcnR8jJ4yytAtfYxkfKOhllWG5sgT3pq3rhRzLT/LjnCfWy8tsXSEx2bHO3ZLTDd
jH+G0TTWed7Ah7EY76UwjII0NFvKt6Qx/qZlX7LlqP91NO07os/gyTVfddGlJyR2/tZz8n+j8xh1
mUm5z7HcO/7YbExchFvbj/+aZn2N8+fclkH2bLIn61LMvwNHNRB9ONp16qyngP1L1cDKSXqhRZ2T
U8hiLSTJrbY5z1Zf7HlpsirKl3jJuW4rhkW+ljNYENPZ6n8zw4A/lRXv3ggjWXrHwiCHzXByPh1g
UgTpEQ2Igf8YLNYfCa4SwmFaHCfh9gj5jZCg+uHQPoK2JsmphDryXsffhiebu247M2oIn6Bmkec7
N+Gb6QXTipljQEONQDXANpJYjwtrFRyKcvzVk7sbJf18F+RXJ7IVJ3LSNYiODRtCSI1MEpBhQd3l
PaYeyEqGQXNhf8YGIxobDuNuGZ194wG2ch3gdoUKrKPja39LjMQ6nla6dKDU9FZ+NFn892yyNvCP
tARXxrbcJKwcr8Gc7i0PSRcT2mRjt7G181i2FKl7TCof0OVsNAdfc8sHRQjTuv1LnzU/aidoREY2
ZgfPvkAfQ3XEGUfT7onhwJQwA44Ak3iisZTvlhePR4x9zU4sRKo3rJ8m22Whb7UCFYngvG/3QfS8
KUfnn2C2xuwva7cML7IDO5lb7Av7lErrLzWl/llK++7EenpJ5xbCcpqdPTKGuL4qI2QkpLZ1TP+D
44wPGLYwvaa7Z96SvedBc1lGYH0lQ7BcPNZjffLaI2elYCpzEperQ1t05THRE3mAzXS3am/amS0n
LfCvrPfWXDJSsplKdB6fPeXaIP33uJQU56NFgGthF4QYgyycZ+tn7kELG7o/ZtMVr4KR0I51GQoP
ZbWXapCvFFXzYSKPlEit8q2mRprT3jqoQPYrjOAhyaq0aQKospaNNrw4Bqazj8G+JdYr7UlLlDpX
0WGK6Q1buEVZV9AKLLgwjISsVoAGJyRz24eQHdJU4t+7tIHqOwl9O8/Bbw/hGrDQBOP4hPcA69YA
ELjft2ZjRdOcOKuAXoyU2CEqwCIwaBiNrbToaZZGPweLwXXQEztAW9NqLoisZDTmnd2g2EEIo9XB
X85nHL9cyph0pDwYzNBu+ZZ3wmRCk9bxmXy+vT7ZwbGklj6oEpe5Kzr0TmZ5SRXc3ynZ8jroy7X8
ZW480orVnF4CLINpjn/CTIxyV7GnZAU1dYdF2LTK2jlvAEE7up1vLIPMx77uyUzD4rXxdViaPX1b
O7kfJd+VW2XMklIhJcXea66V0C7VLNVhcIvuEiQJ6AOREkLG9zK1gE07Fcy/dooBIaCFS4tL2tvD
uiPf9wRf9kGqegAt65KzVa3npGJx4vcV3aSnAWBvetLxuHZcsplSUW/FrUnyq2Uy9F1sRRJGriI+
TI9DqOdELoS+F8VwZirfrmUr3R+xy3IileaPpqZGIWks2KiCzZDKjL+g7Opb5nWhalrggAxa1liB
eEn4O0LSVaw3Xe179dWL3n5tLb2/+Xn/Wnfop+iHzXVhJeWbU6Zfjeuqr6ZhvufMMP8kelhHoxXO
lpmoedc6dGTenQmAgCY3iV9cBkHCgWIIib9NjwPpcwglZ++SFmhKSDOu1pMaNonRlgeNVXqcma9d
Fryk1cJBpNOdz40l1hik5wcf27r0kutHnPfOVQloiikggoZR3rV93Mx6VeKWldPNnkaT+YBu/1xQ
ja/S8Q2fXPDoccFqjOUNNj2hzJP4rkTRAnr1WpemH0ERFObbCC3zInW9Yt3wUsd0voxuvMhhzrnx
MTMwvk8JFdRrohCTwdvQWjuHtpMZJgC8bYug7pdoaXOKWnRwzYYCnqbOHDV8vEnx23CMK+5kbYdt
M92apHOFnO5/e8biUJE3/SFrxmTTZ7IIF7NwcVCl3d7G6/SjqJZvwfGd+ap+tYPBIoyehIWC7/Ki
K/06Tpx+cu8RrgZsf03EYnOu5EPYYvsDq9Uljiop2LIs2QlDY3ExjROh7I+Dj/ivIg/ufZk019Ft
JHGfHHU4hrrId2P9rEiCvZhdedDb5oflaIyfceYcfCkpaHpnbRLvsCKNzPo5zcELw/7+qPx0Y2MR
AFGXxD/QCL/Zoz+u9KItohYc4t0kLwjkbJDBbcyYkDHNOwd5w/DPxKA7pWZ1YkdLjyXUvgrIfBzy
3rw309MU7GzaoXRPk5t0l0HXzwbnjE03NBD+HlcRrWR06yYZyju0TSMLLKdcGuaCQ/+SaI1+D9Jj
5+4wW5WfBeMpEKp6d+vUrelLwrQxF9B4FsYHwkQM3IZEYM6a4Z1+UY3nWNj+LyvvG7Y/XBQNxj9U
hx7bpSRZM7Mc/tRTjnTRFTa88e43HYEemZJrAikeoY4d3BvJ0+zRk/OpcHIiyDq9jQTHNj61nm2k
TEgeNz4LKpAbwz3n+n3DBnE3oAa6MEKOdt5lUZ4bWaTmwFv3LX6jziF5ME5GjlpuElIcmE+M474c
hp1ShXFoAyd/iRHGuSCpPc6L68pSS+QywNjPRKUzkqmOME+ZcwdW8iYzxq5J1cUnPvUaB2PLANou
6t9lTCECrCO7V4Qy7zq2o2/stpHp3ZnsuXZxNSsEd1V/FL4n3qrh0T1DF5Bqr2EbOtuJ/jNmoflN
dCiXQM+5uQOTPtXp/NTYty5she7FSDHk9/EcErAbb5qhujSLIqsjoUVvCqGfdWb9hF0OP3oEyryv
dfaetox3Wh+/2DiTsUb0IB2tsXYoQlWlxFkUpSTLrIC40xINauROfJMVab2JS36Dq36YWnKVKYLb
oainHSGoNG0xv4Zcirsz+37Enr5hEwwg32nLeF+XgH+UPav7iLtkxHfw4UoGn0WR3Q3chixKyInj
O4nLIz7g/tu6nen+I7C5IA+6aJhNPW9yskYuZCjqZ2hMm2SjsQ/6KO1WRm7JAW8Utf7RSzUgUkv9
yBqR9w2kO+1KTVVnkeVotx1n+JlycDPsLd4QU+U7xoe0VEviHQQpfivStcTfmRXRnBn6KQWqCXUn
cI6mRZhi37joOztW9VZlffpIhX52jHCoBpx27Xm+RFMxTi8zMNKILMmviXHQSxaDrRQ1QoXgOa+q
0ZjWIiU29fHQlV118udvz9OIkrMslJ1AZYw1hLth1/YP10GWWz+dZUyBxSrr2MXK+tka+v996AJF
RhyxkPZaqmGvN8jCy5o0vHmcMQtUye95sLKfpXgh7aR5U2acvIzWiOYiz+/BmGpXwAc7kcavTHXm
U2cFKfK8wCPiIU7fjOcuYpjEUcX1OsD3+ZqWy6kPHI9xSjG/Fg2TNkxmkSwRYdDmWNHoYYlKAtl+
LDErLMwF4og3U+2kZOYQoGYDLDAE24IkE9tBhF0/5OWLI6ddV40+/pKyvjgzPsia9PgVoRwqVIAF
t2x3UVQ6XXOBevnNqMHftaaOggGG84GKnK8ExcZqqljwx7PGaYZKd63307IdAnpZauv57FLwE15D
4m/raMY+MOz+qhZaXlEk5hvkyrd+8IcXXtj3LGWwWZCHEM2bjgTusv6XfRGfkH33IVtNFqyxdK8F
imK/WPdqiCOVUPBW3fDNx8mAMOk6DqTB2tYVGaZosqwbna59o60csPw4UaU5U9hPDTlF77NTFa9t
oslX6jeiS7Uy3TmC+mh8oLPHRwitMzEo62fvfbD04ScSW1pcr5rvrHaMCwnNpC95+RkLh8MGcv4t
3d44P280ZbDswQPJ/ILnWJPtZRuonZ8tEZ9VeUStZ7zEzjEbhuIuutiK4mrinGbQ1rie9boYP/pA
M9+Nz7IbLj5h02+pZiZXiCLvkxuQfux4Df62dLwOshuvlb+ccMDGwRHkTW6vFuYG23qmRF0wvrIm
rvVt18ruSTSI9GLhqmx1PakfmXkb7PJPHqC9nHJhvaOTShHZ/SAyg8xg10i2jaXkOe3qq2cr7UrD
gAgoVcx4llxGRqIdO8EnDzTl3V0esSfKA6HoqV90FsYB4xj8YLdM9tNkVNtgwjMjy6UOA3SgDE4K
251oVVMvJLOy3TR453CbybeUqfiaZfef0jbTn8twc3vA1Bj/Cbj9P+yd13LrWJql36XukQOz4SK6
6oLeiEbe3CB0jnTg7YZ/+vk2M3uyM2N6ovp+ojJYMtQRRYLAb9b6FkEvfdU+TJXhrUZRDidIFYe+
tGzgceFzSM7esctbsbAnbV5xnfC2gyn63w2X/+svDmX5r//g858l66k4jNq/ffqvpzLnv/9QP/N/
7vPXn/jXCTJhKZE8/T/vtf0uz5/5t/z7nf7yL/Pb/3h0q8/28y+frG8s0vvuu5kevmWXtbdHEX6X
6p7/7jf/vUw2ZXTEwv7fE035W5ow/ivR9Pef+ZNo6gmYk7DaTMQfwgKM8J9MU/s3BzAf5xG2HgpJ
ybf+iGRTUBtJVG/0z39Y+m+QiwTsUkhvcHrM/xHCFF4F1uj/wkwQ+Fcd/mfrOGcFHDVlkP8vMAvf
5BAJSi/bMS/7LhOSxwF/6XP9CzrkYYRLD/4zfY7z+k5HAD8pJbynNPHZbJym2xYr69chADoaYRT0
mdLSe6Ye7gYtqZZ54K6DxifgQ2nv5WDce512xpWpRiW8AyqE+s2kw1NGuj8j4dcdzT8mZI9sMtKS
iOcSSMNQ/Eul/TeUC2BUfoAGY4ClHAKZ8goQkpzzzsA/YGEkyM23AVtBq/wFMuGE4JT2tdJQ++Ox
odiy5Il8HG/TKIcCP0n+T5JAtgHeg5dXW0Sp+cVEIVwls4VjZBfpQNab1DwXpfgwlBfCUa4Idqqb
KdE/RRZdA9IsyZzGQIGRYlKOilR5KypMFj1jrzh1XDZ4xRrMGpxX1zbYzDHgTaLokTrovg7KCMJK
iXcQIwfIQkbrODt05fFolduD/fvMo8QAopwgdvXcKWfInB5L5RQRWEZy5R2ZlYuE1JKcZHbGEH7Y
DSsEZPcayhWB+STBhBLb1jYlScHkUhJjUhmUWyVSvhULAwv/mdhZUodJ+FyjLTfmFc/VVcf44ikH
DJLLg6M8MYAd+nWjfDKDcszAJ192DYoy14lQT6MOw047LtA4frEHOTcYb0xi8FrtUOqoVLDl2Nhz
fGw64NRei9DjeHAg9NjA7hlzam11QUm1Cubm6mL4CTD+VBiA4jbgIqE8Qfi7G/p7hz1Xdz8r31CS
ew9DK0ix1VnvlVtL3Jlt91Uh62OPAWMnucMniMQfQ5IjLRYuWJRytlNCeZYwBSyCqdlqqDZbTE2e
GwkOhfTBxO6Ed2gr6Ax7QghRPsy7EmNUWwCaH0ckGQgGwiMJMmtwX/6qVY4qD2tVrzxWDmYrW5li
9OmnZX9PHRr6MdL9NZgCYmyFjsSMZz1L8YG4Bk6vSlT7CffUgliZExhGlmldYGzygqGetB1/4ZXT
QxIl+SaWQXTqIOmLdOrgN67g5dU7Tiz5PcCVFg0z6MvxaewZ5WoJUSKSkTlDmmBv+8EbgeL0YhNu
mBGhb41Az0s0cSQl4dT3FuLgW3S7JK7ORZhjhYhhWSlquLPxu2nAeRe8mDUoj63sOn+tdxy+UyCf
pNdF+yiqp1XRDR/GcgrCYp22tUfkAFNWgkhPMtU/Ci3092zGnpPRIoDEdZhXMQmD532XEBxVlhy7
BGTMsFzm96hHzReRBl+0YtrIYFw62jAtW8zfZYoIEnNLitCv2wUBfquAs9Smc+V978X6zvjSJpAA
bRraOJBGMozjusfZyO4bStWxaNUfXY1Xr0gGPMJ9v+QOu5DZ9E5zPCBrZIYPhqGt9E56SzMawqVI
62pJhTU/MYzkMIp+xIj92GLWj+PkpRc4RYz9/OzQuHZFxdTXfA9nQcJuj0WYtqDWrzeO+5aC2zxj
VgdVj5XTj+27xg5/SvKTtngzX5AjObty4ImNuhr9XIhBhXcFlEjBRtFDpLjJWfVNeYmsvq9JMiR0
bTWa1XvWufZGaKI7Zuy6mtJczuNPMefxkz2mKyBSGHuHnigzgzZYjE69hginJNnu3aBB7UJxzd+j
DJpaetTcY1/jCs9ntANNs64NB7N475+Stnf5aRM/n9rVMeFZsjFnNJg6L1gp3BXZy5te7fmkmW7G
NmoeytDYQ4of13qVSVogJ0Nr7R5ljYoU1Ux9cRpjJ8PiGSlLsKGX3lrOWB7Bd+1FFH9wAcVINQcP
8ZAvAGyN99AmV9Fs+cy0xuZuEBJvyYycV5uL/KUtWCXp4ynBHHoxPC4onh/8zBON39+kxLY1EaOK
H1qCprCXTFYdu7GXnmE8mzJ5ybGpbWQRH6mjUZ7FSHF8fcjWuV5dPA4DEyAcdA/YOeDLd3bcq0iK
wlxLGx6WOXU4bELsAUHQMvTVK7Iu3jXYhNcJMwmxUGKDUb1bMHfKt6Ec3yO3KyHThS/91B4Gn5Ak
VA4TzlsvWtqGF69aU3uwZ5mwNdVRj9UP2O66pe/I4U0QfHJG0/DQl3ZxGFseqhEFLJbdIVoZnnIp
ynh+LjX96uFkOuKFRWo71vm28udVmcwRI65+fIsq48QFTdK0WfFhqq5FScoiuwwDk0kgjw4NhlS6
pHRmWc7gS16icm8GRcqZNAWvh8k7S+zPzuxiLE502VbbvNsqroiWRIcoy+tXTHD8QxldUEKeTTJB
163N3FHa5Q+uNc7r7IrnyXzK2l5F78XFujD9RyLa2BR7zWs6Zz97i2ofPa+rUgd2szdvHNxW6Hng
puf2ttHdL1k2eDId5y2JTPxuFbFVWG0O7DdaImIiC7rEJCCzh1IsKYHnY9WtrUHrH2Ddsq3K/IsX
VWRz+mOy9Q02Ch4X4yzv0jNTxxPrJ5/SX5hUImhI1CQTpY/2pPOGpoRv3xOX4ElR68UWpQqEJ2+y
eGLx1eJKpTXFJk2CJswjNyX3riNTZG1Xhb/KnYbBbBKhF2/3U4IGZWyGrVNq24Cjat/MXAN7LYvP
DvjAum/29ayEE1xOTDDbxzEOqE7eb/vutKzedT/rzqa6mfT602M6YKCBhiHAUC/F+cybtkJYtnQE
sQ1moxlLHbYGq4sK3Q3ht6yAzHE5V3m2zYzkI9V6TiTET3NdAnEwkqe7rIgsWltpRG47pkoIA5wt
YVlu+Rui17B56aJfsv2YfHhsui9pzV0ye10TwAe+xshiw0S44rYsleE2MsJ1k84S1HnW7ionTC8i
306Oi5SmIJDIGS3wI5Qius6YsYdMkk+jdkCMdwIyNS8bt22Oael+RiELEiNSr3GaYQfETt5kxyDE
eyBMhFZmyKHp6pVBqmP2TTnks2yuWZekZOFhuKJ1TAwumrP52phFv24tEjosTes2bctbhSSzpgHU
31b2HtXKATh//8sUxcpwd70sojeRjwYRorFYwEmixiodRCdBj/vL7sc1dWWwiwV1thkM1aYzq2aV
FvJn4lnhzqrsamciFkLps4vRgdSdPZyy4ewZznREgufdq0OGyZkNVPhhqFm313ParDQHnTuRa/Ua
Md8BWCDXqS52Dr7ZcGHus4fOIqCKKCaO2TA8jS6lvjkG24GsXlyxkF6mtEQJ47mbaiqKa1Mkq9ST
92zD5DU3m/LSYgqjybV3aLOePKt7SpFL44Ig5wUpS01wpjvujEwJ7XzCtsqsJZ7NbSxkRE67JXqK
BN3OcTkEqh8oPNIj3Tx7y5i7YfPR1yJK1xWpAxff+SCb0V0FlZnt3Bz8fyTHNzQhd1NuvttKrN0O
UbFM+hSXDgpvTw89XNpcpPuOFHMvKMS6qrgUsLM7GN54KXP4nP3kfjCeXRpVnm7JBLuEbbbqDXbY
dtNZS7/Yj5QuWp6sC7YeadF/Qinea1GAO38KTqCRv9EI7ur6pTb8H27D9qvoth2bonTwfgRD+R21
OODjd9/riLyFttnTbrw0vo2j9bOP7b3GmmoMrX1s+5Cfu4umi30QOMs+aC/jOOyaSF+FLpIYglNO
FkVERyCCxzCgmSR5g8O2jb1lrcmtNjebVmu3rTO/2CM5yGVirnQkWSiafXjc5ERa9oMlEcl4rvvD
7uaVF7Z3o6zAR6xwnvTRpjKrey93nrjStjg8vnsKb6w58hUW56bpohZXfXBUziO0lS7POFbRojNO
1aqy6xd1J5OpJCTS3TiVhzYZHmoR3Hk5SfGFMB5LozlKExlmTNAAJEqutJZ/zCZ4PxPxUYP7qyO+
LwxjjB8swNU8DT3Iste7TUUgTT2LjddUj20Zvg7NfeizyKnzpza82mz7kYHhXA+PtSW+HXGVFrGk
6hfWltwZPX2HDxCE79s9S0N80C+1gDLD76WhXqQGcDeXa7w24R0Qjw1pU8veKDaDFpFWOToIo4Yq
X7hWsNC8YJ0P2H7QcKs3CEvTXCmkVs4UH9043pcl6/8oLJZTFe/g8qxoPfaoB1qkmEwsZ+FvbTRX
sxmfciHbn6BQYg99SZH6Lz3y9rYw3kcp34ZGIlDfjEb9iYD1WcPmnz64gWGeK63aTPb4U/On/ex9
CNd9DaKIYXH+VHTxA+KNDynGs0Z1Heczy/dqK8ZoV8nyhzXpV6KgGf1SsGAK8BxiEE0wdsXoPWG3
sLZaaL5hXT45k7VLjG5PjGneKi9ZdaGgX3sY8BaE1i4rw13bRfZk99kuulQNF9c5QI6TEw+osUbF
xbynI8uWocZ6OSmxtuJo4t2QtBv0j5qZX2XAkVKZlId6RfPg2jXxtP4lP9jUlG7JDJ5O7yhCIr/R
HtiDttAe+kq9Ic1r3Smghr6AwrPuyhTQybyuCDBCCvHAKJcnox0fgSY/eXN+58r44KTdhv3Uxu7s
80BWKGPhiw7dozHdnNW5tmu9+ly79cKgDXPiGGaHfcdo4LXHnAy+gy2ljepXWIdcxu9dqt8nxcKd
lFbEaQ+JLR4crXuTKepy/D59L78BDB6FVpx8h6zPeTzzl94JrtKjrZTI+cfkWmdt8s62qL/T8akx
8muNogBPzCGcn1tdbhsG79R3C+F5uPrQc1rG1XfCZ82V+9hNVn7uH8qOIw2BPLXbJslBbSG722Z5
fm1Gbxey8Q+L1FsGYnrvo+R2yiywvclMvktNf3C86FOHXRzkO4BDP/FerHXHesyx/05D+UNHojiR
2tr08glbZJRmFx99nO4GC1aH5Pvle0/E92WRqoaRTYH8BVzp3umCD71e+N744bb1C+l8+5kcwbJ1
nprM+WojHCiz6T33uXhGmv/lt9oP1DSHwmUbG+ir0vfvErTazoCcLt/qCahZdbBghXgvE7x6HsVb
JJAbs03KozfwSwX5sAsLQGLTi/1YhyfSko9VP2jLcQChMNu87adcos/1QkRdv8yBt5xb66/FyHwq
tVUFrGioxlvbes95aq+l5p9Hiomist8GMuc4py3Dqj93qbWusvdOSz4LXpPATx+7Mlrj276bRAmP
wi+2nUYQrU6PbnePnDCIwNSMlVaNa78qDpozXp0U2WAebaVV7/R22iY0FlYC98gPHpMk2ifC2Ibm
dOpsDm1mwnZ3HZn548WtQOu7CS2RCRw9i3duTzJqWjND0ORREx/umUHjxTOpRhiOYWGLB3gpAP9r
HHNVBuMq7aKvBu1v3UObwM5G2y5AkYwkr1It1Vm/MzysFKJLH2rOrjlK7aXtm8tJG7/yLHmpQKtt
Q8iiSApRG6NDnmDvL+pUe2q4bC6CvDpNjXmodWtTGu7LXHFUTxVa1VjfEOaDxc05t/59ldT3qc1i
Q1bFO+K0jZs0NG3zdRZCAaAQMOkPg8/Qyao3sdO8+mN5X1tQG+ykoDMlN8/K8Cojx0sWGnvUUNsx
kSN5YODEwXRCTxgRjtUAV76VH0bp3IN7nsEeFnF2ydt872j61miHS6Em+Xa+xOG8NlJao7Fe2emz
GMrnwqmOk9vfdVaymlgeJLJ486f5KcmNR1Fh16mnUzVr+WJA9r6wsDkt8oSWqLRZi0KUU4VeHczb
kjZQOLuWk4mTBCuTdSbjHJxNS8t07+q8fYssuO9Iu0bxYFvDtXGLtyi/aHFxTARXXLo/HcrANCBz
R53TWW8GsE0we6jpUkoDZ1PbwSGJmjecPE/VIoK+EXKO6Ef3xOjxjNGct30pX1rK8yaW5HaGJwpg
Ki3CaCV0nd65t5ugXat/q9Cnu4gpRUEy8bKNtXvTWeVu+QUlb51YtwMfL9SOwolXhZXtYItvnY42
DLpf0nQPBfTudC7Xpj+9psZw3/PXdVwojOI4mv3a0+vvMCVqZjLhitrza1MXCFvndTYHlDj91XGI
OYeCgC8EdFQSEVM4jnfq9aq78r13+hffbD9ymZ1xkWzxom+7EkdO9WBWbOjRCpHHOzWnYvrKRPgr
TtJFq2efgWsQ6keAwsq3OjzUtMJiTuJVgPpD1Yjsm61VVHDviS7KEUR1tFZwCTX3sRiCe8NsD/Bc
yAAc65kKq3xsm8c5YHs9GYtMw9/nIu0xR7lLRZHtjHgjmWTjKkfaTbrzvClgLAOgqjkEmG7O9YaB
itLcd6fAGPS1Xwz2igb9MREfaAUudK4UTFlJxTbdZ/Pe9Ul6limnq35+a3oLN1lZbZFArG2nuOia
886iPV2Mbb+arPwrldNh7L5DwHmcwF+yHjiXlWkmh2y2HSzseaPB3LTugNZpBDs2AXMF8s6NRUNX
j+nfXwkHuzBuOaPty2sp+1PJsXzIbBr0dGTtHPfeQaBq0PJYPzF1pqorp/VQOwSSMt0u8WSUCfUR
qNBfWVvcpG876UNi7TQSAmbOn45BZWQXciOsyL+2wKwYgHCqI2MUpQAtPOjdMFj4Ns76bipCzmrT
ng5gQUQj4ah0zq3HMkE+jqXZrFFvR2tbhrvOwbIko/CJjoA4RpFuapk0+65nZB7iyXAbtrKWhwDR
jCDyY2x9Shz/GhiEPg/CujqDuMimxBNmaS+1n0HqC8OnWUO8FBQvgQ0g2W5B/1tjR6R3W4tdUkEk
zECJLG5hZVnhQxtVABDkto4BFCQdJKqFDC84S1TAh0AHClCBXLca4bzZmkX5Q6uHrSxaBE2orUX9
YGt6hwo+aVdm1zeIPRBzh3q2JPibPsDELQ1TH8Gk52/rWvIMxdOGMXt7XgSV66/8qN6D0bSey+wn
S4bPZjiLDmCUcJ+bqiMzJfZ2hctLiPFHN1HKoTOlQ8aEZDt3vkvirKN2OCwRuS/eWIYGKfRYlChh
mXxGVc47OO/2tgGUoXUrwOPAFZcJ4apWVpOOoulrKH/THRFLLq9GByRSojEKEuJCB8rTMEZ4p8kG
DA6J3t3IoWSlSLhKp0c02UOXsMeQnCEnP9pl+ph12XfSEzOU+XLjOzw8Nspc1Jxr1Iy/cs/jcveK
zI8OoJyXmfWsJeKljLAoAcF5lOpIbhrWIq2nuKEGhuYM7hz+uHYxhg7DjQKTZYMqPOVga5DoLpTt
Pu+iFZ0qbjSlicWBZT2Rz/ESIWgXVxDGR7cqLlXhrVODQ9buYXSQAP+OevprFlvHy3fE/kHR0QKC
uQU+/+wbLhE64WTRGT7PoB2WWAyKl2oA26QR7dyZAsRR/YNL3EmHrrQ0dDpc0QxyEUq8Gwa+AOun
gfpAXAkc/JGbckWwUY0+lRMTHCGE/PKB/hqZfotUxlWjwwoqBswy1HzWl/JW8fwooiDIwZgiAXc9
5Lsid1d6pG0FOWesvJFsp0i7zP3I0gGB83YY3SeEZ++BBGsfl4u5SvfCsfdopp8DApMQdYM39pG6
c8ScB68zFiwMdyb4oGAYv2irVFIWjvwUm0aJnoCscVJR0+Ld8Pu9Nw+rQTcehiT+0od8CV/0MUys
H2YznRKIF0SWjz/10d6l3vBixTQlBDMzHXrWB64+fvNTK1+tXkT7gCuvbB25FLyTGUkD32Rgt+Fo
jKB78cdiJ6W7qNPkYHNVTALLwc+n/XBD/SCT6oHcxSVDkEXUj2eWXK8O08LF7IzfUdTcx0z9Bu+B
Hcqq1oONrjUAKebmMRyzJzPvLgYMET2J7ssuO9ptUN0Nrb5nwtzTJcIVYF5dsN1vl5XmHLDMsgpx
mj3D6S+nDXbpGKLJgmcao0zyh5Z3gnmq++wzpL4nSsq+H9JhO/YIrPWBf8zYjw7AFSd9t4P2Tdft
S6s13TrKs0ds1KmTfE3Fd5gw0CioG0XLON21j25unDTfWZuWtkD2Ey5AiJ8bcoH4Q6Ydgt5PTMvj
Qk4uPv+4W1V6ki3JPHuUIInRDX+ip+XMqM/UMSCNyYtUB+cpHPACI2g8+rqBEqWqvrE+HCZ2is2s
oq6j+7h13/3efw4QpZPUhQmjjIHNDBQjjVxjFLl6mmgWedO+hDUrRciZ9TMa5Uvi9mS3N9HOmTMl
my6/s6LeG2NxxSiwjo2WrawKSm4NrOo+EmINxTXTXkixge7i2VE3UAaG3z+6faqpT//2tb99+rcf
u/3E7/9eLLfpZLF6ypWxxHmMk9IAScNT2NSgzQMjLw7wLYpDwa6AFfP8UCS4ZkQGgMpUN7eP/rz5
N742sjzJFgFjEXeIU5WYXh6maHZWyAIyuC1FdfDQ4fx+c/uUFJx2787Pjd717RGbeHnA8Ms/AD0T
oGNEsCes6GxGsWrRl6iHK0bUM+vbh1XukoBy+3BujUsgvHETeDEnZT8f88PtBgvpf34kgag6AY6z
zCc9tKr3nt3xeG8P8/cPU/Vbbp9XEyHYAyMLtwKsSwlHFDbgBrgdwx83t6/dPr19w/VCAr3//LZU
d3QzqBFcL4YlFLdSZ2bJF6viBThxy0Yzrg5s0KpDK+Dn4eVBYZBG9YF1an24ffTnze1rOdSsvd/9
8Kr+GmjDV5bhTXYayCCBl955IeM4hLA/ZtY3Z3wXEwUAWqx4QIEqdilMz0XO8C1DI9l7klmVOXyn
rTfQpXIDTwlafwm6zpimle8Dg5k5TVo2sth8hOiVpkawD73i0sfVdGjEBHJA5+Q69ee0GUF32O64
RLj7PtoVHgEugnTLQOzsV72fskNPE4DNozwjyUL9LPtpPZfI+UOwI1n6S3frgzV64uB3w4SEan7w
kiE9mCJoj1FJvuZU/2iSqN71RQA6hG26HIqzrKvu3Ira54zqHNkylAuG8+vS7vdu3QfYsg1+jYmu
Xkt5McscyFDI5pKa1OVS5WnyXE5YQXN0hgL2814b9HtrMOS5t5uTUaIamfGfVybSX+rwxTOy4+yk
o5IOi9Y696ZlnWEJ8O63xkOgOZfZqn65eRqv+ZHujI1slRfi1MSxo5zs17gdvb1rWMFdagZUQJjP
tPHDQGq49CrzW5ptfipK6neIT6cuomTh/xNvDJgWTDyrqc/4N2o4U/vycxgbvLFWWVw0OReXOf5F
cICN7HhGeM10Men1dN06vCrw4Shx9RaPdZoX58h187OuPbFdGk82Me+rqMpYqTBuK4iY3fQGdn76
c/eEZN09MSPdh3HxYIa1yyirnu6cHYFBvyxGBKR1y4VT+wQumnOIfYCcqUmluzN0nFf4MCkZTeb9
RkW7GeXTGSP4Yip8coPUI2H3pLGdo7wxdKTCget125siu4ROvvSrvOFK5GewMM03rnf6jjHdEwXI
WlcvIhsllCYsVHJ2ctwrKjiy0tqx1rev/f7t23dQUuKF70qemOMc74rKIkl8yF8t3/vqnPmuxMVG
Inn5CDeHEVpzhrx2SLTgeRxhz42fTm19613yNOXhKSXbgj76OIzGU9yG+aIVxguu6nqh+dWHa0Lg
MGamsvX8MMx9d8wzayU0nZxkKkWDQPCSBcxOc5d1nR0qK76TBXVeUmOuhloZW2A2XWwzsd7by9Lt
X0Vp7nryciA7mhUeOlzCEQJZJ6BORSX7UIfZuCSTSywLr2eDYvRPPtcqbfTuBxDBDBuma03kAwOt
A+0tEAYswl5rvwzBcPKm9H3QBGUqjafuyKuRI50xmkO2Y7VNWTL668CGWzIkEoWeVV1y99SyRgXL
2fuwY5o0foS7tYIkQJXvEqQI77gFeVD9HGqKMDfXP7oKI4+bkwiPNnGlGUeP6KZFMFu/bHq7RW0Q
ymiH40MQc+afxpJJXyiXGAz2hnMNUI0SbBlvNLMcj0M6e8sx7986x3oQ88OswB5RE147zczuEh/N
RgZoxzTTRdWjM45jHK7aWYd5wYkQA9VMBljda69BxebVjAp2u2m5a+z5MwA/RePaPJB4S6Tqg22f
OeM/+W3BdNgtnieMWNpk3dW1gXTadu49I9pXLTxO4wombmJIzs6i9NqPAsVHWjrTZnJp/brxu6hK
f486VrtqI1DSqmOlppvm0UAU6oTVbobQtbLp89CAJJd51gX2Y56GbEKBbd7pCRWlNPcdi7CxMLqF
bMGJlkW1NAjJWFg0OVZMHpJVIoKt4O1G8XAqw6NLFbeKpQ6KK0/R6484cay8/oaf8cNFm7no2FXq
mGq2TeI/4ucZd5Ft4hUtbONYh599ZJivnc3AxZaHHDL9Pu5Ga4Ud69XQzjX1WVWiQBFN/ZXVBqfp
/lBW0S+DMK2Fq+NWbrKrT3HWmz2dcYhWTIsNjFzgZkoaaC1Kl1nDFTiS80GVktLSj5PNys50Yzz1
DUrvhpBlLMTyM/FaJvUoxReBTVtG3tQi/PKkUxzB5iBVo/lZhI5VXkbGCQtz8nauAz2Pbrd4aGT1
jGLqRy+S76T7IoDO3vTmFKycOdxx3hXXnCcL9sjChOi9Gen42QeMz3CXplXmTy6zs7bdfBKZ121q
xsutI7CS1j5xcu14MaKxW9cOy8c6QBeYqsQC+zMitWZj01Hycl8q5NXvgW1819F8ceLcBLTQeOtk
lMuCDf2iiXx9PQ867+2WWaFjUjYz9IimKmSj2Wk4IQKxiqyKUNJIdDweOa4IKPIWTljfE26brjUT
6ytuI3PduNPa18jX6kFVa9n8pM0JeBMsfVDyznbZxttQNx4jm5rZBJaxRNvTL11QAxjOqN+y4nvU
0mEhk4l2mDMbI13nlNhIdEqcHJ7AZlChfPMBstuyEezO0H7Zkbd2zeajg+O5darmnrGsv7M84xKz
lGrs6CFTUE+LTQVBneEDO+sdkyHvHLoYpGVb6fuEtAqoc12+84FkrD0bYlyZ4fGS43CwrO6XU88v
ORHA/NvOgXD4uy6Ykpesu0RCfoVj/1SjPaBQA4M36MG6CfRtlwRXpizgm8Ka6TM+MM42gphBIGNB
aPxotHFY5IbqFmrnu2QCvKAoHdajIpFCJNUVmrRXkNIUWinOev4E+KWiEN4ibpVpOGM8oSCnscKd
1sU+5S9bNi0eokkhUbXwu5AgUjnnWcDD8IXGXHc3qUKpphFQ1cjTvRP5CytDAVd1hV4tFYSV4NWJ
VTFgVt2VeNwUrLVV2FZXAVwhjFHCwPtg5Ep+wpnpS7a1FfRVV/jXGg4srh3tIBQaVqLOX/U3Xmyu
0LGugsimijKbKrDsUL6ScUY67u0r6mZWGFozerIUlrbQAdTC1siOTlNzqQorALYdJNvfP0Vzsm0E
mFuAH2JDk81yURV/QHFHBcW9feQwRN5hZVhPCrEb3yi6tw/nhoFzriC7lqLtzmB3b1+/3YD1IXEC
Oi+ftTsdXm+iwL1SIXwj9VEM1ddReN+JeSpvwWKvK/RvpSDAscIBFzcycOsACTZdcMGmAge7CiHs
whKeFFQ4UnhhTu7HSAGHeYHuKsUhhgMOjFhhiSP4xLcvpQpZjLKkWNat4hgPEqRxDdsYR46/86Ad
mwp7fLvpFQp5rIAiu9CRscER69Yg2g8UOnlQEOWMMcgqU2DlsAfjCGk55BVHDwh82VMYZiAlA6Eu
oJkxr5RHtCXwuRW4GbrBDyME11jAdO5gO3cK8lwp3LNQ4OdUIaCRO+qrTmGhcwWItnWUeLGCRlth
GfMYk5+0rcUmR0V6HGhPwMSwuEgaFTAKgJr5NuspBaVmtlAdWzjV2VCZW+PGrsYVWR/7G9BaPcs4
1qBaK9x1Cfe6VQDsTuFSChvvoKHw2O6NlH37ogs9m0OKIXgMUBvrcrP2FGTbhbadKuy2uP3CmIkb
QO5Sobl79SSEIwuDDm53rQDeDSTv22NPFNz79hGhCO6qU+hvCQMcn3Z83/S804zmp6kw4T4730yB
w0sI4q1CieswxSMBXLxWmHFt7i5tzgOIcU6ZrOBXWO7vqkJ6C9yRcGrhldcKXC5vCPOQcm6Cas4T
vcH4nZ1Ya1crD/A5OqFQA4TuekyTnDFcGUGoMPlQBkP28HGjxxtxLx6CgVpv8mtonM6HBWs9UdB1
TZcbAizxDyogu6nQ7C6M9pvG///bIZ6m6vuf//j8yuOC0qZt4p/tP/5wSuy//vkPw3Jssrb+ezvE
7nP4jOP/y4/84YYwbPGbh/PANi3koFgP/rBCGI7+mykcYQjDE7Z7S7D9wwphmr+ZKm4Lx4IrWEh4
JKH9YY0wvN98aL6eblpwYPiO8T/xRhiWCif80xohfMJLCfnkyucQ7CaE9zdrhO74DG3t0HzUq0Tb
ZRNwOi0rSW8qjFMaU7dlxVwsQLgc4V6KZ2+GG2H6zXRIc1ASvTG/SOA+KyDKA8sqnSCFWYyHFj4Y
Om3tqCOZpuIwmm3vS7rrlkoYbM5+6FhzF7WNe87Tijuybp6QUmxIrd+5As31RPN90INsQPJlLLFK
MS0wWeRhdtJ24G7lOhzkbjJG58OjueEM5LrLzFeMEW+wdnHLkmoqBndnFQFWJHSv13lEz6E74AjK
aEw3FEn3NefR5awjoQBDyz5NJt6p7cL1LJ3nuohWpi8f63LcCScAvKS19jFkiz524W5OLDJP1Eig
gGL0v9k7jx3JtSzL/kqj5yxQi0FPqEybm3A9IVwFtdb8+lr0zEZmvu7KQs8bDzBY+ItwN6e4vOec
vddeVxxJTTL25lrjiHEQYggBUhQYAwkH6jp3GcavtqlsZNrw6pKqp5c49ptR0D87bX5h9W6AUhpX
WW0q7BTrmgokaqzT/DrjJEV2svJKEkvFOB1rt7ECsVIb3UtrBn/oaMDcSC1y6hVdgDaNWyRGtYix
wU3HFJ0rBngPUUKxxSPsJ8PYI9AIT/BFhx1GdEI+dHVfltOfX2P72AuvQixe2lJebjnoNCwlbXgv
YtRYBqPTqFar09Bg7pSrTN0lhfgH4cJ4gJX/lXSWfm6MjBblBHwuFDv4DRDMappz4JKiYlOVRs3m
mRnhP91zl79dsf+j6PNLGRdd+7/+p75m0f3lQl6zEbk54AeakvmXPOicCTvld6vfi5qSXgz6rab0
mhdN2Uw9OuAHkAA98nNpJCfvbMxdQsCYQ2YqHfNIbh8GC8mowHQfjUa5GQl2vBpYZNx2GZQLsw7d
Ch8l0pzsZTbDvVEN1zgVB6DgyewBQ/EZ+8absZfOxG2TVAlwkPSwfD8x6wjH2tggUF5psyS1KjiS
j4M1Stxlnoiq/lzm7SZCjODpWR/D22G0VaUfxrC0Ly2bb2sxnoes125Il71hGd/ZhIcuDtPQI8cI
FRVVTCLNt1Y1O2iSCKqRuckIU1DVkxDCcLbLrfu/P+CyuCYO/ssRV0VjXYRME8OY+n/E31amDmRL
rIq7Uac9lceK22WCRGWrnJQwd6xAw/QShQ/ZccJQf0hm4TJVw3snklibAsFx61kBId43X1pPwIiR
DQUAqLw54vFEwSafYilO/ASeEFsfXsKaAYAUIotqq1HaJ9OoOU3Q45hNlIuUlLs+alHdTZ8QeFJg
e8MLrmuToji+1BGyWDGmp7OY+TPZEUS9kRMoV6V04CgVR0FWNmYfGrA/yK8M6+mimcEzmnh5wyAf
rVUlsaEvRjYm8SLZi1G9UXwdswwAU94v7EHMY4vR3J3LpvNqFNXOYFZvsdia6+B1b61DM3FRvgu9
P46NLG0NFrcZxfomH6TageNTPs/heFQDwthykQA0VeiQR4FXxBntR0llOEqC8YAwD5Jg5tzpR1KS
YjDJdpZHQNcpAXkOnTNxNd3MkK6VjiHkGsMRG44E3dxvVvYYYUyvxiqMAskA8i44EjOXt2V819Rh
TVnG39YmoRMCkInK6NaZgon0FVG0MCarBSYUmZ/1GyxVDKQK7CoEMrlJJpyHqGWOT8f2UOnSEyrd
B6aTtU+Q4+TOUw3Foo1HHxRwugXbh5YqMkgfWxD8LiAh5bgHR13V25qwdIDebH7n8SBEZG93A7f0
MlTzoabYUip6/uzMwWqE/U7F8hZY5BoNIPr92hDMPT5nCJpS1SORUrW7afbbaujn/TyHuH60fMON
/t1hsLIbeRDsXmYKTDv8C+hFu80zZD7sFLOuE09cVw5kMVfGnH2ko08mlVgdehYTmaLhNK6e8Bkq
VLAmZQFhTB+m+apEOdFcPYAHwv42U4yyoJ816GuWUaGs5MUoKruq+5qIw6GmL5xW2yJHiWdpcAqy
YHaX0XwHn4YqDR6vL1X6lpuAjXuRu9astRsB7a9dEGa5TUTFcoYkTPcKUQmjHCobmF6tOy8Gj6c0
PP7Sv4nYujA7/MK8Nm7//TLA2PtflgFNFE3ZQpaIUE+xFFm21hDRfzJXyuEQBCEDyRv2GM0eI0j4
clFbFMUJPBht2S2W2sB1JNCD/b7bGL2FadmJBAOaUknfUWTQgKp/0eyl4PbKi+EZiD6tKh7voIyn
7yUUtXuc75E/VH0/HVstsDOt3puFoG+EhkYxg7luL0B7zSOlO9dm9TpZSGLqZep3I1pqJKAzVJ5u
lo9WmMWebmyiB7Fj1krADS0lqCRY7ECDtG3n5bKEUEEpfiBtkGoT9qYdyRJzSzj7h0WWdeBpBYRg
OL0RCsWyyZgVRgHffyKUVyMzCmIMrr9P8DEEkIpqfmha1e3LKdvSPt6DdlkHoKz9WDFIwla0+UiD
t8enKYCC5sY6KhUC0U6k+0FOHC0NPYN8JBi5S5M79ztcoTRNBe1Qz+IzdIZ38NCfOmazjUw/1xL1
EOgA+vkBpm+v4YtvcelH6Kj9gn6nZ6ia7FhxMe6bdnGSKqHTyw180C0ZW/+gDH4cdGD0pE49jQV2
BHMmxS23ZvZlFMKHOOT0dhPAQvKAExYAEEsNZ1SOR5QwcNa7Scc9UFL2luG4zpnS79KQ9E0932LB
inzVoNYRFaG9yYQJAwNGoF0g6Czzo4SZu6yr/NgvBj3a9WU7Df3fipl/sXb/y25hvSj/8exaL1qF
zbMhmroua5iM17Tdf7poR9rbQrg0wQ2fHZqSIbQOgV5Zh6WT262oys9Vk28FYZlug/aVLNZ8UkEI
0lAGcbPUHyIMFqHI6KGJGbtg9FFuLJcyKgt5OuYj7WxhuQlzm2BT0gVSR8yroGXzm1kgPDRhr92Y
ROL0tMR4owLlj2l8e8i2SYfVGsuxzGZw1SKfTnXJWqYYzeIvYOiPcthbjOTGADnL8qnHcE47LV2I
SkK+1CqnYQIBZ5jHCYqIoxcoVATkRzcNJhibaE6a3ojPFmiTBTHTdlQWZJBqSEbg6HXcOZeEKShy
1czYGESU13Ev+P9+uVDXeuIvB15daxtJl0UinbS/rBbFAi1JikLjlulL502JNJ3ritXzFRFPcCnQ
tG9ENUKyDils7DoSWKND2cb9sdIk1cHNlNzAUgPgEzxiDmmY4zsG01A9i4GoYeELBadRB+uMuRaH
Ny6/0pTWcERQS8wKDhI7g11QhhnTs6pzZLKItiCFqQm0ga7JrKSPEoqDLDXfmiIq98sQRQ5JpMVR
R72J1bK9d2HQugu8bCiIjP9ol+3//TGSLPH/cpAM1ZAkWTYQvPz1II15A19RHbUbe0SemFB9H2Lp
2i5iv2+iQdzwM191OUkRMEDhE/tlolzBKVQPElEbA0udYBF3nrY92DZtgv4O1drVVeATlVHVdIEs
ye0SiQ6RtZxEq4CqHeQN63ah7+hhD3ucuiejTl5QrKvbsj1G+XAUMW34bRUhh5EZIpghTiE9hyfY
Gp9M6rQtq+LyaCD/aSbF2lX05hfCU4/DkLtSZQJCFVd0CztGMI/5hGUvmc+ZyiKXxoPI5KVFzkKz
rbRKFUBoYR5zEbMOwqMecjgKWGjMSRhHr4KkaVvIOwNJOMe4V/0ZosjJ0JXQ7edIfRQlkMRKuuiH
vK3I+2xmFpI9LoyBOPmc+krGUhMNIxLUCQ2Q2Dl1KwmOhQvRZkj/qo/cliO1jjeNhWY3Ji5p0qOw
++c6nvhClw74ASXo6qGlC1uBTdNFUkfwS1aDRwmCH0nPRJzCEXDbUj8im+lv8YKjowvwOnW1fl5K
fH1JLEZHBlWvvdKybLSwvcv0U0br9mGmMLc6ooZQwJrbnD0hEFKD0ZbyPcBAmfICbkmQueDJUf70
9Ll+n0CEDVxgkNQEJNfnuBIeslEyH5paoJscZchJiVUosvaMwHFXi6h1Sqx8pVFKe5xUpUarWk4M
YQ/ZfScSKPqspLlm4wKZr3hb9s3qrIhn8YXxv/Q0Tis4smldaNEzVSfGulmOAb5hmPQ7gV5oYhqX
rnrK5Tx5QMp3JlEB+phmMXVoWXnCfLMieA7tRExrzdxzVGPLgUX5Y0hAzsC4w6mk9UXPDJILVs0o
FqIj05TSr1rcM79/pIe6MfLkSynzckd28lfBLUXZK2N2NS2cQSmHnUH9kd0SMJuxuyvKnPvRjJ/C
6ELkQVMonji45n8TGM9i9te72FJUylHJ1LTfhs1fKlJUp+AW0wHFo87mYMqtBFNRb+xbOipnHkq3
Rf/NYynUByMV7nLEfE2uW1IxxqnezMSToBbS2VGsMypFa+C7qb0XBxchL66qnBSPq5hR7parKBPn
EOM7pdkQycQN4/eMTV2x4VMWm1KuHrvE1DZiy3P7d51Vmg4kedaOuygAZx2G/fhgpsH3YA43MVOs
RxhkfslpPg9pgJsGvDIQU7jAPDPJQMBc6ciDSVp1QNQP3ZkeTY2U+e24hkELerANpCqCp6ajzxMC
wO+j4TcYQw7CYprnoC5Rs+Z48yq9LvjBYfGg9coBLAFzCMuCzFyE/ZtRLTvc5MujLtWDl4WkyNeT
rDlFRRQpuSGLUEZPylLX2xTUpJsJU/KYB3fdWv+2uAinKTCznaWCkOtj5k11wOomGuF1kHLxFKxa
r1xUjkmAnn00m/SBneJLq0vkmcxyetSRg+yGiGDycBYTz+qNr3ydDYY92NA2ihkAKoybqnJbWMp4
kNbtTJig4M9wdDPCnGpbY8t066TFwY6rbIj2wIOm8eQiXminpBR0k7Swm4+F2s+yYQPKFdSmkQdn
uS4t3Ba65kQ4RTZmBMWw6wTkK1NKX2MUnuMBNEURVOKmmSXWOHgVXs+moyxl7VDIj0TX1QhMB/Se
AfLYoEw0kg8jN1bQbS64vRAtEuURIJdF6K/Tko/qmgla1afbDOS6jb30JUoQK9STqDCsbxmNhBIZ
k5lFDQugbUj0GYRnvOaWf41aJt1LvUs3WqmE+5ge+ANqCtTcHZSSsc6/JPWBJ27wIZQEGgQdd2Qo
kf2EHVNZLSKHQM3Tc2zG+xJJ7BOa208aNtKpXv/U1RbRkMsN/YOCVFvHN110qRdCeyHN5jmH9/jQ
ii28ukgxHPRXGSnDIqMTMTc5hVZ6M1dod1pSfqvpn6AZP/Xa1K/JM3LBcB+1CNmnLVOI8hoL33EX
mU7HNOcQZfTuQwMLGem8piuJpfmkLlmOWbkjYikhfQAFtIaYWH8WkMyhmuZZCeNZR9eJETzi+UuK
JZHbK5UAqFrldFOR7EKteKrCEl+lWIj7SnwclDXhp1TiN3PIt3VzYohToiXXTL8r4VEriXmYcybN
RofMbEmJUwU0iye7i69jiDJMGHQ/xJnF8lrNz2nAZcfmKIq65bWekHFBWyjcXCN/cGYVPzKRSplI
vlVTTkyATi6RnGjHgUSyi7GKPYRhyi6V2tz7juF1ZtWCX2pWRjoAWAkroD0J9509mYAeP+yTlyIm
RgofHVwJ0yKsvRhFrpYBFLgsRa+5ZNTOOA7GJdEqeg7NN30K+RyFlUVAW5ziE4wW3zIyfaMOaos5
Q/LjsDMfgYRpCuY/aycgMzqaavSUBJ3gVeE2S7pmW88jbpBWyw867nK3p34ijEINtrlgtr7UMNbF
gUSYTkUQlVZ6Yod4MiMDaUGPGVwmjcapOhTZjqDszu0JktiraQ6tT8PzCwQMhXgbo8uZoLR09XgP
S7RcsjlPG2WY9zkhefbvtnnWPrqsanYU75gn5hR3PCi8QpjlM6479ACbqk++smTMfDEzxaNci/Yi
EMEH3A3+TwngTZ9Johvr5Uy0FjFiVa2A+FPZzIoS0dKS8mYUxhZPwBvQTnkrIlfaWRKbBFIQdSeN
jfEsJfX7QrPYE5V81euNN2YIFgfNunCzYF0X+/GcVQgI6kL5k9Uh2i6MBy/qXDyEq3VArWrWNDVt
mLTrvmU9o+QuXoG8LOBeNNGeor7dEmVj/O1J+f8nS//dZIkdPuXPfz1Z2n1/ROW/DJb+9i/+92BJ
kv5DVBkqMUJSRJ1J0j9mS5LBBElh9ERvxlyHTn+fLKnWfwAmsEQSFEk+s2TpH5MlVfoPy9Isnati
3bAwkPp/mSwxi/rr/mf9FiKfixkTMy7FXKucf6qxEX/WvWYE+lmak4HI3NIZeWriBFjIcKniDEVd
FuE/+n2p4m7w9TDCcmq0+0yKW4z+69vfl6TFcE/ANzG0tOH2vy+LELXAu3j5/WNJP4JM0izys1GO
t0ojIA9dX3o0WftYkf/+x799jVyfDclt5ItxT2MfzGpQfbz8vpPbiS+qjUnwhBEQaTU11b5KDJ5n
v2+DmhgGljOWzvJlqfWGFOsGQsEqMjA0wEsltCySTJHm1OfJGmngRzlMIxO1Rmvg7CLrABEvA4XR
78z8FLVr5MqEZcdCbap0PWP4QhdtsBO7dk4/LZ63LFv1sI8wcOGXi4Y9BELJr+X2Imh8qelIWlUF
A1FJWFe3OaSHIxh8pjAxn/rZ2hkQQWPM2jtFpnudtvjX2YFW+2mxcgBh69u2aXlLSBEaY2miQS80
29/PKVQ6QZXrJwYZaewgvdRZuOx/X6SljjbiGD9MQ1tu42behmjC92mDEwHdf72GTk2447KK0CKJ
4rL7SOL0EFGAsRgb9FHBRwKI2IUh9Z1qTDuApPc8j2vCMMBPraG8TPCLvTSSrYvyxsQgidLkHy+h
lpb/9Md5Dc11izG5TqbU+1Aoy/3vi7iKyX/fGaui/PedbMr6lgqUDCS07b+f/PfF+JW6ry/CQjdz
ylXMFAxgsJXyebokGfww3cjMS++EwUo27mgDw0uYOPVVOUotpa1dP8na3Uid6ZssLJybMBnKDhOi
z55/EHwJq5ed+QSnOoKTV0CqPtZZmXCvyb/r+xvvaLJbRCA+D9jQZbeFxCY+dISNjK0f6LT0Dum6
PbKL1/SP5GLyeSlPUeyxzyOstU3Z97gl8r12eVAmfJ3fpebTeW+AFTSMa2aCmyNX6vbRYI9OfaBJ
AOkcjQXyC2Iad8un+BRVNltHFZf7DQubwZPfjgrks8ZBF3dM0jBVWoAWGpfuuKESEQGZYq8Wnv6T
XGg2wWWQATphxiUBo7OLe3FXEl9/1nsMhethw9ijoa9UcUm5sbrPxk1CXUtbKLK2OKkyZPQ4Zie7
NpwmPFfWZ/XNwIDD9zA8xle2XDSZQ687dneAVhwJSDlrouhGrR2idpgfzatL3I4P5RWsf3vj66TN
2ob3ke5Ivj9AV5/w09jVG05LBi0ZgtgBI4ELzCkBdYoRx0FsqIJttqdhM8cXKCAkec0/vW6PzRcR
TAaiQuTM6a6sneVLxBHXYcK0ObodqRFA4ixH/GASYWEmzrz2DMUUlOZEm1XeY9Lubwo58xf5SXmB
9ypprCE2NTbJue1VgQTA0PROvviO1CSx8BQkWKGvc2/eKnMLQQMLD8GNzNpxWmZ3ndwOu3spPo2n
4tnysoeE9JTRM/qD1bwRKmZssXsLnEVC0YINuzyKbJMVafgyaAdDudjEp2x2xMtcu3nnQuoxH5Wj
8EpKKr8Ml636of5Mj1iNIL7tAdnjbnIGuh6yOxCE9l22fsjtQCzrV17bZDzFiZufZIWVYqs+QwVD
7xza/TUt78Oxfp4u8jszseYVsxHxSFxsw9GsEHjbyPYyYAYOolBCLbmgtMyXsfiR/GUc6OuRGxG+
Nwcv3ok48B8p32LOhDPBJ2LyhXTc664qk74/kPxBXtky1YBnOOle/2N9IVE7tD/qN+EUH/G3dWXd
mVtPv4fAVNiu2vnyFAA0GGx5pAVxqC4tJubOkV5QLNeOtUdKjo8LRJ36UGwpEB/mAiGVQ0E1Lzbp
Ch956ZXZ1uR6yGlfeNF33fojzXj3ezjhQR1OeOb1F/UIZBID13CyXFxLuQuqj9oZMeVrHNiJB+W/
coB0wLhzyWagIEAFyJqBbX1r/ikWf34WAemjtO1eW+WNtSOYGWbbk/5NxZoZN41YlNxtkALv5I95
cUoGozaPnoxvNxEotXjNm8Q0bZt8d+FGJz7Dxtl6kyKXY95+YAf3pc/yB7AwBj4TVjeJifx8ihMn
eZ2ftCPZxyyL4yb01N2IBBb+jqM9xW8Le32/3LBaju9D4i+76pJ0AEvsJthwLqPWDYKzKO6qx2BP
cHTRbbOL8AVah/M7CkzA99x7xeMUufxAOaY5YU/H/jlYdljJxVWd7lqCb/J7lLbY2C1Yjumg9cR0
U4hjKLYDulmPCRclznPBC+mlwakj68+LCGrFx5Ns08DTr9ze1/yUfELWt77CWxfsNQC4LCDKD8M2
Cik7ggkxvZbDU1KfUqyJd+yIk+DzbcijAr40C0dDeG9nMPSTT+HXfEH1fQ1OFpLl+ZLO9hC64fMo
ktP9rOnoy5tt2ZC4TWdl00nPNClF8dpOD4b4h+ymHus82VistrkXqDAVvTz7yZOtCKALrcV1eq2g
jkIWQfh2X+7B8C63Pyv8hrsXEKFs+Exqhoopq4WuoLL1/ML3UGlxiZMHKYTFYqWsM0YnKZIIV0R4
FmcG6c57hGcAvCbkS/iHf7Id/+Gk9oPJ4xdj/Rc37M320VeIFtZ+ZDh2DbPXVD2BC+Xjds5yGndO
8NrsIUfGPPoOIg0Nsg0QnIRfg35ENpzmuwJpee/D1ZDzLc1QuSRW8FI2NH49mJDDuOHj4VKkPUD6
oFSeUqQW4Itob+46dxUy2nS58W36CcuYq7ZXI52Anh3SN2uv7JObfpi36ll5WB6CJ3PPFZ3b0kF4
NRjHs8SkeEVhsRIPisGNcCMwBG60xlSdaSYSOOpJwRaIZyHfZUzi2p5SObhl3vhY+jjYfSBOGcE/
PslpBeSJ7pxOgPhO2EfmA35H/xk/KGdQ+yaEWY38QN5OqxHRLgnHaRyzYftFxzGk7osPOn19OyZI
W3RqIFGQHgq4gGwi4ag4eAtI7KklD3eEXG/G5HEp/V47ScN2UF0zO+mBw9+XKy/MriDpQsLjKBO5
um4sRE/rt0Ke/BABwmF3a9OH/ymJ2XoSLmq9kYCF8+jV6Q7CtLCTnzi9ygkBnza4u2Le0FRBbkzv
dASW2Lsp41XEoTXiYC9RDlb6bIA6lzEVM1+34y/1pTpZbzmh3le+Clg0OESHCfYtOw3HfKkrl490
k1Fj2vNx2pif6guEtGN2m5lQr8tp90cw3OYMJRNxwqbr3WEju9ZG8Yr37ipshuvihSSU7ftd+zAe
lLd6e9UBNP0079MZb5L5UPE9Fi86qNuCpowb9W4ynnI3fRUxnT82pSNCyjpwjJD4z8B3mALdgem3
4CrYrlrUCjtczkP6jMSngznokApTkC6HE2Ejflpv4ksPLmf0mif4vMM19zMwvff5wF6JT0HCDgzq
DalgqOKyPYJOEp2u5FZe55fxpXni+PPD4v5Qgae1UXjlZIp4TrlrH8dHpL1csZULjLyDP5edi73x
LD0tP9HkEUSYFydcjnvKgLFCS2eLshd+9ZfqQ/UbIsJXyT/XkCsilKGTjVf01u/Cu/BofHPhNBvp
SexeEDZoz5KywZ3AkIMiQhdfzOVOWBJRI8PHarF8hlCJX7Xuts1wQy6tlRvyEmt6mz4j6DT1gf4e
6fsmtkisBiiY4j25dirNVL/tvWzbi37ZM8K/xbrXDxsdRHAO1o3JkK98gF1HnSJ9eG39UH7znLZw
6+S+8syoKdqU37gyN9257wgZcuTgiaqqfuiexM+cxOhXk7grPy18YAIY0tr2BFCJaKF8ZHd7GW7N
rZFPUuwMN6XcWOkufYvJ4QMxfKgvpBdAxK/v6Re/fK14I+IuB/wgYz8r3tcX5qy4e1pQfvx74yyL
rhDvGfO3D5CJ+KslPhVpW9zUbkeMZpEB98BjbifvM+Gk5/QheOET9Uykltgpwoeh3NBdAwJF2WT9
0dier7w+p1IJlNg08d2okAJs+++anvr4yigWXT8jLVpee016GHcc8xzmy3FcEN3jElwNLmA77UZZ
VJeyDKLXKtNXRrjEFWGFpWTuf1+MiFjglUVlms17oGRrmrSFAbEnK/f33e/Xfl9Clf9riSo7DBO6
QkajEhqk7ihdkLhNK4/2hCGN3T7lMoOWiopvfTdK09/f5aTS4dJb/0+mkgVOgMhhYn4N0m79i5Om
dMX2v/zXagUAVtNH9pHa1kgAvKXCa92EgycX7BRJIVi1d9SZ/foDZXMtNhUOtYUpmVCkfTEAS1SX
2W2DotkTHMdj//etUlHiz2RmOfKFgQfqzq58gZv+E8tYFRzxRInWsjw6cUhPd0Mabc6ka3DBB/Qt
JB1X4E4u1ipl/IHAeGi2irobjL1Z2cUncREm8gY7YZ5/FqkkCNN+Iw0Xu5hxZNzfJoiQbIrJ0yDi
W3WEBITDhm+q6uf+NNiGI9/1u3KaJSTeB8H0cS4guZcNL/8pXuaL4HXsRS2UsOz1veoFg1lwjJzw
1L/JbxRIy4Hf/pygM7cFp9vqtnWdI7f31bf+VL9TdRIqj58hIosP37kJjceuCnt4qUHyveGAvUjv
+r37FGY3/GGWzoFW38qNMfpy6nLu5xoZjYfxTf4ZvpMLRWqV3bRP09WugCGAUqTRTTujjp8+C7/Y
sfFgNlIdO9IC2SU57R8BmMwrmXw/kS+9J+z73owr9goOHciNMyl7a/HMdMEJ3tqf8r0OAWM4xNvB
U5YOHDwgYdQ7/LOQ3gfSH8uWn5s7CG2sWSR1omPXjsqnzPPv2m44Ix374RPICmYsbuRzuqvOnkHN
2sVWu3b7EEWWrZxniVaRhy4X0AV8FvF7hEqR2FbKlr1LthMi3pVWA1PXKj0UXPwjvhXTBbd9Dfwq
IJcEDC0wwIqYWyeZ7dEPj1yVVeIUnwmxMqM3vEQczpFDLXhfkzOxjsXH4NFwABTs9N1C1MopAAzl
tX68V8hlQ65j95vukxh79ZvvWivOMjvFFj5o61ifAGqEexd5Of9+yxduwq3G7HNSK8QfPN9v1M/K
gT6KdJBYWO5gHcmEJ2QG++DoMbZWoU3Zxk2EKg5LC1P+d7XNXpqACp89FSBx5JTwzLz6CTaf5Kr7
8KB6IWIRF4kowb43NNRVTBgqTRibL+mIIDcgOFlsrZO4Q3w5bfun5IGsP+Ol3mPIBAzzUL5Hdywm
SunO36gTr8HgGYkTPnUBV6bDebG84ZOGMypPQmBHSks99uRvkOJoL5i4U+HzezDbQogb3OVds51e
OBv1xvKrh4CG0Jus2ukTotf8RPXSr5vAbfyuVr5FIZCyBpe+oOykG5vza0WUduiucuzSJZWR2F/Y
E3BAVgzhlrQ13nStP4FfUm/0/dcHZ+7QMBOk6+pWuq/Asw+D0GcnN/9MqqMIJw2KBbX7F5s/ylN9
U+3WZhnBTqv/ztOoUMBJ0TGgRwBI5ln8A+V4OFJHiqEzvi/HYPjAQx4xjOU50fIhNnrtQDChGIJ1
2X9on/nWyOF32QvdycQ3ZC9AaQ2B8MUXn6cdcby0mQiyl7ZTZMPNBMhckJ3MPU4f7KV4I+QoXDY9
fjvRBYo6fUpYvg9oKNZ+S+u07+tV9G7+0EVAMHjnwkhTm9tw1etGlOJ0BYRXim/tk4skApduT4JT
vyuLq3228zXHIZ34GQ2JVxI5kLK/VdCNUrfM2Ksdhkt7ZuBiACR9qWSCNFkk+Vw0J3b6ddRdulzJ
ZXxHYUArQw8d+liz9gIHUzCQ/nviT9Z47fsMHJaDNp5gDy48vkMHtqD5p6X/lfkQs/J3FHOoXvON
QNsnjPfjyaKYNtz2M8AwwKV+Uno7fyZ8epM8GB2KOXt5yd+t26yd89Qbe1eSnCy7ZuljwMr0EpYO
NtKh2YTjqZ3WNstqCUvOU8Czl+ZQeAwEHz+E5mCfY56KN5scIpuFnvUyro/Ly3Ap98M2uM8MhZje
2MuVthbeBo+z23ynV26SULkTWULO+qLgaPTzeZNHewsTj26Tt/AEP/sKiIRRH6ycp/yKFbc+VeMz
XS+eRIF2iSy2Ch6PnObT8IwzHTRsWC/cux1yiFP1oF/mCyNiHRY0q9KxZbOAz2IPcQ+Bh71+uyvk
MM5jTbbo07pSAKe+c+a55YQXnFnmdSU5scKSll198tRo502CEFBBxUG0NKkLT+lpvBjvCBctB/6/
+DOp255bDlb6Z6+5qeKLawbZnmRPk04oGdmGXbKNgDjFLsZgnMR+kZzgn9/jzYlRPZEoM0c031xR
RI64ye1SO1BnB5vqgbBkjVRRfOkIgw3mxvuo3Oal08ieRPGJpLWeQTpsaGGZPzxqUfzG80bIXvXk
wBOKVZQLCxOzIVFq2t3jeJN/Ok7znduNiKR89GiJ07tLBNS8/hrsPHr8QFWFZ2yjOBC4UWSbxT46
A26g9scD2XNb28VHhE6BScAr6ub8dX4fT9xpLNhwlRJw2oj3pFOWPKE+g8GV7Zodps2Z8SGXU7mj
QuVYCdCqZH80vGXLXSsQJ7hR4X6uC71Cfctn53ir95ZUpNrTy2MGAeqgvJNlZBTwuD2EEHXvpAQ0
Tb6ZP/Rcjd+xR3nsa8iDQy/NwXE96rNnNNsZAkfrIccUyRbYEYHO78zKUnv0OrkcGecz6ffyrfYJ
NZ/mJyc8GE5RtQ2NSxojSeZSoKrksc1cFst14MSlA48kkz2MmuuFQmSE5XfZldAP4kDsfjzx2Ghq
L6ZODlAd+taZ5dcePf2ZCXDEHko+ZJbPfTf+SO3dMv12oLo8i088FGkK9lRJ3+W1DXflJvFj7cJJ
UV7Up/AaPqnfBDsb5+EwQFd5gd+D2cEOtxZoeHq/rvSVXEIERM5Qkg2+4R5VecBWNiTCmgR0W3wq
uTERj3NJvIw/7L2IGOgYDjnIEqybGjrNg/Q5D8Qq2svnxKFgO3ftHjWMIc9AeIiID93g2rKQrO3o
lGqx3GFs8cdb+6Tv84/0Jnr6ew3XMwJfZKOSoaHfjzvpBfniH6vZhuQ2+5HDWKfYCdMXapF2g4X8
g+VX5bJ84iEJBFi8c2CDfr132x/24tiSOqo4smWqk/DBIz3dQ37am6fqVYKL+oeolbnxF/OpQ6eb
IFIXN3RsUs6hE+yxeBZ8SV0bqyItS6Lr/uRnav53w2Dixm5Php5XuXXvjk+jFz7n3AFs8EYefERw
bMGd5UhIbP1PxAps2UitRFhxHn1g+pjY8OX9dJT/sOqigIsJNn4ID1xl3b34VpGk2EXjEr0GrvY4
XzuicX5gcrGC65VT0QdK9gvDj/HnP+k6r97UoW5d/yJL7uUW25iWACEQkhsr1b13//r9mO+cs7a2
9pGWlkIJAWzPOcZ4G64Au/hUvQQbztZv3iRpEU17YFhaYsvbrKqdv1Up3TxcYGTa9g/zVj2r7rgn
hHYNYbGZVzi0IeTAJOePbZm8eMyqrpRe2j6hKdmlB+mozacJ/yZm5LbiUJy/sEbVykaW1ikAGTES
2lJm+NI+MA9hSd+zbrGHLw60dv2X9cXFiQ1m/8bJIv/IrcP3t8JW+ebv8LTh7L+Ob1PscEE5fH0/
H+nrfKgvzZVFMWZ+wvzmNaJMcOWt+j5/WW9wfaZrEtjZB/uSph6xrA+nbzYayn//oHz4lRPqe/Ob
6kSAdYqtfrwNX3Coj161c8lA55LIvGUc3hz9IL/iWpS+9ZvuN6Xv2aXH5ImkiLtWrwidhOBwyPeq
4WJtQbsHjRIaeVuDt6zkbelaTwGhaatwM7qki+RU4JoLGWaNDeyqOESusrHW+cnaj5vxZbhLnnnA
DbWkWcK7ZqkccPKmiifmdM3RqFe+TCHlUl2E+BZ+oWToL6yRzbJurNIvqcbNF9eEVYA4bZk5m1i8
0I2x8lFNlm5dYfW9UqFDHzQPJwDggFcxcmimRegzpqOQoDqvTSa8nY2hB9F8gptYHtSeAp7PpetW
+d4kziPHl3mV4INIdq3lyMfZNjfQ7Yg+LllYE2ZRTBt2HSWyvEkllwKRVKVvaVfv2o/htW/W2uDI
d2JXiChfKuYOZ2WawyNdH4XpC3550gfK7W1xpePbAwhsaSyM6yJ1eEqfMXFORQKDMeNcWo3mXWTS
yqIfbCBqce4In/5muI9/Ih+vWAlP1V1o1913e8OXzyIw81y1dkfyI5yZm7kXvxhcab2rvgm7WvLC
l/E21K7WrhldFD8xFRLvimk+tvbE8rbKDm4/9olyBADAcJMD7pakwITE9uJFu0QelaMtH1pSgzrG
KR9aaIsH5j7TZZoPios67VLdAyZKQFAU4/hBZAxjGJO8qMlHzyeKtsM9GtAIra3JxuWByHn5wCT9
e9MQEn5uXzhslb9ChsPgbdX5K1NyJkbkLCOIJVfCT2sbf8oN0ANxZBZ4GhCbtIlOyvwkpU7DaWEH
nV2Z16bzymaN/0RIG5zCgNwQVYyvgZA4iKw2GLuKJAnleIrYTBS/y5VkB3fEm+SyzEymicauVxFZ
A/g6vUiElfhUGgTX03bS4k1H3FUJ3uWCOZnfQ73hyfQF6YT4zE2eWLXxagLNCH6mNS4Va7DFU/UM
KwaZmiuvy13GxUOpzEYSPGluuS4+u5v21R7ifpVBFPwUGSXXy/Kb/BXTKvtr381x2ajA+nSv2TV7
woywHflTXknceG126JZo+KcP9W+EexvZc7Rgo2wh4QbuF1cakqwXXzgRyNAhEksxJN/V4mmen3nF
sNuNd3+xn10BSEocNib/HeqgnZnscIvUVCyqVoB0JLimvS3NBLasomXPukpfmL7k5kayPEBLQs+g
Iw+41Zje3NyhyFczoJsNTFSvxs7LA09e6ggwUbx0OhveafWiUpTDPQajuyv9DtSUHBySdBsBqyVM
zx3zk+LYf9bhfeNhuR12FATghTR+Ts8F8J2/wz3LBYfVMrfOmuZFBD5v6otkrSeTAmYVf4fYkbNl
OTg2frZMz+tVKjoJaHB6BOAYLIbSoJ8bGhcCIbgWn2MkbivxKfiQWceo7l0Zo5sNR48KOEGvSSrQ
8g5mc5WdMS9m/okJOrrZA46ZT+Ex1p4afMDwQ6EGJT7ADjyW7Gc+LpVxfKdazspDThTBXGyo0axP
45opdn5LfgLd5VTPDoltueY7kwBjNbEYfTBmys7jIXgGPm1foeib2LuiGHmlhwdQtN5rSGYMTOK3
CvYjQ6iCT+AKv8O3+c4mJ2vOsiH1JPLusg+MhNm+2eFgGrK49hesT3+zc0WJszW+C31VuUm4nmTi
Fg74/eiedsfzFt4mOyxXUrIG6x8nLFrdtnbyCSUwRFtAKg/oMHx1qnoNmgxehjmOtGq/2UAVG7fF
a2G6kLsp08h2ThzxhtfJUWA5kkGmZmqbasBS1o2JFVfId4SGt5o5r4VVeI3WzQXdhCi5+EuY+Sb8
SIlRO5XXotgYMOdVJtuuFDOzIydoK8WnabhZsUvyJmwhPMZJgjGkdfeVMOfxdMY7DrAg57rqNk/T
U77VVsKG0RHnApUdgS9X5rJT5CymMBfjhCm9dpR3bI/qjbSHdfOGI3cpoGew+6uMVRCR0jkCghBC
DDkbbkstdglu8wVCbad8RJAveYPAEEBZG5M5OfmUrR0vsWHFglQZ+jYI1zMWvRBSwg/9WXebXcI3
Fdv1PYJsEF9J+Vbd6HNMbULE+adsJqxkphOAOYDRQDSv4TCypNxQAX3VA+ApYRe27wJj3Ttgyqt0
ErbZsXpNX9jUrRrMQHAIl/sBMIrpRzHo3gI4YMe/SS6ieox3w1FvIf3a6a//Jr5N9L4U3tvqPffi
HfR/l6mO8smwu/1g/l/uClIYJFve1x+567vCtr1GFz6O6viSC8qhbMMt9qCM3Pjc4VNwHJ9yT4YV
zFBpQehwz+SkobZLX+tXLs3xlZOMBU+u1tpFuaP6EI5jt5K2Fspk+dAX7yIjjJvOMKb1BhQW+Tod
wWRto3WAu8vfXNkTQw4pGRLjzBbNd0+5k22aaYOHWdqCuawn39VYXgaH/KEi2cU45JVPEmZyxrYr
cQFxO9LgR7AMnOLczF/rCWf/CqEJ+AOCXrOzU0wBkre0pJQh+Et4lp7YWHA1APri20OatXy9Gomr
q4SQVLqk9/o3umRfI6rOXwDhMy/PGbM8a9eEuFey1NnRW7Ovf2uRU4QtfWUc4muprswXU1w+nQJf
G2SJ0Va1AgLEwYWIA+GVo8NnJFpypgx7k/edYzzpR2hCtrg3X5ZU8to1fvDBIScQvNs2AArxVYv3
+r7/nL4TiWtwFf+Bc2zb53pctRUxr94w3ILuWVJc8s6Jk8jPwR2pacFk13gyPFyHLiK1rQrQ6c2d
o3QO5UYGZgdBXVpNX9EbTYWfeTUeeCA6gCdutyNXkheXv8x9GdjhubymaAjWwpbVQcTpnxCog1Vg
bLLB/E1yuQwqBxar/Kqegl/pBXFC822mdmtDi7imv4R1lwVjCUd+4+/1az47M6un5k3cKFcgRcEp
LsK7/jK+B/FG2sqah1zru6FE+cFo+MbgTrsKwRbPPw9s8WpMHktGc6l3IWrMt+DCoqCLCxFNIyYH
jfgxeDafhg04Q6nb1qJpsLHgP0ne8J2cWsA34dSJK8748qq8q4A80SVVnfJqfsG41hj+7LtXwJOZ
nDrM5kn6XU2vvEZ7rs/il7pPjjgayrWNjRAVHnyU8TZ/1J4SLFBrw6CBuegFkFkj5NiF/SbfZSe7
hB+cdsFFZNhsm0cgn3JyssPnJ211woRhM3rkHLe/xrBqrxVDIRvDG5jugJgqC94lvs4XuAFEf3Ss
4AXJNVs8eaF7V18Wv2Md/lK+UOuQeui5WTjhLoCNXjLfAVYGuIU35aa/00Vfh+dmv1TIIxsvRIAV
FJIrA8t9+5wd9WfB4ZDGHyUX1j5a1y/l2dpqJ/S1p9FTv8hRVIYVtJC9vNFOpuW29+iNSzfcEZJz
Tp8HB3QRyx0R3e2byliesvPsSNvcQ5AlrxEPTcYGHh5jFgbzL6i44MnzIbq39qN/1vm0wLc/y8iW
bNYDKOXshHuBaAe+Z9r1cJVf1U36ogfuQfursI9ifL3BdSqqthznH2YxYeCSJ9RpK+gdEN04fSHe
MHUARDR281mRt/qREjOpXq2duM9YPtl6qgPnZblLr0XkGJ/6F/d1hM39skRwokjvMXQaKvu3+kl2
JCq2iIrIqeTT0LoxSM2EMyZ8Ohx+V3xCNfAUOtvKZuyMRT+niPhan+F9CkBudNQENcSfVO+l8tpT
JM2uJHukHlraSvyuDrwSZFlTsRfn9NtwwZWa14mIiG3AO9W9HzrE0b1mr/hwMXjJVwWCHCbbEDEv
7ZOwS167LSwq/YHy0zW+yIdwcoYtlXrJ0sdbZMekQQw35hsQNobo+ZP0zlz3d6SqOgS3/LBQxAKH
9BN/2lrH6jPccmnNzFPvcELAbQgX6lbpQWC7hz7nltbRhxELH+5W34lVwZcKdyTW7fFege4yndoF
NxgdwkE/MxVAue1/sNO9JsnOPEMsO0NzPbfv1Zvo1NTR6br8ZMUmjgBbBYXTRzmyg7DT6DtYQ2oF
DY1BuE2hKVVPAWmRZ6ps4yRNaJDsgvK4Pk+vzUU7DfvaS5NtpNoGle2t9lhgjigIhb31mgZb/VmE
QMLOzPhj/hZwTHMgxexjAiMgr63hPDJmoeqdQvz/vcmzHFaCe2044w2su77FNwtfeki9TPxX1hWT
f5Pyy0WXuLun/hOWMgZ1LRNj7rUwwFsBqU5/qN6se/xKw9ByIAMvpWlyq1P9HFNz0NZUNhaehUyl
7GY/7SedatR78bP14V9qSm0cj+ttmzmhuMHTnnrSH/Z5+RyLG/1b/07IJear4ks8GIajJRtg9OhO
T9XdMZ0cJ1cHuBKPBsVuZienAf+6TXGJN/mzwoXZ2cancGKny5RjFrxXcFgUTi6VfmrYiNOhHTZW
/hKlZ0x3iBWvgFopTH8r8L83agg86SkzCsZYiInX7TX4HhNX9hlz2Fw+rNSp6WbFZijdSrLHxOuI
PiQShlZPxYl8VUuwZTecZXXBdBncleEVWBOmqBCinop969npB69FrtPE/SwtvavrO+M9k9zSG76i
fEtkKYTsvabbIa62vYvOXCWQiNAqEkpR7mQuCkcLAzCEPpdp0/6OHn57XEH9gi1or81bAkU12ITF
ASs3EvJCFef8DfGAWFFAo2LlQ3VTQOIzaNps6XvahTiA2dG8lLB0N8wtA7sh0Ia9CjeWM0o9ityx
PRpbE9i032AITDQ8+zSw9DpgwUFnOr0Es6OMuwoShL6TuzUVCW84S++SD2UUHyFSbuN+i1ekxKYC
GEFtLS9ffyW7yZGg40zYIwZvi5coOcrZU1ZuiCuWUJjSAwk3YdgO/SmfyP6wMzDIAmBiN/ZPSvo1
6TvVhCx2m0zGNfmGsoS6jFqIIgFtTs0whJKdslt2zWjNWsnhmGO4egeLAEdIdQhf8aTrHR05FMPD
u/pinaAndeRFt0jBkAkhrF9RGOXlWio+A3WL+FUb4XDcWJgjfdtf9a/+9AD2uwXt/4fzP25iQwH5
JSMH798DoRks05EaPhy/gB8wCQ8ofAZPk8Pt477J11XUU8aJvGlri6WNm3UMxuKGK6EUGMrps9/u
omDoGKXwk1HCqB8mSdtW9cEUVHrFx12PB2VyV52mZbT9uE+acx4mB6n7z69ZNVbZVWV5rQqvPotl
PC7G6EcaFq794756eaBKoNo//psapAePn/498Hjef37FVLslfCzqW6dXgbceT8pSU2HFW17o8VTC
BmlMYjnZkdZQH4N+O+Kw06jYN5HHvFF4s5IemV49NMXaD1pvggMkx21LmpQ+OXruRtekm57qYDqP
ftNiH8lRKzJFO+p5dEzT8NNSshdFFT5lsW/XaqqSvg28ESXTNhJit+Z67fzjmI8KxjGEMZTp3RdQ
gxOtPK5T+HRJ0I/e3DbBOosLmjwmCBbxT1oKLXbC2wbpqERLYxq0yR080VSJn4UouWd9MWz7iPoU
xQlbn86+qXcRwFXTjZtMB9mOhs9CLOS96kOLQqk9marLUcGdiu9IE/t1g0yXc5DR6HDKWlnaWxro
A4oJtGhg8aayLvEFnog/MevpA1VIs0pnCo6u1zPyrzx0ghRGaQRkGcHv1GBbNLgNuFMHrbEZ2AgT
PMamQRy3aRHe+1gmBJwtBiEJclcwtLLEnxMTkSgmtC2lj9AQk0L5riBeWkTkahEkr1mNIdP1/VOg
y7+NCJ1ZD2H4N9J6nsHLy3AQbXk2fuJM+yS8BNFrpPkIt/ECNmAmjCbcF7KAtojeCDUA2usVSXKw
M2HBE8QS81dhyOlYj0RPcjmjMs5/zDGP3YEA9zF6wT+tbWCL1T1tQDwFzqjOg6Mhj7eFxc4zCm9R
3ecvfkHaBaGzZ0y4yXNTcDAxwiL38mxmEtek2a7RvsZpo+XCjtxyFomCTCK+crchyGwlRensRll3
98Ww3JbZnxjDfMBNmaZpTAcEjtrOAgvoET1EEjOHGo/b57jFRbld1po0/4wq1BbSc1xWkBQKE9LC
3NKRJ8YHXuWtJ/v6lxXOT5OcMpQyJZjHIrlvEfTahE8UqMw2ZVLIMFwnHi8t/A1utBS9XGpbQ+nc
oh8RhE4zbG7yRYQMTFHRi1vFmehKg8QckqgGWYYcmbCYxWb6Vw9hvcflADNmZiJmhKw6zrk+/CEU
4WmgVBVTalfjgyWw/FOz4CfGr9jLU/a2hETklcwp2y6h9ZXQH2Zz2hmzwlUSUw2ocUOqMntByQSt
agGIalUXsCbVWQzk9FMj7tiV6/huRDKFnA/X2SgvYkJL0As5c+UeVFVkbhjEbG2xYl06lTBRpUw0
p2Ypi8tMI+QDJv9w8jmRHL9nGCEHpoM3B+xcAi3X+d8gJN0BbzPMEGTFsRYpqBhl0WJspO06SprY
D0bPn4vEriDdFrIKzxD9+dimoocEWWNDLfq0wK5V3+t8AX3F9DDD5xmnWabgATZyG4S6+3au40MX
UahkDVVfXiaIXD+jZtxJiLkhIpoMQtRgo2omjiDAEFEyEOPWA5FGwT1EAb0qjFRaFXLi4bDV2RGB
u57cqfm6IbSAGRjgf4/9znc9qxENcPJWz/NNTU5jCTTVgiGOyQT5ueMMDhcvPoEhVgHwGVmCkyWT
eDbUrD0WMi1MMn6Lhvg+jhxrNLKTK0yJCy37qyno7fEswvJcnpSjqTJyFNQb7hHs1Q8K0ATgEouQ
bbMcDq5Wv4yZoL4njBtlBawSpzg5CPt1qgq7gSJCxmZ6ZTRmu0v66AP79NhFRLcn2tSAFYnPktYD
kI4BsgQflkg0VWdLalcmBqf7QgEmjisqh1ZSSImtinqNPvUok4Mp6yRnEApM21MrSyDRoiJmZogS
GN8wjJnW3VwjvzHCYy4F8rMod/da7q4FqSxFRyJaO4q08QbziZDE6+espAHVAO1nDXtZMWHYTjdn
DGXJ67K+yYL/IvgBOEUlJDu4iHjj7kPc+pzYAiS3Dj5LZGHexYQxpZ8RfqajUJDiqd1g6+wKenq1
xkWuoHcfrRn6aPophwf9K9Wz36nVLQ/Lkx43eGbwmRvqhuwkPtQSWc5CB/mbROonVHNLKkhHV+mX
uoGRlhzo3hx056hsQvzyrZtaLKFUKXMKLjOYcg3ekqo5OwFnOUw/uwnQ94A4D3msb1Nz3QfwDTFD
wzs9Gm5i9zINza0pMFDDytI3Qk6qEC8gZfJXZLJpnCfpLbKUcB1inr7D/gzOMS4nwDhwPIiThVvY
cilixtmurY5iOgf46HWhgwIt2sRUCPYcBv4aS7MjPtmQmzW1cC1i0DspJOW9STG9ziaMUhiPmrhk
qPJMEtIMsWEeCDPIsDOPspQZozFp6yxpEIjwIiMdThc72PAdc3LD2b2b3pmWMTXZ8RAiOKaW2OJl
18NdEUpppdcMl8uZMBthYvYl+yIgRKu9pSJDg8w8zK0wu2oFe6IYmhbmElbPZR/j01vufC1I3QLj
Z/JXkPbFAVP+UvO7Ve+jO/fpwhIM+UHQaGEgngxQFgKTqaEy4Ytm1GdFKgU31ERAQqKF7Vhl6tHo
9H49O+zKAHgKDWtCgZiCYQpwsWGOVFPfryq9Kb0Ab2ycE7TnaWRmXOwsVP523oHvR4aK0XnBsakR
yiR4FuDDq8WbCKBdGlP8sSDIo5l+k0ymywLnt9syUCviKaJJFK5W2piOb2aAnOTfVa2aXeQ8vgkV
+YIjC3LQNQNzeJoRMZedLkD0kjcxuiU2k6w28C3U5FumPk9KrbGRlxuhY4A5iQmKrZbIwhrQtTSt
N93UhvvUmd9+ml0wIJ+fs65v9kOwJbMB8qUeDXtNxs0BUwzIMBlTqNoyD1aefWo+0vNeBMUv4tNI
IvZOmbvr4rPDyUpZQ3VXDrhSogJtJpDGmJAgO6P2gsc1o70Bf8p09U4+imfhTGbHhk/jGzHDUsQ0
hY0m/SiJdivqSnLGUsRKhwQPgtednv7F0XpiqUtJ9fIE6kLYvMyGscUP3ZEiSA2yVHlmRaBUhoWz
owR4HTcDGZlt66bRyBALJ4wSU3+9nhGMAR6Umby2BEk4drx/p9WCmpQWMjmE8H0azXCjD0vO6BRn
6lltxU0wMU3KZLymKqN3+xr+j9iAbKti6o1jE2/9aMYHfThVaRF5uRJ6YcT0Sgph8RdxhQwp6hAr
Li2QUKcuiXRS07NNR9ZzMEjT1uiYvtRx4SRCb63FEpA+DWOHXBed5G1bD4BXNR0hoyj9aUP7bYot
TwtO0KCnPfUdX1h59bPZ3FYHTEPUyyzr6G6lVYkj0n6mOPHmWxhH6hoFOD600q6MAHNUn7NWmrXD
EGqAKZVAUh9cITz2CeNmSj82ckWfcyqDDMHthJQU7wrDJKvVLDPi4GcD3tXwNFrsEgPYT1Ppkm1N
sCGH7qYoSrxN0+wEEWGUawSXEOoriUNNRI2CjWnt5qh9l0QPYzsZ1V4d1eCljBMnkEO7qaEqmoqq
r9Wq/TCscjhkFjaWFu2KpZVeP37k2pNckm2CVNgVDBMIaMJDMTLeQkm7tCmZmR3vla8phk2Y+QkF
ZPI6BeYXefPaRpkUa93k7Qu5jsEhU1nKcpJKtEQgsYgvVGNOSkb5NtTKd+KsfGq65p7JEbiGWDxH
foXPEQ33wJXrZDom223Lt0DGHk1JiqRJuYiZ6GCNdcS1YlpJXhWY4tosettqqZyqfD4MWvhjDBl5
2sGXnzDZ8ZNJcynG1nlbTuQrSc9ZSHKKQF6tslalEspxyVCto+tl8beqs2iBqLRR0XjlwuyNq25r
GZVgEzZMRihq2blniBFQezYoRCptuqljhljRjMhPiRvJtbRqX4mZWzTmO7Y/OLukuM9JzI7IM4Yp
1DB8m7BhrZEWvIqAZkPUvGdj3NihMsCbHBLD0yDmJ3u9l2mh5X6vK+wfbUj4kJFn/DTBnRMDhUiA
CH6aptRuFEHVqCOiUvpvkch5W2hzPum5rdBAD0jKQmkKXF1DHDr0ETTFKYjXPrGUkMiTC7k5WGR0
YLUcjcImHdjFyrNxpQzEiC6aeb6JzSltx5YkiBNWIsy7mnUiTjsB3sRINiJjyZ7yPGd8Sji4y6aF
z8Cw5Uq2XpryUKfYPXXLxA2uIBcPHKcSI81w2CoFAdB+Daw8he2ZmcJVSCV0G5mwUXwOoCDVzEDG
7iPpcszWVNOlmhfsphUP/gRaK2oZLEjGjRNkaU0/63RDO0k7DyKAWDzd4qDbWEnM6CDEHSkLMPjV
uNhlcjyGN00SVDv0JWi11qKXbW6Iu8c9psrR6qjmuYV9z4wbqtrBiNVCT9HHc99LdN41xYyvxIxC
K/NZ0Zm9BkLwNPtLsSxxclKXQshpnjjPM8fEFdKfrC+z7mqmUfFeEvoTuWlPfHBSfTAtJWi4QcPe
V8Qsxx+JkmDniDey05FkR8gvLEEjecE9q3J7pYVaMvH9istxx/bUVgiskH0rfRN17KtCgUy2dtEp
ZmRp4Sa+OHsJXooR7TCK4C4jcSQdh1LFkMbWkjp9Gpc5X0PiTh1+kZa5q6c22eNgxdlhqsA6dYDK
B0qrSVsRTAqg9YzadlCMbRi/FPg8gWy038Rv/yk1w4GqpemxwNVHtXVEA21/PvDtlgxn1rhcEYgR
AXgLBc2FXqHamqYRHxkmDlZSK/B04SPqlT48hYWxLi1tWEYZaLxlSHGR7HeujhMXMiQ533Y1/LpO
nXO6bdUeFNjkJM+ZXgfHpV6sbwrCkeu+/ptYejUrnA5ZRy5djAEPJEbYR4Ol+Y7q+8Nzk4Sbvp+f
ZlFO9rkJ72+cy73VtY1T1j7cQT9ytdg/48vCaHSW98oC72hE7a3UrLnpqQEEJzr68DYH5D1iCHLr
VQUyV98QsezDBOJ4hhtVwIEadznwQCxzlLxDKNXCnZ5wyB4yYa1o6Bqmm5KSgEj8ATEvJcwqHD1X
AWf9MBciYUKYR9IFv0HNKMVa/p6rC76fkrus+qRkUJZQGUfPMvlliAfIUYfYUcowDMup2jQJCQmS
4F/EGoUI5qxgsm4qpW+prqx7QqobtBWCEu0pC89MTGbIFoOXi/IfC+VPiNWXbeR0d3k3SFwBGSnH
qrCqWwV4TU5tLTcLV48sGlrTeiUfg4tQ50Q1AAsHevijzGKDOMv4nqMITgjE9w6bqLWsD+8oqFoO
Yo35tMaHDWFUV2U+roUqBucQ2vA86V9m8ILEoWQmhfNfZ7nGIH+ILWDKsKBH090Y6FxSvfmQRdq6
ct346t0v0JYiwdqJLTyPtAs/W5GhUIxnQFzE2IYOlFUxIGVTVXcuOQZMPoFNiqi+10o3rCQF4qmo
5zI0d/FL0YfLXINptDoZegVUgIaMU4sslXRIfkIyNk8zVH25ACorlj5Wo4WTqOHKITgICCfMgRHI
mEoHf47Mi1YDiAyAVxPDr0CJpGe8AJ2CxB+n6aFqJuWYX2ZF/DJLKfyit/nRfC5pSX/NLY2pptL8
sL+9ZzqzF60NqLKORdXVG8aZ2hiM66CK3lWsAZGIdwMbaqQi5sW23OtYGg4ZDJcpR7ffyviSZZWn
BRQxBl4NtTKs2bqAJlS8noeUrBGp//LlGN85mOKFT3Uy+bWP6ronJTOV1qPJ8pZP0mfqW9d8jtGv
pI/FCvDJH58xT303pWbwZpL7DtVImk2bCpKjR2IBIaf67AeVlA+u8qLGsHkirmlvWdhZxdQtxVzn
617yn1jo4j12yOoqKHOGG6b0WloVvWE2ClA9EcVp3Z3NKzonY0uYomldTDKnXX/GwLGpmquZ544+
VaozFhWy1EK5qC3rXy6ptZMGpWcIouDBUZVL5E+412Xsc8x4Rta+fBRrXEfw+cpqdVcXub4xYB4o
qdF5vkARaqLkVPycVSgT0SNQJYlRgU6eVq8PWVHMVsWtFHt5IShxMo+tjUJtsQsK9TvKBOsYxeVp
FhF1DrIyrgnjwxXYRPGS5RTyqu7qsYbRtbjupxbM0spJjPwaIJ5kLPw2HWEFt5fwQqMBdfDflDx3
zVmBpN+DZ4TxZ43z/8lkHE3XMK303rhZkO8ypH5oXtQJU0HhL1eJRNBNnc5NOBpd/RMweHOLGq7E
UCqzZ8HEIJ83sCufsnuZ2hdiVqwDg+zCAWOqzeAvSZAjQU0GGKnmTxRyFcWBIcAo9gU4CJPMiiEx
v8LJUIbKOhK60nXvQSDc4sLQnFSnSw7L/C5Pc7aRtWTv+1iiTwPyQ6VbSJZt62T4VrNrspAWEsNm
pTnVgokVQ5Ax5whCbd18dGTy1A1OYfI8IOrQa/wKmg6jr1AgWElCyyPmc+NouDCv2plxxMgOZ8eS
lW5iGff3SuZbFUbxW8f2X2ky7d0i1jg24/Ij1sdPsRWe5Vo/sNeeBo7srfS1HUZ9eBeSHbWLG67B
bMkBzu8jXfHGr/GREWAz5Aci4r/xKQQDH1j8W2RZbCTjin6E/VmvvtOARPJIMqEXY7yb7/73H8Op
PuPPi6BK0wg5sLQiPj6eHlSGOQFUL01EP0wOjX+OOnR50vLfv5tZpeOJ8Lj9nx8fv/6/Pv7v1+e+
5n39u22YIIyDJwnDH38yRCNBHusj+vXx0+O/R9xrvUTL/rv5+Olx3+PRf0/+H/f9j5uP5/m4zZT9
t0Ro1kRon/tIjfWTkk8zLR/xPz8+7n3cnpWRhwT8LteyVVzoT4r/RMZydqG4/XdbmP3/e1tddLbo
aKK7kc1k+c3Y0xLzI9sqo8xdmrQzn1Jot6qfrdKS7Dp/VHDLWVISs54QpFAMtd1MyquDNz6UleVm
W83/54FkeYqhkxnISbX59wuPpz1uCgyFPH0I94+7Ik1Vd6OMDy7Uh0RFv4xvz+N5j0ce/xVZzR+n
6XyJIwXhNul23Fz+7uPhFhvubSF/T6qsQRi2etStWCo7ES5iewoHXLYWtyKjAszHrRpL3hL0V43b
SxsD0PT1VNs6BpO7x3/y2EKICIt6ht84wxDBdQaryZ9RgGuRmxrTz1ginowNXK1BzMKmAS4kDD7B
bGyD32a+ixejKOz9OF2Wm4//smyAut0ZBM3VBCEWUo+84fFIH+TS7Ppl/psOTOX//V7ahGyoU6fv
fHywveTxCo/XLgNhcR4R+j0fJ/L+/b3//JXHy/7nOY+HxhYkRRowlv/34sn/e2ePZz8e+G+v/f99
+N8rlGbceFbXbP8997/9zSIyN1FS70nP6W08s1j+zAwjBQ2r2jCwLoMKcVGW0NkZU3tIGD1jJ4V7
Rm/mgGFCxOjyM1GlamNU/mKRHG7JEM632ATXB6EbQJUScHzyyfuwd2NibIQA3kpVYOWFxYrjW8Jn
X4t/uhpmu74CiK9TSv2ayoWOU6PLxqlA0HVmYmCWsk/naeXKiAMMHkTkCXk+2Adus8zbiXVaJ9Yr
BVjxnAwsaVaFMa0kim7QJr5TBn2FWAmwvs9riJ/4T9rqiKlBg4dHnv32QSS4dQkHiloAO3EMoxnR
OcjlYRfpxStpEcyKQpxBJJgUPVMyh6IbvBt7TPiParCtRukiG/mR8raxx1SEiBDFm5QteNPrUk0O
Hx48En0Zpv7QqUz0XEV3SqWCzSzyu+dRAljqQDAlBZiuW9jgaWDt+mLELTVBtBULcIm1ufwv9s5j
u3Es69Lv0uNGLXgz6AnhaEXKMGQmWDIMeO/x9P8HZlZnVk5q9bzXqmRJigiJIoF7zz1n728v3FpA
cQy0ynA/ZoSSZiU0l5LZYpCco2DJ7HyxkNBI3Y8Wpqa7JLXhyBbM6mjskZ8GiNFhlocmBhDRsF7J
AIGhocYOgGwcRD2KHgDO+iJ89j0g1aZov0TDS7OsY9CoMdFP00tLJAqagAoNdYRfN7gHaMbBQdU+
DE35lNMe82xLM02dpa2mox2PSoQB5XlIkRsaWf2KyyDfWCack6YLw01t0ieV0lhjC4RlP5C+gzyx
nHa1wdkhZAYLkbw5GKPwwJygGbqXWqQuljiZdgUME6JIbYbBD2MqHUcir9CP9YnbmeVJ6JTaG7Xg
LMjqV1GvfVueDvBNvGeZLGyEpAcZWGCMSYPit5HFhywYMY6HtXCKCnpobGcwhWKB1ySTH0IoI4o4
kNdI2I5bI4EhcVO2i1R6EzvlpqfClswbW+SfnmgHcMNEyyUX9OdBb6YLvUeZgE031VCA6ZphbQ14
NDXNkL2gijOuqTTdSSanoMISDkbwnKqD9ggs97cm4+KPsytZ1CjI9ALdrvo+tIRNWN3yGm2FUOKY
sMjJVk1XXa/efTMMXA9+o+CaNWe9rsTEp/SZWyWsakouLQxXqFmVgpE2Eti2MESHMZbslqnxHQ5N
9KukvRUEVuVEY+zVI+C2gL6uF+Rkc6XxjmbmVV6znmteIcFSBFqdpXaVyu6Y5RYaOJNFVM1HbHWq
th2UyNx2VXCCGdzsVbVgHSlJWp8wmGPCmtrhvc6aD7HiGeQVItg8eKxK6dJGE0c/Xu9BcAeNUlDp
5x8p1QVCsvEJyC0tPAEoPZBkA2ohMvBEC96iGFH1UogwdQiRtsnrtLsoOJULSGoy7YmODYRvjmso
KsRdQb7mJuwPKgq7EWNP24BUYjn3lBEaXyXkIZravP7KddoGLYRER9GB76no2yRae4hf0tYzIPY/
512DyjBBKMNri4C5i4QHanoAfhKi27k4dEYcXoyePTlkLKSqhLxMivRhJpaIGqZAfymn11mNe79N
OYZLkaERrBN8d7TQekkDiSEj75p6nlfdJ5e4q8AHkiHuMTXh7p6GAVnMvLEGOlNaiGiKWElPWwh5
rYxufOnLkbHl+FK3rYi2NLrJSq/YNc0Cr9PQ/E6SLFHD802ZEqNx6Vcn4mhZdrNG77Z5B+8kkV1h
OPMUZUduyWRrelof6tTWfgGjkjE+SthpLg9FOHag81CTIuTwF4HYyzHBVAENKE9RGuuAe3eyAlhI
E6IzIRJklBBWDM5rHLwgMbtdF4pnMlxSn2HVtV8IbiF1a2wJLZFNeh9zJWEvFEN1P5r9dwIplUZb
8TMlIAnHJiqo0sRfgli3vOokNQsapMy6mw+iZmJs6w1vSHpa+KVCg0cxVgxogdminp6nTkYPrsZ0
iwVnIevn0CGuAQadn1aRGVeuUQ6kJ1VL7jZ5fqRPehbEuwA9Jos1ITt0ro3G70H9AzBc0v3c8EZb
C+T9MAZOQw4TbYTp3QB9DpFpOqf07fdjxWAlB/ovT4mCaZgIaHEibRvBqzFN75nOMF3UkxNxU+ij
Z6wWuoyFSWwUO9SQws/DfOybJNvX3jzmj1klsaYW1icwbpr5HRZfvfmVmmKMZqZ61hlqFQuo5Vpn
Z84F40dfb1VdZoST5sdm5AaiZ0e1t0xfAXkCozhXQHP47RMc75KIJdvMsSDX0QukYE1CqmvVO3Q5
eY0QAQoo346oWB24HWNmbFDr1+5/sJiw8WpDfSnbLjxYkfYWZ5ANk4aAi34l2IzrgzSmmCnC4hoJ
UbSP8sbaz+r0FgmAKtpCmfcS1R7yEh4aQQtdLUdOkKCDOqR1Ie1qa3HktXsYtLI/lUOxFw0OBzXn
SLMtJV9c+Z73B/n/fnT/9I+nuP6DNo4ZzLn3LwydTDk3rc/cHKUXIc2A/Bij6Jh4y9FFvuZTtybX
Fj7l40LDaU67vSmbfMggvdyUeqE4kiUAIGksv4CJmDfvSoj2X7LQed5L+vuDanIpyOvD/dNIMOmg
c2Bz1K7p92nwEao94a33J6W0oMvdbm4fo/UKT1X2gw5k/gYcPDCy9RBRy6BLyvXh/tE/vkZGAvum
jsGokROak+vxSRAqStpQ6VFfpkSa9z0HumJ9L/96aNfCuY+10BaZONtqzbBzK61k1jsileQpziyF
6E9tBythfUgMDSnT/fN4hbIuNd0YK1O2ujCk6OqNoULxApk1b54G8iV2ugGxyFwflgwhr9DVmT2K
40qqAha77ytcZ02pnSKjZIHQZXk/96Wyv3/UiIK8r0adCEWZVmy4MmJrstSoxTSOHHx2fw73j3SO
umSjIOGKYlJmamnftaa0R8c+RDqxgTU0EzlF9BtWESb4TFLnXaQ8MRYp94Vk1n6UmEDZ2vdlpM7j
rJfbjA1q3sJSdIJQwLJjtMq+kiVl3ypkKffsoSTxoD4wSNParOhkWJeWQRD0yhPLAmgKkNH1imnd
3KoksA+cZZhjXqogiH0pN7icLI68bhcLv8f1HHN/6NePpDFATL8oNIb+jck1YPw7TUZDBKZ9cSgG
CfsSYQk5VK/KQoibxCiceaC/uiu7RfIn5qP7ZX24v/73TxVaillOM4eXOwSgt74HVG5/PlgTDBUT
rYC9WMSKGBkHIjlSEJWOftmjeKkpeK0VJPzXBXj/dE7wlJfzEjh9a5LNMb5XFZ66YVm1ksmStF4k
Tl8K9njWfWM3TtXhf+fq0EZqJ0wPMjDCxdrR3AG+GbLz0rMGPpn6xJunLulHW/Fj+Yk4QCS0Cck4
cuA5utZL/SW8lAdGUyIiVZTaay0IczmhILZxNBnH6Lq8gxf7mc5MLIJr9JKj9fCNGcKpnf8Gorje
lJNP25MJYoUviVHAvFFU4nYo3BmW02P1urdiBY6BIPFY1JdneNLNCOjV60UfqmM0bMWn5dx9l3w6
IxvcqIghQBwxA3yXuX0lYhyd7o0fpTOLQ/7VbMQnzGgMCXPc4Ahv9GP8JXGKwZ5KuBNXIO2nbSkc
8E51iUvl3Ew+jhBZJZL6GzEMsJoK0OiL9P4IwMqNL2s66wabMUKLF4FOqeBhO09W0JR5nL/Di3xE
nQa4wMUfC5EgY/T6U7GdZbb+rP9oD/Kz8KHsg2f68dR6LXYsBfbuJoiO1AwsK/J78jqfg58Jb/jr
CAO788OjFO9UDPy9PbJo6xwkPbV2BKZYyMmPwGeXikP3pnzjOsABvzCdYGp0zA7JF47Lilg9V1I9
2P4qHKUMvQXGXgAPvbCpY0ZYNvI4QFHjhUqMdQNJvPV4RG3hT18hkRxPN6vzuhmp/HHG523WbIZb
td5axrOQ+X/DtV/+iLX6e8yYbP4zZ8wUyRrTTM0gawwcu7ZmaP6NgV4RHZBkioRRk5wHAcmKm/4W
DuU2/er34ROU0wzdgicGl9hw5tynrWgczdPyzRVCXYtGL1vZLmQbSF4TUDbthGzlpCahH5m7oLjA
7BwrGKqOIviCJTNjp27wZSR/bxBNUAb+Wn5D9/NyL3+HwnHCA7qtfg2PpGi9VL86Og42SW23ZA+x
9i37VDG4+MNDtmfvR4cpcsFirN8q/sxEwjceWczQGmyRzWCnRj6Nb1/B2DT78mirDneHDeYNZemi
4o7qfhknMMwT3eyjPhCg4t2a4Ud/yY/geKPfGBMwNBi/cUARGa8fOKU5ANPeky/EkOIPfWvkr+Mz
g4WXmjcdqw2sYv6Euxpeg4CsHynZDsNscNQeuWQ7xo9PiM3qVyQW5kPpPWCUwKtLbzjj9dsjiXo3
YorsbfaFVt8THpVfUDA9yw1vZKlh7Fb8+CVbOY3ym6m48bHfidvIVx/whaofBBJin3Kx3nePYAAR
POevJWQRXC8om1zkzpgjuU8N3ABfiWvHO6Kj6E5yh83nFQHwooj2DTBZbLhUB05nx84WmCWwTybY
EQbCQ78aLw74FMCpu9ITw0opotI50iKHLr7SG7hskfE9zA5VhiPUW4gMO37F0FMu0k+e7+rt9MkR
nKfKBu5r+/p9PljvnCt9KjeP2nwr4BhyVtDCw7v2gZIQhai7T3zT/S9X/j8jzO4Xvi6LkqobumXJ
a+703y58QPYtii55fJDN4QHPUuSsawyX19Ww3uRVYUq2vFN8YJtB2YTR6IojqV2J36tW+b88mTVp
6e+hc+uTkVQVxbNIIpPxz7tQSwgkbKxhfIhleoX814m7qHBnXiIQbThs2D8cfHYJdAzmYOeqO4cM
cLFZXvGPxOf70/n/eRf/Ne/CFM2/vXPOZ/f5Z9D6w2dOBjvyobgo4/Y/Iy/u/+jPyAvT+Jdq6YpC
fAUJMcRa/Jmlbkn/0khD0vmyqVuSumYV/zvxQl7/iK+rkm6oXABEPbZl30X/538p+r8s3TBM/sma
sc53/H9JvNBM6R+rPZW5bCgWK75FgqVCyfafF32sx4SAS20E+Ovalpa1m4MVetaiiXmb1QbpXE4C
mx5ziOR4qGKZ0FuaM6LpqWn8o0/V76XuhFVzXCOmxGtAvrI9xtZlbod8z4DP4kiJhFLgJIRK5WjK
LaxfUhoBdB0qKdF+icz5pO9QGY3nqdaOizABbNCM5WlsFyTMOQs8nYjgovUzYgwgrHmddZ5ewwJr
yNvdZgsxHEqLeDp7G8uqpuCivhnk45Slols0mS+Nyas1w/1PzRCGb1ZRxmpq7YYivVjE6KxZMQKL
StOObZL9MudwOYjKzigK2ZsYBXYybEYkQG+jvhd6due5KJoLgdb2rBFXYxjLLl/TR5n6ghZQWL3D
CXZE1q/0kla5kAsYAFsB2Big59TmofBDbKCplTSv4oQ9qZwY96PZE32lYtLYawrneLgmi5G4JsLs
h/tDp8s71EWzm4rIOIAEWZk8EiTI9pDSuwJfkChunrCtQmLFvhsLTyqa3AeNn9c21eJr0nioGlgg
8cz5T1oC19KJGDIq8gCYjlZwM3q0AlBgZrKLtqk635px3olkhblZSylgkh6ll9NZXUfFGXx7ZDbT
pckGY5OMgj0NJUOQQeDknuBmT9Eh0xWw9gv9nTikTQTcp6ral3xcAZETsJ+CQWPM8d+LdMyFyliS
HGCdOcrITaEARmK0m5f0UFRN3yZljgi2W0zeQapjLclfY5K6zSwanDKsgDgbbyJcJOKt1EdhBBNB
wb027ALlosss3oVhfgRaNALQFgDzZBV4eiN265LSM8fjslesEZSOXmXYQYX2lJZIb9AqOQVmn26K
4Qb2HYyiSc/+eOBX0+Yoex7ijMYKB+K2KenbV+dQLt6ZwRJmEcBrlAmNEEzmumNQbfPajLdmzGBU
iah9CrkvL+VAIWC0SII1qDstLqEpTTGFitKToTeYPpaOxDmgEQQsn1KEeG2oSFgpmCt0Ao0xYw4f
GNXthDQFDKOU5ldKecU065hXegu5mn4fgq2QfdxRanmHiSG56WZ0KgLpS41KFH8BJbmAi+dcN3ha
a/RDNPZIdRYhTXT0N+1ejwNHnBCL6ta+yONHpsiJO/X0jYZO+jbzEBQLU2cx1WhZEhssWBaCO6Fn
J7fwli+AIsLD1NqlWkr2GGQDJhqo6PGwpO7S0dFTCexLZ107mlJKplxGolkNDmEOUybE6KesYT8S
3bAs8rfWpC+slwJMTXDiS0Nc/FyZr8lAlVaXQWpHqrkzkwhEU71Q8kgFrCaq75mwMHEEqlUoYPHL
GGxySjOjXE/Ks2H4iEyZGbpkdCHqzYHJE2yv5rzvqXAmGBBp0zxeh7KgOdpgARZafkU9hpVO8IIu
KyAepfFLVspfMo0sZGTdlrM5okoV/6kuTKuhs24fOF8/KCBW6mwfoTImph6MQorelylTbkfmVxO9
G6o+eTc9h1E+yj8FSiC8TRv10nXFOZsqct3b+m02F1IXTAKZsyUtPZQq1SYoo2kztAXHJ6YJWkEr
Xyyy33U4PtPYq1FFOHnNYbzm+GoGE8jifqL5xKGlV6KvDAkaL1761WT1LqyQIcjd+JvpQ+yIaflN
YlhnI+9C/tZMtL0ohxREhJuhRkm5xIXfWwayjxzCXclJNYkkZCfBcx5mv4dB4V+pM70MCQTkUjaX
Yll88sMumfUSmZzUIm15tVQByXAWIN+XtzXX29z2D3rVXuOs/iim+NJmAVp0gqNpwjD4rBaiAwKz
/8hRN+4rKBamJs+0H5DxDTQxXFMGcmEw8ZoKso+iRXSKYd8Bss05WfVN9VPcojG8ZFE27eVZfNA7
jRt5Ug5Jbp5kwn2iHC2wiloyiTQZmP2ABbHCZWeINMt1U3mVg+wjy4jLNML5pyJftxrn97miv10P
yluYVgCk6/h1EqWHKOo1X3qrxDEF8B+SkKNiy85jdPh1bICB09vXGOxy0AcjJ028ALWIMlFpl2dy
xn+juK2Ro9tKEDxqkogsV0b2Jf8ul6hcW94ErHRJebba0CCTYqGxEsG3NN/kTE+OpcHMinvd8qYI
mBRa0rNoPZgdxm9dRiMsEAoyVM0PEkbCTpOkcTt+1qYjvpPsWXuIzc84jk8EUVLjB2jcWVuuQtM+
yyM7a5B0N1VrDmaTMO4yBG+ywnOo7YOavl9VsHIn2P4OkbBsR1JaAVqaAUA74nYFMEMJ90eV5oCj
Zp5k/DtutU+1X/sVsXqt5Y7MuLIlzXuQd23OIMt6S0T1aQ5r9dRHYDqHudzPQvzM0mO2fPdWr8GW
sG+gwT4U1nKdjRIYAM7xdtbP1mh+kj74SxfxqinqzWQH8mSSsUd6g8x+UE3O2MYVwanSmXBcWdqR
/IxrnaEHZUS5Iz3QiDlNktEQukVtpPi45fc8GKoHnh40J2V2LIONA5HA0VDwVyJIQVuyruFjP19V
bgwHc0AX5j/cqstOiEb2YhW0Dm8xoYmUMrXhW81IGgV0DqqlA/NtTv5DcRsVAkJrDrd9PCDr1MW3
NtAIO0LBGVbqdz09BjVhjouO/7bPORDEVFFhq0WH3qDZt+jGseqXcKMR3hOd50XlaBGKYJoUlq5E
uvU5W2mlSxsYqooUuVXM+FjtDTuq8y/Zys6dppwQQ37JnfYRtr+mATVtLPkFJGCU/XCrzZcg3TIM
vw6Y8Nx+pb3qBgd+gOZi56XUH0uan4wGQcPYfC4z7td6uliZ+iTVIVmF5Y9c67sWeKrc0dQkr6LX
qldp5oCrc4mJNYKJWthyNXqVuEQ+jpDBZ9JSYII3v4r+dxdBZCtbzkX52IAuy8rvKdjP6TdqKD9K
0elLofHWFsz1Qu0HsxWIwsC4xRDxxkEgt2YAP5jQ/8k0653+csD4lFeMcVLVVNp21ISQKXZxmbPO
sIXA+IiL6lAozBopEE5hpTGhSS3T5lUq6ZLK5wjbc0vpxwVry8PXAiaYod6j0YRf4dBd9UTYm2td
KdbKHiKlgq1C4rKOySWoI07WkFv4ndDSYVpZElm1iYLflazgpQBOSoi8OH8TqhTGWo9CEVOkuS2H
2ZGAvgaYmKZxOTDafmYADxo4FK+dtM42cpaWKRdf+rnZES26S8cVGjG9LjkkM4rTYGvizgVnJjOQ
pB+36Bq4287y6f7DZbPGAuyGxbvKSQAwjk59a4oIBqByBpH0mjUCMu4BaqGlwlAY/E6VP6y0OyWh
8GVE5pNGEhs6QlDr49qcXZByrCD7CqNQW5IgmT7LKcEgiq69SE1R2SPJL8HQnuQ2kfwu4+1nQE3e
Jpj3lIVOjeGDxSgKdSxWUM+SERgUjY6kDX0umZgciHWTERPC+AQdkX49gqK4f6iZPQEq+BJQ//DH
ZijUf/7J/fO4riPH7LFN3f/2/eH+BzKvPSzP9bv99XD/k78+NWSiVaQ53v7j63/78fe/fH9i//g7
aZocFLknFh3LtuTe/x47LK6J+4es+3hL//pRtSZtTWWMKNZJBir759KAMHz/xvcHUt1hDa2/4V8P
jNT+/mmP6WVf4/4Ngpn2l/mZ33/G/W+p//lX//iauhepUzkm07pvVaYU/fqw5D0uu3iFvAQijZ37
F+9/5/6gNUxX6G/kdqu/lNEC4/k///1fnw4pDdG+Q2hUZ9QRACT//YOkUk/9mlfoLsK76+uimmmE
tM4O7l8zhim1xwytdTrFgdcyc/ojMeIeFhHlE9Od+4e9EBI4mjt579djdBROrfrAbrVoJ84TSXLF
/EBiKWoVl516D4Bieh8flWcaUefSrgHHHahcGLNfc+Kl7ep1eaUiBUBffqMnw2NkU0nv4xcJOje2
OvOIpzJh4sApyAYIdEvO1gMswAXI9VQZj9mLeVGmZfNNn5IggWY+YonNbSbrZKTCghq9/sb9y1kF
vp0MqeQD7RmJcTpsgG38ObLw5K5I4i8xFHvAMHzYfRfE9ABUmTEcOuXwAV2SRijZypC0vtpTAIfK
bn3llaUE94FHEhaSoE3wq3pJD3gPidgCtYh/jh4/eX+4JdnSTpmPuUl6QWgXMYDBUaO6Oq0z0iou
2dm8AC6M603qd70n4pwJOcxG53xfPoWdVz6tPDrgO0hejwX+BxzoO1l+gyY8oTMxZ6juJx4lY2OC
Grvhn150ZhJ8m2Hace7R97Gf+zT3W2FL254jK15KaFxNumcdJYQPVYtCdEFJWdeTbcCubqsvAYyB
l+kpEa/C5wWBVhc4y1aD9n/InvMPFujsEm+kbWlnJP/VjwQdblAQ4982HaZIG5kid8Mk49Py3gzr
DKoH/EcANRF+JWaZ3oF52InkdoDnk1GagcizOWI6OFOST+gh28ad3wiVdr85mIZH69SNzvxWYEP9
YJR/BGaqPb4CPT0DKT7SPJ3oACP6URWH4+EmC+wL3MJmazoXjEt8eaNib+V3JG7DVi/BD8nRtEqR
/YJzNHfQfH39Ep/0nf5TfPH/JDjdmlecv1/xFbti8CP0XveqYoRONsEldBn4bCi/eAGA6bZcVxHW
2D2ZVLpzEy/FKwiLC7tiSfjETnDxjnMYdeKP4P3bupoX84KCbBVZupO6C8K9hZdQBgd5oYlEKpnh
oQ/PNj5jFJrloVteidL46ATbE1NHcT7Kh3P49KYhKmbwZx8M2B9n0vQykqC0rQ5knZZ1sKEja8Ku
sieb+asPog0n/ZVu+sNNeXqKh51g3zpwp18VRLzSSc4xFC0bwHp/fUkcsObSYSFEkmxpO36cIj/D
sODk3EuFTTenHUFhppA+a+FG0MR5Jqixwh2wIVbkOiLEO5BtUPvE2k28UuUpcyaSwDzoukRrhx+o
k/79VRoaXrgHuDHAkSieyHwQES0oiQMdaRPuFyD3V75vcq79+obXh2uZsBSkZMXoTHb1qz1yQpEx
dPv0Wej1ENTIxfZ9So6T1ziDh6EkJq6lOaM1VVhC5rN5miCeE/O1RYBmR95NJZoClh1Y4RgKtPvH
lXJLbd+yM86oG2N2mtfv1G+2zCVe6PmwfxMmQExObudQ9ZwZUsRJeMDvI2wY59G1W29n3kyusgNm
8pBIDeIDbzuJPx6vTC+ZeRXnqjgF4c6gx7EP84O4174ZWU1kjCyPmPuCbQ9uWN9O9S5+iC4h/FfD
Lk/TJvygScJs4pXBwYYJ2Ufspns0hPGec075SMHEK1f6CA2H/NFDi2R8IZJNXfG07KLo4JWkcYGn
e/goq4v82P8uQCjM50bwSI6st3DAdXQvFq9aadn1Z/sQPzF+xcYIV675kH9SJkfSLypdWln14MY+
/cnFkSoYrDB0CchZjvBELfVz+NHWwKNTjamN6KTNBwZ1qM2/Y/GcKJsvZoo6s0uo01rtpVdiYV5h
lkM+doTVX1XsMKzSieo20RnwNDEDlZPfSr8RbGorzAm3QtstkF0ZlJub2AVae+JiKX1eFTfcI5ic
r9Fb/zj6g3Hm1VkOAGvtdM1cMB1j2XA2kgs4Xx7KR74/VzoeLnV4L08SbxHE0Ld0cAoAiph1Nvme
uxA/Akir5cg9Erti8aRsoc5dJQethGoeO3RTTwn9GoDw6P2xi6PB9+EnTLz14w0v0Ab8PTEdyheb
JVtgbU8HnFgsDhi6yw9AFPA6QpfXoPbDRwKNMm/6mqlU0e2RlsP2h719fe9p1ZSf+X4htAVUjfij
gCnhQjlF3rBV12uvYoDV/yKsJFjf9pgSL5GfaFxmLx/EZQJlerwn256feIriDSbvZlx/6RNLzxTs
4mjL/bZLmJ7tyLYMHWjEW/i29//CkexYhjqH0PXa6ySuSUtYr930Ad2nHTwWF/jZV5JNI3WL7I9X
gpSBsbShZky6n32L8LzN26KeNYpd8gB4BmhvEexRgAO9xfaJxzi1E8GH7Tte8xs7A8vIK4iGlZCD
b4gh5JnrnO0t2Ncb0UUDvOWySn7M3zqQbwTIDXuUxyXUcq/UPhuUx07KLzhtiOIg6wgHKYyrL/mG
XonlPLO+DYCOsh3Qn2Msmjxj1160c7zfqWxEHuJYEqz2PO712ic7dQPOAw0OPGLiaUViyx6XXXzT
eqhnbcWI/6FCbYY2LXqxUBBwDTykLxy8v7pX8cqNeosc8gjCvXKoPwhJslk8WTNQ8ePq/DIOI3Tb
cOOFh/5zjWHlNngLP4MP4YBL+BB6gDN5Be3BY4vdl+0Foj5d+ewif4YHBqoTHRBird37wuSwODmT
4eEoy35dYIVgyNlgsGVY9sCb014h5/ASgv9c30SY/vy+iUM0KPeSP9A1IqfCXMX2Lqvj6gXZdAgZ
PpFHL6x1JPV55DYlGP1txCsHlIo2hwZhpe9TDi3lB4oLCp5Vd5Fv5/yiDtmB7AdHIGohc/TgCKtZ
JoiOlJz+2TD9anzGdwJzFiGEuAt5a/Vkp6mHhLHuE3Qo++abui1sD47oMw2GRmhZIKzJ23ThIQNR
4i1XUA5s+o/mHHmJdam2husHHt0sJ/CQJNpc5U+KE6NJccfHiXSAc1h/EQKXf9fCS5OF9vSjcJqU
FeskIPcS98gMBXL4jPAi9RWqptzFSbSU5C1wLeckPWDMRgyCDmPbGZ8ZukfqPRL9JAxJy4taZa64
Q4nNdkWbajKeaXFqwZHZsQp3wheKb/mlmW2g5UjtZOSV5qr/DU7B1hrIZqGTgLxpz7IjbYlFOCeM
3rfKF2sb+wmFtASUn6WN27/nncsfsV02lke5Ul+x+dYTjbEdhSo33pmVJ8JFte9vgMavmM1xQlcs
HHC9CSxhCMTi8dSqjvZU48tj3dZA61NBut/LYQgYx6zRUW3qSJo/rIkm7kKsMbc22xWZJlTcHSmR
oPDs5nmptpWn3tSbUG0B7t5GXzEpI96rM/e58Zq63U4kiG9Hx0QG8cPzWTZ0Vzb5kwQcB5lo59Ik
buC1SX7a0IHeTLSgQ6x1rBU2OcQxqxh3PGw+dCook6h3ZEgYzCLoBDGsL3Yyd6s87Sf1TEtlydAS
e8JTkDyERA2e0g/jLSBsU32YBo+Xb/jBKvjH68HahwisT12V5+yzJ1Tljlc7OwscPMg0I3GF0oX2
ozjuahW7AS+cjS4oFVxu/z79Ba448bifZwgR/C715kUdt1p41FAz2Ppp3ovu0JP4cizTy3TAEkYo
KnEr9T7PMOPcBPWYxG5eOB+xaAuSK1IWkRoFoGJDXgv78xu6rv6hucxXUFWj7Inl00DuF2zF1KGp
Il7beAuBoOcZ6BRpO0U/Ke3zLPwKpncztkuIx9QMEGA/OnFDRfja0WGmBMcG2doyeiWsCZZnEJ1Z
uxQYsx/2ZwrU5YB6hWteO9NoNEhZWEPQyHNxyPCpT8H66nEpldfsWUhfGOrs5xp4zo6YKXaC8ZJ5
BPuUxCZwCEOTXTnSdqi2Tf6oR/sJdmHwkiVgFDjC2YUzMXSD4c9qRr74mldTfq2aYzHDH+BlyqWX
zpQza+AfUfbglW7mjShh3PEkAiezZxl+rXoplJisfImAo0SCV5H2FNhi5aq8NGeGtCFIIYO1zSas
QYHgkIIS3hr5oQ7B4zpT/5tzAsQE85leCCZzWo3ICpjRAcMdNZrfTpE4YgVr1Assl6BgeEoTHl/D
gaV/Xi8/MmxAvxSWzzgmzR3tu4qekl1hbCVPR6ySHGfA+RRh7COaw6RnfgwJ1Y2OtKNJ5oafkWIr
x5oIu+ApT6FIcCARwHuIg02NyP+SDCMmtTZvwPJFNUjUl042DPtynV4IyyHmCZr8gLE7PRD/Y6if
pnFpUKmLe7ZsSYaD8DV+qPS2vircZ5xlbuxKsmbfZHCCJOf1W/FCHgbDryMwLlavkLdqT+ebfHTY
CNg0Em9UPLZpRseQVdR4O1MvC1fN63KPjHcdat5rI7l59BMg3rqxJaHfK3fx9MKTZs1B461U+5Be
CFsRBRNr3ZI9ToBpX9ge2J823Zn7hmhMRtjemdgr6teafrhH3dE9Aw1nRSeC/iH8TD+740e1Kzcf
1Y9CzNw3ijEdT6Xd/VQqKziheETLfcYsTPOJN+HVoKbhEv1FW6DdNBfOstv4lD8msDfpsdOZ5Xj3
KTwT1T4967xIn4oznCfdTb4puwjDYxszji8VvHkHo0p9NXfN1/DKWlo4ZHNx7UlcxFPjtySIu0yT
mCJTpfJYnPNTuucX2nTP2nZtHsBs9NaNl677VyJ4LDec9FIyaIpqOz5NP31jU9LE8kC+8BbfvUYz
gqu6dvP2Y+KqrGAtepZM38N0J1wfXJnt+oLSleAz1HLqLjaPKfPcCwTj8bRuJNMz9xY/iZO7X19Z
xsrH3ueGgx1wBvtgsmYdi2duXu7IzGNWTr+ANX1iDdrIlE/jlqRqhuA76QigjatsvqHe/8FJgfaH
SLPAwQtKtJNHL+q3eJUeud35KTmHhkuHA+sHZVJ+ix/zR+NQ+oZLeaef7s8nHM7Jt+guRyLS1mMz
RX5F2OE56M9F8r4Y+5Z8r5GzN/5DMjnM5KGkhUBZvA5M+6tCQWW9Jm+cyQ2PID5tK99oMAlfqRvk
30bl9I+yS6XDAlkQY+zwPhTThUurO3NSlV4pL3W7eweihuNN8c7ijnfc8JszvZJ7mtoSe2u6HRUt
Lw726NiWvmkcxW1LLUqzmol+FnBwwbtteqvTDUnSh/7ekoPHgI/1D4HniaJJs15uBkRYV75Oo8eh
fVBAZTmAXXzJQYta7jhmiCmx8edGP8f5bwA3r/zwbvQsrmi243qVhSSdu2pNQ1d8EbwSfRpbtfY/
7J3HjuxKlmW/iAkaNafhgq49tJoQIak1aUby63sxMrOzUINu1LyAh/tCu1OZHbHP2tiaRBig3ivc
Pbf4RbTxDdGsZd4CQtTfHGofzi1os+6HG2gfBhyDAdVhxZKFC8+8l+vsoz21xk39CJhE+1rs0M1V
gXBBbhhzuMUrebJWIZWXZh2dcAR7ab4ggJzUY3wMX9onxYZJ0gk7jYFo7ya+W8F6emjdFxTT0II/
xgPQBcqJN8V2XU1roDewybGuW7PZN0wnfIS/GLv5J+bDRA2h9iZLHhSzxM6aJ7FyHhN/7UIxlqda
vqoP9jNe5r0IbGKh/u2l/i2w6rOpN5GzWdpv3dFUXWXv+cNjhRXKqbsjGhnecY0bqpVhHBcoMxat
1Q7FBWXGnjiW6kD3M3U3MXq1GybXZlCIP+Yx8O+JzY/FhgyTvuh6oIZpLFauWy6knl2iy6T22ApN
xhFZZDqfkIoYW5IJtufygVigeDem4NGlG8adihXEktARhC3rNC7N1EGWYsdPCsN6i2nOecoCvqob
R417aNxrNDS6sz5Ta96kpy7ruLkL96kON8q6BR9Uv1DzrQGnsPAQh3rdsXj2+uvY3nPVzzoN4OGY
SQ716rdEAvlnxUbQUINLoxrd8LFwT/r0SoWudJilOIUlg0Wf/EdFxkeCs/zvYoZHkLE3qn7y3bux
OzpLHOoktwB6dpifPTLo68XfebGW2pHXGKj4B+FveeWu/6I24lvBuMODxcOEJVyzoJ3I8Zf6CMSA
XQgMmYWVcU5c1O7d8Micn0l2xbj/G3U6QngoyS9EvGRLFCzrA+Z1aOpp99w0T2FP+XzVv/Qv/G+p
uO3sF/++Ke/hVR+ZtXfeBm1H4nXhvsdzJQsksyeb/kWy/Mz1hjCMVeNKpuGVH7oCH4YHYckBrMf8
zIrKy1C+JmvjYY5Z1Ql/IeXv0u1Ck2NuFT+GTf9JconEEQnPcMUObynoGkecGbEDI/l80S5sQ9Wa
RdVBcULjhyAK26FoV1C1CQwMYiChyu24W07IO++oUyykNMKY/FyyaHZE1GFAlJj6/FsBizPL7QO5
ev0AuffP5PKTsyVfiLVY1lALA8hb7j4WPeLS8G14ir9IXYiLqeWyQDJoU2/dnZEeSSyOP+D3wrfE
eiDETCn60RPq6D9+srqNr4UIJD/jQJE6IunHrpu5vAeKGjxai4NOvu+iM6SZQe0Eu/SLYKbuU9DE
BkNKaSYU2yzYk9rfjAlakUC3cBXVURWThR0z179JH5nlSzIsu68djhMXTnLS4D2ziSyGITbDWT1Z
m+kAjYO4estDZn72D2jJThQ8Gqo1BKDeG9E9OFU+pPpPKkRIIahZESNgxZc9R+SKqDo2BCPC3In0
Oix2ctDCf7EvJKLKnBUld6bN1AZyTxMQlqCMALwmqSr9KPuFoViUVtEh3b9qD9REWTKCLD5QUuJt
cYGwflE/EeWc34Va2iCbrrb4NBFW4XPHGUWYkpEiZQeSpPBtUmfzpbxmG/a2N06bnr6ExFnk3x4V
mgxKBebVnyMuuQnA4j1Lw4Jbeho/+UssKxDEqEuxw6vhmqOeenRIalceSJDqZH5axtFggcPAF1Xs
uNyB2TO2lCQ24TnNrq4d8MfyDojsxeDMkFs8mDv5UDzTSYb2i9fzM8T4d36+jk4QW/pPaBz+A/wq
HmK67Bt0dmducCpNHptPVVNR3HBCWLswDKXYQ6K+pCNoN9TG925Af+JAqmfPdvuCWyqtNpqh5K/Z
Iz9LYachuAAdb0NkDLga0qa5tBkpCZFWYz3p3kLU4AN+T8ERXY87JkDIJBSnqQ34U365xxyxsl/o
zuDz7b9V2m+POgYaJxWm5ECtfXTeS3/rRLva2hM5d+axsF80ln7es4abZxtM0S5vg1GflpsnWTIP
lmxS68XDcq24K0t6vxuuA0ZZ/XWWpG2bWIPYtGZrzx8ITMBumH8adN4975W/zAem4H6mns7VbSiQ
Nsu54Xh784kXZCXjfNQsKeMj3y2wGLHXpbGhmsjHpFzVkz6uLPGYYthlQcPJsKRdVfF3PX5zUgf1
xq/zOku6AgziBhQXcZZ55LRyRBwXQ9xYo06Apcwdb0nQr6cFxrdn5DVLP8eVt+yFnHHOl8V4s79N
mXpDsk9+BUFw7UKhGij2kBfXXEVKlO/cnfxNgGXse4wzVforR51TbGyyZ8r+fMLbp7KOKVwI+Xqb
G9StWSnZ+UipBXxIupk2BnJUNZepY/pyTFwXd4z6EzlyUdnnOaswBDQKGqjKeeLpeCNtgTHLBAKA
DmPDvcUcrx9CoodyuFwiVgVupdBmhbvTugdGfoLm3cejY4vX2BZ9gqx2uvZrUbY/e6A6qaHJLXUS
SpWDt1luWm/jiFfuFT6l5Io91xIl/L0yr8DUPW8BW09qGtYNR8Y9SXpSm4s7Kms1b5RjnVAEwcLP
8Infc/p5eTb+Eh++A6eV36czvlxQrEnxguVeThYsLofDTW9ueFc8RHyHH+FyqGCMaQ0vh83R4hTN
WwNgyKnjFPAe4SRw/DMIt2jx2+aXeL/cBMtFAqU0YHEX00LiApKDYjq5tG/0qTuFB5IN0KwsRhwm
t4M3rKezeueF5QNdAo2Macvrcjj8N3cP/EGHMo994fJQF87Imi0LC+QrT4Vt7XnkC/PY2/uBroAN
FZgmsL5G/8ZF5I8tD0ay4kFtbGzuaNY9ukeL/MfbcmF5QHgNfpDLzhFymAsEaC2doLmLDLwEqA5t
ZmzQkEku/QNkoES/a8CbeE4Lf1fUqzncjnR1/bV4dPIjxRMto5jwwD3Pi4eonjWknJvJvU37FQ5z
gIo4HsWtRDy4c+cTl4GfZZ50uRcRplB+BlVCcor0lYo74Q73KrLOJ/Vjt0CgFsdh3gU/x2UQHgQU
BsAhyN60i7/41jef+IVYPyn/RL+O+4NLOTKdUQSNCHgleu5xTsB9wK2Yv1Ns/KNanj6XtI93xdue
TzQ2eCyyetUPR26y/na4p0EatRg8rkGj948MTlL1qHvwpIQtqHQCWmywrHHiLddm/MEwMe+O59iO
N0SO47BlOEX3V3UhGGLZ38/+muXEH+5k/5YiE+uYYWVO2DojadONLZSmzjhDZI3nLUOvlb6nNY4N
HIqxTGwie6vbL1xj3qYMH3n23O6BTzncRcGFv0+yIy4Pxc6VN622FpL7ljbXcmKZCEaiY2xInlA4
zriJL6f/Bnv3cgPXmnvSa56scf/PM4xgW+t3aCo5P0DpyYWzdqWATz2Pe7RuHNmEXSjVYKjXFlTE
gAeuXLpOq/YWWzgPCvAa4kSV7YSx5i5EUwAw2tA2nDA823EH5NJxohbGMOM/8zZH8MmJZQXi89be
LIlUual53ykycchaB84pREAe5X8+kB30wZstNblvjo/rym0Z0rezlvqkyo/+Z3MXckwkTtyMyYET
S5rHW+L4F0GQi7hoFTubkGL+TVQtuSn6yAQGWPE0z0defrkJJKXMFWAiDzY1A1VhYFHlJCu7oXNh
4OvkM5ZMSe1mkNON8ptVwOq5guBcQI9U94nzysPoH+MvVKrF/XK/Qh0lSfX2oN/T8n2Bj7LlZaQZ
NxZZW6UeM5+h/5M+Aj/VXnQ0nn+PnWdtHbmcaRgvrGRU+RhEbwNCC7NDCreuucdKcLQBuABcWpYT
7sCIWNWY0D/H5A6s5ci76DCinlpPPBTTUZp3SPqbR+psKDl8D4QlzgklFaI7Nw8DHoPl+bFwD0Vf
uK6R390yKV0NJ77ApW6aYwt7UK59GudoWC7hM2dUN84ou1Iq98aaJ6BiDcGItds5NvMPu9b7XO5r
845rSaFVpyFK27Nh+ItCPZAmDUeifjN0WwSXVHJZgUrKpMi5Cn85b9PkHViHDcNn9SfFB62Jvh9W
h48F4LqQO9sKin6dRRuW58o6cBtyFIApSaA1AnUe0HaDPQ3W0kSk6d6PL32EAHwb6Tw8mz4NGKXg
SUOR6aX7Sn1oXyhWWMasnwYsKkTY+6LadJxTwhv/FVJ23a3RIC53EgA+3JCX8aaVfoZn33F65qMZ
XejsRc1RxsephM/8CmNl6XpRSog3MZbAPKHtgbXKoOTULxsNzyI2K9YHZQSfNk1QNztuTC4FtyyK
f0pSZYJ7Jk+gTa2PIMsFUgs/4onNCNYZdztNPOUd+RZL+xJz4NVyp33yuReDYIaV9uhwCDVUoRU7
eamz2x+07D6nZzYtR8FPVjgP8qmzrrFCQBgJsQqxtYsNPaSV1fLca2g/36iI8PJut+bJ4y/TcWLf
ztlOV5XB3UjTf1oWkGXPzqmk7VlJECjPGJhhZ04xyL7jsUScHnbPDQs9Vl7yYPCnGL5PoA99ccPT
AwnNOx7dHr8wxhXmDYDSkQNC7MBTAfZtbtYO/PD+wGzJzSy5YGhghqNp7yK106atTuk8WtcMJtKI
gdMij8CdKeRwurXyLiTiYmH5W4x4WOvb/I17hkeKd8ZKNMNT5R38LecsRqwcXKKIyeJ8z0Vj5SkQ
rTggYmgvIdRadx8IQlig2O80e8+Pg94jbyZeBiCEZq1YVeLKMjYk59ZDZ0xsDhR0RdjAi/Gq7H0U
y/iUc0hwxtOij+Sot3RwbJ+y/dJk4LLyW0XEYA6a8bMv2OwYyUlHQJHWM2Qe+plLvMefIgTJApaQ
fIYqv0AT0ozqsOTujxQ0uT3PDPW03Py4RxNAS4ZIjKN3v1jkb6mNkqyTry7bN8oTyp8oi+CBLjKD
vkP1t0dpQTGZzbmlwgT8ecYBXhPe1hsBHa46aDRQ7Vk8bB/Lt6hhTt1s+pGTuXyutSXdImk7KX+e
BbZp5u4wtI2BSjglQnLUZfZyhijL3j3YsF8iM8XVJUPJiSFMEtSOha3AaB4APJkHf3G90FNEVKVV
7BlYe097xiiKfjIOGYBxUBvZXlcxjW6NoZbEaTGubjOw7PgcHKIhjMA6GxihlcrUVxK8CTc7hbPW
EQrOCO5PiaNtxcwVgW71pByVr6KwcxmsGBe8nGUCNnhsLI9EagExeAt0wZ3t77aIPlTIJlOb7M7x
XASDu0mJa6LIg02AaPpG9T7wIlc8jB5Wqngh/evXQ8eZtmHmXf++1GZmQZCjP/z96QLDjN1I5aZc
xoJKY+wPRQfITTUJp2yQp8RARJn933+MaEaI+fd5H7uIQY0azE7Dg9tadXOIsvjf/5hdYNsVW4ma
GsIN/f4/P5A66Zc3OQN+XyVNoOWfVk7MFP/n87+PJAhN6B/FfloYFckfo+Lvw1yvEDTCCU6h2sxH
rUHZqWXthCPO2DL95PKMJOj9132I99Pfu/U0FKFtk/VY9S0f/n3xn7+4/DbKTr7zny/WWbiXLTlY
D/V21eLWA+2BN/H3D4BmcIV/b+fvw78v2nXz4ut0EkeTaaWo0EGVWex0wN//9Y9aPv1vX/v77t/X
DFylzdRJAtMFv45DyraUUYPUpcEIHfibG0caK0Dz3OpGB8ovdoGJMF4QdWqtS9teGQ4qc/80pJ6D
PbRbBR1ISawk9RmxmO0t5e2UykA5/gJJasn8wk/QGzkRQXOoQr/fqMamMTKjaUspoaUuMINaltG1
XOwZTWsm9VsG6eKOmifoOkLyjsmmxZgJ3BeE3WHh3qjbumdDlrqNYXpeo2meSIlyzE+XaULPymDX
YjLhj95n0T20NgVBuxXlo04rBGY8WNQCh2+vSXEHq2mEUCSxWuduMsQtPK8qMC2Er40Kb/qR8GRC
cxjYLfQMGBcOKQH1uWramjFY38RiS6vkcN+hq6ypWnkZLn91MewhzeuJMGnCtc06HAe6hh65FgT6
XZcr6lC1tfEZ7tsUI2c6mhjzhivaAiBat+4pi4DGT1nzPQ4aGzSofhDgCi93mumpltGtZxNi9tBd
0VWIsYAjK8Rbgj421ulAeTip0lsrSX3U13G2UihCCkGGAdH7udL7PXr6xAH/XqXkz5XrJnsxo0Gq
qDJ7FAgdBTMPF5Z3WXHS2kZZVF6fTZ/coRyJNnXgXgwrrmXBRNv4znwgcA9Xovg3b2Izfm0mQBLx
EEewVSsryCvIDVSAbJHZu9HEuq7OCR7jkgbMQLHKCelHzdR29AT32MFJI0aahvJcNMYDJg1rh1GI
vUcJEakXE7QuyiMfLgeYv1ZqbqDH6q0aeMealiEK1LzT0I/2RWfvcgfMxUe89KwEsWcdZ29uTzSq
259+6tunaGCDK2wGTeskehEOmSE6ZkxUDdxeYzniQViWR9+UDEpg5iVdu1rnYgnvRRVuIlXmZ8bB
VKUklAZpnkujvpvVgEKKRi8jKPNRuPZrY5hICaQW1EMCB0fhquTh8RhFd6q8dqbjvyRLCdHe+JDr
jsUIUDypepyMbZB0dXW0tfbsurbaZVgnOJEttko1aFV4eFeN5t4NImHfS/C9ziMvWW4i8pzElVRz
3O+ynhVcf2bbUsv6bkDOaxFosN4hHtFkWeJU5SJmwGgJcpN+jF0c7yA/rdMZT5PKxXFbpMMbniZ0
geY+26aC/Xeyvt3IVTvVMtjH2MfFlJlxMCGTRlVO9D+FH7aJIaKWKQzVI1jUj0XjbqUl/FNbNyfm
afojcyug9sSvOXUM0NQUztgC6DUgSMIPyLZFGmipBPbP5FEhmoM+3/cOw7MddLZDiTiCMb+9J11U
bMZEklSni12P0x2YkMJfNLS/YQMXQVE5QShydoK2e1Jt+a6cnJG2QQSzmV+WO51JXV/f2FpuYGI2
fXpZjfFSEm+8mJE3xYhKI7pgJP62/J1mip1KAILpDqM2pY/Wo50V/Bz2Eb+XyXoOGfbGAhbum90g
A3EbJmAb291rA/GWbcBQNyL3UOCAw5RPOK2zIcYpPOr2QtfmvTLL6c6K411a20dukeIzD42zhz+U
0VfjE6YIgTsw5uYoOmuqo2wYt29WN+4sr9eOc4JMA2wiA2DjDBTC654mPR/3pm6eGi4NJUfU31GM
n/Ng/tiK/IaJK1AfPlGRENNlpL+rALzB6rLnq22ZL60vOiofc7JvQXRTWqQQBaKfnJAhLKeG2qW1
ctxXAreZKqaLDEEGOve6MhnT0RvnYWL+9TBFlgqSEEDvZJTlYSaQcfJq8fgy74YmfQyF32xZjLO9
kT45UaVf+rA++dFsHg36WU6WGI/9JGnqIMXqWgAgGKmNk/8NmgiamUp+pxiHNsOMn6p1xMjpvvLe
tWSWJ7+uzmEz5QEMiITpAf0DjBrZfEg/y6vbk17jOZKJGF8uSZ5HJ2PKxVloM8umJ9VWy9x4I4r6
mbt0VTdaDZewJz2XkL803843SafRBYzsBwsHlHy2nQ0jpT/pGJ7SzjCR0xb5aq4JOyuVwEUk280z
2i6NRRvIy4RzHEL52OMRuY+Y0KHxsJRImB2O2jQ5J1mztdzit3MF8wECmx/gNlGo1GIAkgHPMV76
IlKb2LLHQMkaOLgr9409sdVahrO1FemRix1loefPQppoNLrpTnMjmmImLsMFnnd+VZUMPuK3Z4yg
ABuWlsGSxlbpxnDCQ+QW/tzbWPXXtuioEWSjCXJOniAUR0GfxJIatMKOeuquqbvi5FWBZhSYA/WR
u3YdG9vHbELiomF5FRrh3hhlTmqhtYfeZiCpcygqNL2RPzL+c1XTeAIHdtFSB7r+XDAFQUDf1ICp
bIYlMc6igpJq5XeJgWSe2hvid+sj1Jl95ma/Ly1Bqdz19gkR+g6/jcU/cTjB/b4XjCFHZYuXn+6V
CLjXeDqlu1p2T/6CZ5XQQfHHJNmaI+8rmYk2K29AKuNQp2qNaO/olDSz0rX3+PdN/jYbSQ6FRGrS
xyhNq57anNfwzOhiCCy3QmWeyjNTj2NW/jK4D1XYsT/q+bVppbeKEjD6peT4HSZe5tlPzlN89ewC
bcPwBuUOMetENmAcpzk99k07nlpg4OiGvyPbITCP2v451u4VrpHrzO8aeInyOwHu+uDTWdKrZAAn
4HnnKJJfUeeGgbY37XqHpQFcrn6kDDBX+6YgpM9EcYxbjJHsrPsSvQxag3Cj8SiCt978imPiYqpB
3jdNPMbvbtdtrGjuN7aQtJtFyBY0ZxcxnicziU9DTQvVS82tEj4NQpckhzQceiIJ7wKahYQHcyh2
39rE3ytjeGPDuXeAAWNaAlEC016e0w2cM/tU4zc5irln2nypMenVw+gn1T5FBzflIwdpMOBrU6A3
fYv2YGcy/+xAd21ONi6IV8CqzRkwAWV9cOQ+FQIvltjKjPXVFICzMp/W68ggThaDfVHpHLI2ZZ9e
FaanNhxQB6VZ4Dg2JdfRhvCgdHyK3XVsrMmR7KMYAcK6k3iBBHqdB+WcRd4+M7bOPumh3kwZSDcM
lpxxorg3lf5t5nApAUWgajJMUD4xfU5d1WtH3FEx6/MC0kyPP8+sl+fS6lIq4D21Oqe2N3nUHVIp
m+cO2eK2pr8O3eHecVrKF1bNJcsJ6KROl74RGBHNLU6HSQ5qPB1IhwE04n9k7wF2GnvL96H3goAc
APQswTeVM7eTj6SmddAxho0cmE8LL8drK7PfJ0g+eB63R8WQMUVL8d5azbVYmJnDPPer5eFxsgkM
ZsTJtR1r0eQSkmrFtnTGaQu00GYemzBCY2XKMWlQFXWQMLXeK2LfjVnoP0ULU3LUFVhNsJ3HBJ60
z0NaGxHLmMkNvpjk5GoQ+1AW2FZWsOQdlslSMWlheszKht0jrmPeGcdQbJeNalclyxgCgs9S2OI4
hvNF16XYGcAhduTTppqXqADpehZhamLNyBkRhJFQH0TWZndD4qdBPNBcx3Ch3VWVC2TMmcyTHmYA
+KRD1SwJsWcf945i/MhzB5I+aAiHPJcx+1VGTQqIoiVmk/Ak8Mx8YvR7ip49CLarOQPznVbiNXrN
XUbwU4L6tePO2amDmcsQXMmeZ+jhZXKzZV6A9klo50+6Tl3EsYS4rT2GYS1CG4zlcTwaO49JeRMW
hOVGW2SAaVCHMzaTfXVkjvGnmdzk4M9VQuUEawKn3s8ajOeiz9V2rsQhbFFu+25XHlrKaGXEwepe
dO1NLu5iENToM4mhDfZLeToysglthpZiqFqV3aumgcAzDekTs6Ttvp2Qo5NFUHJKUP33c3+YmX/p
+otmyOjs6enVsJT2SLprsnd+zW3XrKzuKJ2Eio1Hr3HQ7qvShW5GouAOdDX1kO077+mil+6FZGhd
ZuaXymIHXTO+h6lVlLQdwLMX/asMx2fKDjbpk8cqZ3e7ym0bBij8+hQOpqIhke8zkvuDW7esLU18
6Oj0a60eBlmTSWYiuZyMNAfaXJQ32PctWaguSctNhJMRPcOB0LnMUYYKk+kToYq9W/TmraXkXlIe
kbigneNJQ9qON8iF+5PlNDVnsMTYWhGnEW472rfBZMHRE8nrmLCt6jFPI3cLDzQh7GJFVm5bUW07
ZK+dYBmdHAwz68jy+IH2rTKVCfazfdeVDRYsSXhE65pOzvwqEv0pTmkVzpK2vOeD/zVyWv3hhJOh
VjbvcQJ02xwjmpRozbsa+X/c0P2IY0naVWSXMTEfNFfJQPcnl74HLlGfKkJ+PcU1Ug0NGHdv4r/R
xnf5PD3P88QImU8BeKiKS9l1T3Nc7rQ8ih5y+6WT8mtMfUS0MalkTZkDLCmOYga1W6PTD91YMB2C
ggT8P3oF7yC97By3J1Po7+0MkqEw/aMLbQD3NsdDeyvvO7+Qd5mufkzFGImHaR5ABd++6dwse8Dn
7tVRz3VV2d+z9VAm2V0xtmBpy5k2UDouTWc6QZ1PuTWzziMbEkzb/lc2vtz1Pr08uDWSnX72AwhK
oMkEikb4LR/aTGdBgOaWeFWvNTR8G5G9sGDJ7ZBinkqZKD3WMvlKqvy7dqOGqm5z24pwOJVoKSW7
qjt7336nC1ykLPqR/fz8MXhivOiDhosEJwluRRU0ZogOYAML37gVrdy5WUFOo/ptyQq+GsR4khJH
OCMyCfjj81xAl/OlS+uinncjdI3VOE2MHQyAIxJnXxhLzWUZTFQtRYyprymIDw3IuZlgyqivzPjS
usDnCO2s9Vr6/o9ZaNU2HbrP0uGKG0lYB9PsXM1cUJFO3W2nERW55Ha1xyiNpTENOJQNI/oIxkcL
EojP3BZXncfHitfd6KL1yGxKBTI2WLAZFdCyKbxIv/5OaFP2ffFrh8AgB4cZVKwFNVaa0Nc/tAI5
kYggQE45feSEZpxmAafs2s9SMAWFMcHUNdW+tSqWV4tULpTxy9B1r6Oc52tu3/oFk8bQ6PMA5keJ
dhGokqYRMXfU0n3+hpZ3d33W4vSpuuHmf0FvZZ/00/8f9OYZ/0/QW/mdfJQf/43ztvzOvzlv1j9c
3zJtALg+FXDHgxv3L9Sb5/1Dh+FnWbrwbPuf3/o36k38w7V9V9ephgjLsTygg/9Gvbn/cPmGDzzO
93wDHuf/BPVGBLnwC/8LUhDUmyk8/pxvmwbxqcEb/K98w8GAYj/HowbibTNbQ4CD2SJUTIprOMUZ
fqv6KieAuHQpMaCTUjO2JhoQk6AdaqXG2hytgNxGIQPAigzHRIeZiTwoqH6R4H70XQEXKTM+HRfe
lFWKu9YxrIPMko/GjWMqQDHqSTaTY1VRXMyLAT1pgZJJOegKeD43c0WTtGE53vfjaz8AT9GZo6sH
Ux4nFeEeY7TrrGiAiroscGZRnfy85DGY5Eliy8ncCCq+3NPPNvA8+qoIF5sm/cQxDjYdtPdVN+Kt
F7J51/1wr0EnbX2ru3ETgqOwQGI3YArQm6a3Cg3QuDG+cZPtvlfaGG+nArV93eZH6lE3/AgzeJEK
tAgZ4yAFk3jdpm0rhiAsDMcc+y3NixUF93qTzfWvpAYutrRZ8uNQUS3iuffXRkz5LC3cgH0Xg1WN
timuUpzikbYttl6UqsQmp8AGoJeZ5Kou9rr8iAf/Bwg+E2/uqciRfJbiqke5ETSsDuD8m2e7Kdd1
neHf2sfwC8b+YqXDqR3wGk+S+BYrLkQylfUZWXF/jS0H9FjmNLsq0h+0hyIWRGMdRCoT58y2L4eD
F4sNJRD/4oejftcMv2l/9Q0jelHQQdYFxPO16Rpfg+W6kNOHFV0olk0/mS8WPIVidu+nhO7eVFjO
tcnvMhhNrhQp4pucNW1mCq2Do7Iveu1eM6HZN1X27TR0z+WMMsLHFoUCsoqCxC3uK8mwTyzEjHqC
BDUFh7QWrnnXeUhIoRyxTdb5V1j5OfDuOoCBgy+1UoCWXK3DCll7SsCj+GVr3sUxcwqDLGCGTFFJ
LMebLmmKd88VPsR7gxkV6g1ibVaq24cuJSXDqU9ibDd+F1LTNxtMztDcGPakjpOuogulNX8zhNPA
AKXzoLKqfmF7nJgv8/JoWNd5ZZE+QcOQkTUjqMr79YzL2UwgTrF1QjA7qF2vJc9ZXT3gXF1ShWc0
1ei6rZa7TDLpUPAcfzJWIiubLTugbltIn01tADVvMdIQzxcHlqqyxscBTZwfsnvOkTHtU8x9vUHT
15OhBR2bPFi95upS4l2NJTPVQ0Hr23DdEwbjW1AxuKMVuVorvYhPid59JLPDHjUxvqVSiDbDu5GS
9k/oOryEwZKsr+81L7JPeXPnqtS7ZCkarTTNYYNLjNal+5NFSbpXhcSOg+RCWC4jk330qSHmz7op
Dvy5+IJfd4lNbQpKDC4NrjdyyJiVBt6PaZOT6bQASvSmWQ3mQNCCNUXqkK1a1NsV7g324NxOpc6o
r1XhtoPh4FYlK9XTqQVS+ZpOzTEdPKbh0AUN3vxV5p4FAcM5AxVHLDni9q6i/m6wh59Mj/DxMXoU
IckEx0kbGUAlw+5pn+RAO++bs8npsvCNY2BugKtkYs1DPcroLpEAMhZNl76R4GIzegQFAAEXY6u4
Anbn1kv2YEfehrL8TvbpWTNBjJlODbhF4iGgMwlciwrBWgHbe1Anwd2xH8txh6idkajIodZdQqco
3WklcdzD/JyCMFgmK2dpx6Bdu+lJaKUw7/XafcNmI6T1VhyV9pIbQwKoInvRLKpHhCcSnzgMDecM
ZqLfRCx/cC4zZjf9kUaT3pesEQ4zZ7r/GqvR3mBqWJOQSC8gRP2IGuMik5gAM6vgZtYumhX8J+IM
1IVKfkRVqTvfLwGozd5jIbVwa2m991AhvY9oaQUQ2m/DebgfE4bGIgcgl2h7dfBZxwXhGRL1lNiM
gorv/UYiQU9kDE91v5R+kh+vH/sAA4ibWtnNJtVGO0it4XUukD/PzivV9XOl5/cUoe57vfm2PLjG
iSz6rau8U5iz5SXT0B+m8YoxxNYTOm30eiTG12qJbHJkOn8Iolmng0A7pNYvqkvq6yDcpzIW89kT
4K7nGrGG2byVukVFXWgnMwOOnVXzx9ikdTCL+Mecq/GUur9kSqA3/H2pwQv3HHM/1WJTpmK4c82c
icP5aobpfG+FrKFGFm4GHFM4C+m0a2fgmE2XgAFQ9jX1J/vGdpnHxLScRkkL9LCjvILHwmpkGjcC
2WngrXp1cKY3R5tyUT5QPBw07AL0uTl13vwRWuVilZk9O66uLn5tQ/ujAmrXY31fjITKmcf0m8Vq
QKeLhktkY81b3ikjRnbeEetillfdlC3GQJ1e/9R+qZ/azGD1x3KWTIk579ZpDxOTAl5hpGd64TBG
PGMI7IG6Qw4TJ4Uvt3Vsc1qJ0K+Opq4+Z5MeGH5sz6bTbgbL/5SUfTd949mBmxp043CDZ6qlvNVs
5yAi9tvEn78zOXymuL8jbmduucG26siidEgjk328iHGntR+m1B/XWqgjK6WjtRpmAXmlbx71jBCH
mB1yiQmoTqCrGengr41yBuG9TMD2+W1dsBdqU7e0UnVmxMVjjOMPNuMsZ309pud2Ydg5mrMf2wI1
ShpPqzpbIM0pUKFR/BpjWwde7ZzdHid3yqrriUYrWM/6JsOD4wLKfRbTLjMjio+1Q/Rl6m6QQgTG
cidj0L336DeXNPGm166FtIm5F0C9KMOxCgEs8dORhP8Wr2HG3WYJ/hv02t6VxkfY0Kly3ME9R1KP
b6xOEwG+KxiBWv23iOzx1NCKWNt5gbqKI0kfq+b/sHdey41rW5b9lY5+xw1480oSBL0RRbkXhKRM
wXuPr++xeapP3nujqqL6vSNO6JBUUjQAtllrzjGdkmC7+tdII3RdKMXd1KuPttRozjVMI4GumVjT
d1PRpreorfEM6k+2QouQ0KFXduo6CmQYeFOK+afPdapk9KZJZZVcVZq/ogZWoRLnJ3Iw0PUa+FaU
SH9RW0Wlm4KJPV33Tv1SXmRf8go7Q8IE+mwFiUNf2y0wnLhP3S6AVSAX83c40PhRWenhi+2Q82Eq
LS1ig9OSgIkyqbxywiOUzcq7RDIxi7iagS0JUDelmCom6rxONC25UEjwQ8I9K7gaC6nEI9PLcDZx
rxYYq5gium1vRMOSTFtGWhl4j8QapJjjF1urIH9kx1ByblHSUrOO2p4C6eTq1QCjptlnsT3v2inC
ajIjsRnZVDqUIBjoR3Bs6GCGNclA615RMFpKsbquaXHjeGAVaIFJaRHtbFufdOesPJGWQjGEFI+J
Vf7CILkPnhNw5r0fGpU3SjICjPymWihdxtzGbavVyDOsCdGLo8rARgmVxtWLezWTlIKGVo0cq/Of
Iz18jnyKCFNf9/RkRVyGrdfENRQYWG0/6nam+GGIOMM1SpH/uP94kDW2sk3qJ20QARi1bpfYJBlM
eW6M1JTPKxURrTVDH5GvDSOUEPHrPGrltdERl9Tp5Y5ZpNo9bv1nd/+zx8Yeur6ToJF7PDet0xoh
sFku/8u/8vh3fqXgszfHLkUhTtDEn39tJBnMxD/3W9bwKzJqkZ/9+c0/3fzzpgJTm8mDIzD1z7Ml
4JyLICiIz7NZTP31d/+nn1IJoLcYpMEsuQQ+psoELPL3t/TXJ3j8qaTE65tpkvPXCz8eK+ocRZaV
2GjEQLE5tLOqttA2D+iaVWsY6h6/KMQZ8LjVpNTw0VtN//QLpBokvIizLCWwc6m0rSicz5xS4SMe
vhbxPI8ffpzDHkvAbJMythND3T/9eDzmaGNIJytRF1kez17bpRtVYNw6kRWZpFiaWrLPWKOrhI3L
eUW4XZbeVXFAiVBCKiuSe5xszHayCCt93Pq3x3TdxmzUd95ksW7Zq5WReyCtd/pE3O9glOAoRIap
Ka6dvzJM5Zrdb0g0N68hqnERJuAiIFRdvM6fH4841IJ69j89VpjU3pGfUY4nj+mRxhrMvYSFNzk8
glz/PN73o7OeCvK2Y5KkOqtkx011a/l4khOaT6GS40E0dAdoeFBRf3/8RrPgsql9vXm84VJ8149b
/3ZXnaZuPet7zujDQ/Yn3kHatOCLhHzrj3Drj7grhIxOxgPqerOZql0t5GoPDdrj7l+Pcd7hGVh4
yfYyrefdBRTFJa450ZCB6utX2Vl4KZ2PJnyq3WGdHPKFdXwdd8QQbKd1tSIi2OtBrZJt3C1JYL7M
u9dh7dGcWZj0qt0ypeZ2cIhEmbf+zeuTXXYgLtvzb7VrXAEarg8ghZcwFZZ0k7x516wQ0rnv4sUO
DM6gRy5JvXqN7eVBgKVec2v1aktr8zx980C34gXhDNwMyhzFLwW6SXLjwvayw6t/a1PKBxCzOvhI
S6B8W1bBV94bVkBe3ONvM4T9UC3HB6zs5iWpF4t+WNGPKupV6dyyGbo03wUlSz7d8BZVRz0/87Wg
PWxmMi2/+Xom6AHzvHWMt5R1NF3/c+4MuCsR/au7qoGs66LHkqU1gTI9VomJyLiLSf8AcNK8pUvI
IufEa/vHtA3clJX6cBnWHBIFXywN7/iQJhuEpv0P7DhqFpZI3VvKeKwH6J1ecuhsKuELUGv1RHdg
gRebSQEBGx+LBGui1TpybQKXG9x19HU5k1mzHEMqBIs2c/VziHh22NOGzEjxoJBdLk3naLNh/qaT
pyKYGNgOb5QPQuF4lNT6csALtqqT29BCL4Dm3eyidG3lJxb/4sXGk0JnK10Ub7O+jhHGdUteHaqv
ZK6irRlgnCL/aSWfZ+a1I21sJ8IIyXKjW+aTayIdoV5Nv86+2edqa9vnlAAaf3T5n/5auKrHeKde
BdWITl26mlsveZkmgGjaGXNSuQTLSHfjKT+qyrI/hjuJTwrhaoG/G/ITCkD7SwbkhMqdhpFHcPwl
BXszrPrfVbjMP/h2sunFf2JUXDgqFvTPzp3X4XO/ipLl9LVpnuW1OzKyHmBB1MdWFMd/lwWmjG22
1AD9pF95dowH1A7JC0q5GjlDUh3lp24BoG0lL5wfAhNhanC85uWpPIaYuE/5PS0P0vZH58Kphvd+
OwLIUDcWdKCtwYhR+gCERs7oPkT4Ra5hpmmIagnk2mk/44/GOyeFKP4UwTQGmT3Wln7NKna7G5RG
WNXL+kWJt3brEVtU4nOlJ/1illdHiFnLZyXzgura5O88va0X0An5PvQzwG1Q6hx1hT02sD/EdClg
9DPnI4esW77OO/nb45fdG7WSDyXeQI9m857CLHc5kdJ5k/84GHuQPz8pJeC9M68N3dymKPjD4S/x
pHLdEKCjXPXyyMkVhKvQEi9Jd3S2b/l8DF/4cPxJLoiQA2s1Ty1ICmglsD417DNQM0FK0pTuyZWD
HsBWBWnxXpdQx9wm9UfCM952n5zJTb0lP9KRDmFw5KRMQeTTldLXPAgYlzezt5td+viWBFHFvlfl
s1N+d9ovRFA4cwB5b4t6K+NJo7BVr/mTUXyQ6i8YrDp/wCAirF5n6qFncd+Dp80VTxmmjdJ9av6l
11gCYvmtrskE5GH8qPJ3WUYbV1zU8mjfZmVXIfKXOCIDaVtc30qOGj3e9uzFoW7yJ8Li1ytS8OIF
mUNQsxBbce1RCySamGsyWdsLjntHPtlS/7aVxQSBedvNF+fDPnOESWPke+2Xn9HSPreLUxQ+Gd70
zRUMAprhicuEYWGoN/RQrU3mnAfd/dSuWCcwkSCKBFtJoqTicYvDYXn9rnfF2M0Y+86pxGt4yq77
Zlwd2RSJrgijbv5jcMflrRzyF+pME/2+JXJ6PmngfJZgJ2/Sb7LKOXs4bChkv+V16eLcrDd6wpr8
RJP+Zp5xpj2GJpJHNQoGmavtOAl5J+NuegO9cuI7oO5GFcOb9bdOWZmB65+n9aAugmdGzujAgQPS
ybdldXfegs4/Nqxl76InIsNsPa3TiRdn9GEoHbnWOgQfTIv+Rtkpnpg59GAFLXAJ3JukshcGS1o8
4kSlyhfT7OUzWJ4dHUzyG5hJOeulu956+Y/0UTC5S+t+x8GijKOeTQXHo5tt4SHy/Cz+eNdv0vE3
OhL5m6+uW/EuJmXFlcTlKP58/EolhWHXiLYIkLmC+S1D9ePltcyTrGVxsMrlp/VBJsJCultX3A1v
WD4/rCvTH8fR8viCws/hmxseWqNazCI4ABBs0BtkHmZilznQYibU8eIQpCXd+5Ajxbmh5ZdS5YxE
QgXwYj1fZ44opxbvFdbRMjuwsed0IPSNw4GPwGMpmZC/S6ST/P3Jmcd0YS1RLO+qA/OXfeYoOVeu
+pmZuFnPS9Dp14y/x3zgvVofbMMOJX84HIDyrRgUNE8+S0fpruw4SPz3Gr+My2++BPMmvKikhDCR
8I1zk8/Px+LkZwrtd+I6Nfali1g+XyhXphcS3YziJX1RbxzG4sD07N+sIxQSZJeMUZ4TM2TxXVlH
Zj/jylWGRz+A6Rrme5Xjt1QDV5o2vOLsMZXhn8Uy6g0O5wwnC3tSnslQSZ11zSjavL3zZNYoGae0
k+0ZKoNtPm+iAweewSd9YRhUdlx59EsOfDLGgDcmd+OIqHWhffBpkDswh/LNQq9zSWbhpayP97o5
REyoH/yg4jlhc1kFz5z22XYKXES3Eic0kWHiAGnkQ3zmxr5hnty2ro5NVJys9Hx4A5bHN5zVKw1+
k3jWKE5S8ig4zdIf3haTPy/BVnzedPWm9C/NN5e1b3kcFWj2TNkTCiy8ZoyrR9xh0ZZVlHTgmRPk
T/smzlLdTRVP5UQ/aDJoN/TRp5HFgr4GrPVDLd5mtRc8WTAg6eOON+oHIYXX7i5kgIyp1Qd5lQvD
GC58BcUhusQTZDCvQy8OAxeTWk6IwlbU9DnrW2yhRFLiEoFbYdHx7Y7SE9JWWKl8xQboKqc5UPzo
qZWETcO/q7u13pv7NIw2MybAbNtaa5pagLHL5lJjxDGfS9oHqYopWFkax0/7xiZ9gfyZoWEUg5wK
2mY5kJdi3S9T9ZbDKoZQ/iHIkzLVgGUAeCuRAGrAZW7breXPB/HlK/ljibaOhttrmlFZXLNsKl2m
VbvfIy1XDmZ2ZoiyKEsM3+MOOLYTiSJAuaQj8s50OvBnhghfZyxcqgcSR1x/XTjHsngxjmS3gFZJ
aYgonu8TnHhyRlfvxWlA7ngJhYJXugeNAsodXMV6mi6szOUB6sMx5HRlRayDO5TB+jD4s3Ll+DwF
R0KENCR52W+bvf4LU6t1j9lRcgIHrsZ1CubuXLGmESfYoWIcYa3/zTkrxE4L7lvZZnRWwwXVZ/Pe
k+nIyt9YKLKXGmtiTgi122KHZjDvNrGO9mnNHIjKPbRPLXevo31S5GUyLHpnZWqu53kMcm39JN1r
4DukG78xXnEGjHjEqGmP6845kuDI24rKIynyQH+9Ak0jowDDCjJICmCk5JjYwsVqZVzK2GA9TXYl
+Xno97xhdhycW16Is4L9DtOrADqr5cJ+RvZM3ZFFOjNG022UEzR71gYp6xQWwgMT1FI7jhNOv1V2
aL7H5gfwsCld6e4hwUMvbuzUZ+WjWnFRWp4PxY70m3qPIsBmacyAjPMS04lPlT2Vx0tFRRo7z8b6
coh8avTwvVIBen0G4KHZykTOLY3Bxr4kHk8M2KISFfA013u+CnubfUACHK2dbqyI+wi7Rdgugfym
6NzP0VVyWVu6BifXhoVt7XICtnXK5ukgsyDRjs17y+UO8dwm0mrRPpmkeNKDA4e/RDVzwrH/zSVX
xC4XcYzYnTxQLHoihREMf8tCzsGpuKXyNYKpod40UY8HNUF16Lv9YZqy9k7uYj+SCGJacHBD3WuT
YxGvAsJmlWV2HI4UH2l2Nlc5Ws4ZTPNFtaPTQvckXMsUEFm6ZNKS5AaZuFDTRclduyYtsYFyrbkF
CtQN0BbHmkbtydYu8nsliVNo5FImN6r7ZTvh4lJJsBTWGcR2HggvoIXy7mWg021gdX/DEocvb9SO
UgUufjex834phoVxmvI1tlmdkR/k8/g2Glir22Wzkjs8rr/RQS6m985YKqUXY0jjN3SPCLrI1zJU
7+7ahmfEJDTU+Si4n8p8E7B6NldW4ZryGpHU8xMpyOvw9FiYqOzawIVBkUew8+QYXvY7uE8XJjwH
JVS012Uo9s8Fkh5CjnvqAsy6GUrjLj/EGssQD9bZr4Ai/VMH9HmfMw2CuYMO7kBsfiaBsRRe+y7U
ilVhpjs5tqCPtQPNnqvx1FAY1lcx3uiWKwk0WFN9WIw/1QfRThxrdk4hDEPWsAunXhpP/hU1lvYL
NVr24n/oEkMG8Q/gVG5I7fKF8eR0ZMN+odXv821ZeQPNSACVC42YL+eofPgH56mtlGVBngqnZb+J
MaVrHxxmvd9Gnq0e/JbxZdwx/nAqAJBnqSqRb7KprIPRnmoa7fV+6q+RcQmG5zl903u3CCcvDN81
3gAV3QUUmEyvsGkhOjgooG3O6fesrbpr/j58VClbeUE+ZpTc4z8lm3JaAWVxds2BWRkAc0/S6Bf/
D8/pWb23FxoxGJvBVVCMNvszpFpkDz7x2MNyZLyIXemYqXC63YpKG8KDT0YMYvJiAoYgAVGibdAk
uwCBDpAFvGknlHxo3v2PeT0ejEPI6AaqPFAYCVEasjz4tL1jsJmfQeRgmXIIjgz4RvotHp/A/EC9
gMMcAs0O/SNrZfZ7yzn8xIZ0kSkQrsqtviw+nLWyZsxkMnerl8BekRh9p8jiqpSG5aNusMPYQRoG
TwUwBV8enXYKd/RRnTUa15L91SZcK6xRoJlIizrFGSDA3vuABb1zlvb7KdvSxjCvwR429F3tNhVM
Kg8/lEFh7sxoqr8nx3EPe0PbAPvRNtjQn4iwgJIbMpzh8lmQi3NWVlS8GRUS/tl4KHJ6nZ/wfclK
yJf1W76FUxLDgKo8WcQveEI7tys9nahUtITV5eafAFscrLNESWFhnQu32MvTYryhN5bckFWoesh+
RrZ3ALdX43PkYg7ElDC/me/BR3dHmieHO5jHeMQ3jD5HDhaYNGB6MLgrQfsrX5UnWPwF7LNToe4L
263Bt5HhApIQXhpgKoT10ZrW1iBtaoTAAYstrzjCWBFjIrZzxvxTCcF3a7nNW/zKKArxjqhFD39B
q22jmPF7X4AhtgS8vKs+yujZjFZcxcpTpV+mUuQozPrWVn5Yddk1ee4LucazhUGdzT/5d1RD5cU7
WyemP1YIUi82MVmB6KOGzkBLWPy/AGYosShaxQfbxRLjBiBvtlBuEsbMfTguUuoqvJdgmwGTt7HE
wdtZdofhzUKCwJrWfs0OoO4NG4v25NWvaBQKeHYpQnASAUppTzOLXRUtHVptNsIggigX3VW3V9NR
xdRLYwbJqbmQoUO027zbqKNw0A8KV2t8Z7nJDn16S3DBE8CMo8i1HFIorpT65W0u9uwoSdyIFwHU
KK2pZkjHaf3JWaBCnGQW8GjbTPEHkKR0iR/qFG6GX7T+2DXB67PomyyCe9qz97SgrJH1gMRiEb10
FniSjX4sYLqJ0Tu4A/JjvFqPb8lP9NqRxrcoKL+vlG+D6snK2ZDE4YNVmEAGH5LpA1gXuA0NxQTj
OJBmPg5U1GsA+3vBGIe6gBXHQalA1UOKWajNgXKAShkldKtFuqXNhD6I8gEKIFYIjPIoOmB4xm/l
DbRS40HfNjb2lkX+ba4AdUHLEL6UtV9+Flc4ipjizWQvEGPzyjmFZ/BjxJ+nrzZz1YBaFaPkwv8V
54qbbDO7OzSaoZE5Ti7iigC5dxSJVIo0sXsJX3rF6/CkQzJ+wmQEuWNyqvfyhZLqdxtfWWlJXqZf
unYV6Cen2CkNJWHoEMW8YehIdk6/8EHF9dvhpLza8O0WBC6wvYfixxfa39pX8z1kFKUlDmYdNy0Q
pXETxJekQ70G2J6d+2++AXaBP9lJLX4bcNxa/aA9jawn7haA8f6YfKrse8m74BRBxQsZPFv6tUuT
oKC9/Fp+lV/Ft3M0djU7e+oaZ+QCqAW06pZyQXdgLRejy1Lld4xhBCBydAEiuOfsiDZIv23POI/l
lSDsaNfuZOXHP7QEbpSvpStWZWf/Odc2AXG9MPC0hTIio/d/Vw2EIFMMBkxJKThO9W5H7eJ3uyAE
Zt4EIHAzizhpV3IJ/GCLLg4LW0av/2ph50MdhDOzCWm67cdNuxnRIpD3vOxJzoC7z/L26JwAugF3
LU6J9QbCyF7Dq0NhukC8cXtyTsEH/aqQDAH5Xb5RY3v5pAFkitH2JXxlCYV+GJzcklSNirAPbLXg
+KDAMez3gGdxmVIXP2uM5MnCofhJLoDKPh4qlfE6/lIp/H5oT8Xd34IVs16j3fjMmfi7ii89Ktwq
ftGDnfX0rEt8tu9qST7JwhI4dwgJ0inZYRpkRuZU8C9AuQFKej3sRkHIRLK4OCfhBqK0Kr8B81uS
0Yp7FHy1em0Hf5MM29Z5tgrp0ErBJRANoOCR/PO4OWgJgIF6Yg0pA4gOBsLg5RZY/yA6TVMnWQi8
elofAx2gx2NOFe1LdDxeIlpY4TTntEaFqkutKUnG8wDQ++/fZOLWn7t6gP81lp9bOYcVI7pzj+c/
fjz+aatjq2DUN0LUlhXjwL8+P1FrZRsMu0gGP9CK2KnHj0DcfTzmlyLTKrSNTwfNkGuyHRZ+4j//
9N+e+fiFIXKd/vyToga9mybNzTBsxH916NKo3WBIrEjz40fwyM163DRo2Cvu46b9iKWyMB9DfQOZ
+vc/7/9+m38ecwIRsPXn/uPfZGkN5nsK1v/2+J+7f90KsxCGhPirf36T6CEp6g1T059f2FrLizzu
FwPrMqUsndXjKf/08o+PjSIUgJyICEvICrNVrumsdHoXZRTFL1HDFdFifYmFvCZmNe6rjWFY4ZrO
vuypGkmtGT2vKKZ2NWvPyiO0bLg1gLw6EWaWaPpWwsWzQtO9qKG4ti1Tu0kCWhRIeHdb4qZIRrNa
b8rRUbYyZTQJLE8H5V6rh6VGy8KRoIWHImhtksjaRMub4xAD7RTFttdnikLFuNfXPYYhuUZWkPiW
s9EMZLJh8pqKYDezwQdI0ttA4lv50PokPfAWfbxrjiK8DPEN1+Q+81meyQTHkR8XK2A0HSDgrC0B
cMfZWxCwTqHKMbB5M2xnKzXAdgrYmuGQArWvyYEjrw5jyFpXAONpJNnNn+Rc76wO0IERSzs9q+9l
JH3K5N/lBqjx4GvoCQzWcvbNDDik5c2P2LwEf5hUEKVnkqlndejezZmiDml7o4jdG8nfQ2qG+aQu
gdEkqCPZAdB9ZRaBihcEiPVKnYIOTnfpGKangYS/qR2x7JXqL5QkRzmwSOdEwqqSCjgm34qyC4b0
OxeRgbiZWASIGMGs+wlz+4s2cr7vZIIGCxE5GIrsQWkzkytHEYrtdKsi023zV4u0QqVVYGpMO8Qk
2yyjzzL7B9KDn/DbXyYs2BGphxBSCCSkI1RDvSYVMSORqB5M1mIM936NqlFX753j9fazKUIVCxxj
nUHikWnvA2qeZC/yNX01iP4UMhkVNf7SWW2lozMuZgUAs74cSqoeGd+ZRqpjGXdg64l5HGed1R5z
PCBGEQM5kQfZimBIqSYiMpwJSGlJbZ1EfKQjgiTL8VqJYMlZJEySNAn05S0ra+qgTkc1lTRKi1RK
JcAPF3bSfiCvctSLHOe/5Y0iytIANG+TbTnrLCyxjU14NuJfRbbUVUteBdlwL21m16k1BD2nGbd9
QswReiCYgCDwpZowPzktT1Ejv88lJLlKtaVVr7GfzNSXsVOKbZPNH3gVGVJUBa1MQ9KvBXIdbeA7
e326T1D1yPe0IvDuDomfnEmuorQvPkmgLYmgPl3pWUSEzvJ4H8d+35MdWptAZu0+C8hdO05WcLPC
fJcpGqRjh/KHNqhP40st4khTEUwa08ss1RamWqTfNRFeWhnqZ/Uta85PlWRkmxZ8XWPVM8lOe9VQ
/PVQ8cedaWLyIkSzNWAqSBV5qaGxUzDjz7K/RuHrnxC/7h0CVpVH0iqbh7Q076jJa4SYqG+nKjjO
vfFp5sgXxoJ1NB2xOXMqGDxQjKyp+BVDRph8rTsncmETOHFC/HxWqoT1R40zWA/8H18b4sPQvRkK
wxzJuzsjNU1X0ehuh5MCTql24FlnPzUOw9YZmMVt+1qLOFrYnDLptDoptaidybcKRJ6YD6I1JsvW
xPIadewuMnUA4Iyil441zY7UBltbvqRKBqXTmE+lJL2EIiy3om0emQ5YT4mKDHm6hLbTqwTd2HXx
xzQor32I/Eut28CTJXbMUWhgTiCht03ADPgiIKIBvG4rQJyBwmik+mYh8b4ROb/F774uf/ktfR6D
BmS200QkcKVHpJJYsD9IC+5MGAqqCBC2RJRwEdNxEeHCDinDhYgbNkTwsMTYA8EFJyRyyUtIOrFR
NvcqH05856e5VjcVC9qxi+maSvJrYFP0SpxnH39VJnKPy/IS6UCzpJyJobZmeeFn0Y8+3rRihKmu
mZgjivCi6lqCNDilIi+DcHQEswCF6VIyehRdJpHBeoIVr0+/pcIGUz+3P7pJeasS+c3kOCfCtdVq
4Zddz/EWafC4t0h9nhi/UxEDXSa4+xmTJqu9NV300+L4vCgAwuo5QK2uO9i9xSyI7KFYZzZR01FK
rnTcVG+JiKFuyKPWLhqVEPJHF0H228hUdfnL1GkXVOF72n6ZUJmWugwEoJhkGHh4PxHq79TsKvk1
2SVVc0JdLVSlFNSVAjKd6tdEMxA24LfZixR2XwYeZZh3otUlanU6CWhZmhJzQRA34IR7JKK5JXqT
yD5VInFho9D3JKt7NZBflULDGi2YKyLmO4dXMIjg77KlCGKj7R3JBNdEODhSXHDH/gD5y5kWkU76
gYgSz0e1QVNtvMq1zIpdBI6XInrcrJNneVa/C8yzRdPtAEWMIqq8NFg9ifByS8HHFYtAc41k86ll
9xmKsPNCxJ73IgA910UUOumD2k7qCAr2aTfJtBkCn1zxkgx14DP+MaDkSHh7trK06dtJqU7JDSWj
jAx2qaegn9inrCv8Vdh3Du+WPkkuottRiVFoLwmfa4hT6nUoamZDCcBWd7KPaVOJxnEV+Zhka4Wk
DXSCbtOV30pibv6/pex/ZilzbOu/tZQBOfxXP9njCf/hJ3PkfyiGZSlYwjTL+NtL5pj/MHXVVEzV
UhxLNQ3zf/+v/+sl0/5hyKZiW7pmO8JK9sdLpsv/AF7jwLPCl6aDbTD/X7xkCsa2f/WSyQ657gh9
VU13ZOSkmvavXrIpa9s+tyJ7V2nJK5M1AhHsTE0uLbvKIfLMRxmrTnQ0JYoVESrYsDSoTU/qJyDB
yJUE3gRQEM4LgCel/REKAIq2ipskukfY2lk4/yBuizaTIKZYdHMAqOiQVDqBVLEEXIVMZqB+trYv
5foQ9Yzy3XD3a5kaRU7oAta0Z1WWtetkoaFpGPPKId9FQRSh4pUGvEE+185g3/QSOlLdYkhJkEME
tX0IauodAhFjCFiMJoTzhq+366DWXKmwIH8q4KfyBGRimpqvoRPL50IlhizVQCDGwXwyLGUVm+xf
/VLXrlVu/rZM+FFN2P+OjJb6cW0cIqcdtzq8G6b8YG2lDc1fHxm2XmjSXtenTTe070OkgdgHQdAj
vV8aA+jQXBnvCXv7UtOPqt5lX5pj7sm73QTFPF1HP5e3Stdu8e9XDJYJcSmFGns+eE9QGfI66Ol8
1tB9bIH5SdHEM0qcB2igkR4vK2eMVj1tPG0yon1dWhBfIPfhPpvmPZC8jZ5up5YAmQdgyNg4AjgE
RYNOIAgiO5y+TAElmgSeyBKgIlzhJ12gi0YYRiMsIx2m0aRGHU4pFPtpSNHNN35VAoDUCBSSL6BI
wwOP1FORmwQyiVypViCUOgFTUuanTsCVGkKxBNFIMezYSyNrD+RRVSHiOCMEZwu9JxsA/UfTWAH7
Q7vPpfoQj5JzYNW3Nl+Sllij2RmP6YhUYk7DL8xz/apW5Z0u0FDwcU66UcCEMKJxExW/0eDQ3AqY
MhLaSp4cd++5BWwqEtipHv6UkvsGGbaAfmBwUWoHRh1rdY6sTji9DGLcIjZ/fQ/hqsCib+nMiXLg
/1IApW004RdIBAwrEVisVgCySsm6GgKZ1YtqvyEwWrbZf+BwGjep3h6TYC7YEeH9KIZ2iwF6a1iB
s5/pAJLEZBeF/1pMZ0BNwdWMNxqtLSXEM5FwgnmVQixaab8Zkjbvp9pm4wzpBrTutRZYsJ5t0yFW
fvSarIhQ6nzXyNl215JPyzOnQ27B1zCVgR0Z6x3Kz/I+00tS4pwammhL1RM701JPTJ11VWZSDv+W
xgasfZ+9B1M7sHokX1OUTHZ0RlTHwvih+hBjSir5UeVz1k10YzKoY60ysNyRzoPAqGXw1GyhHw1l
SpHyqusxzKc64DWFnB7bNIdN7phrk60fzlUMoLpN614JAF8kqLvaqTE2RlutRwtBntkDeusIyIuG
NEDkkby1qY50umdZAh5u+ohooIK5o6LFZr0eGLiUaYKDXMkLlbaa0TB9Vj5nDbhhZTaizRCjTwgz
GhWqSkpe0VxTdf7RfeDzoMOCiOI8jL9VZMi/bRNCD/ntROxiPvOnajPG2Tfvm6jhxNqWBYiKHBUv
AcCgV6yioL9IUBy4IcISmxCO0ftIlT3xG8ltMth5/QzgXQ7vGYP2wpxauq0prci0xTNWNxQ3n+qC
ntbsQ7Y2zDE5SU8BKaZWnkdbtUzPejOABTDM7z4M52UKoc/1zYrAFEF1m5JO3YJ6BMaZQvg0Y1J9
Mc04aUL+GObMvEWeJAr7gykQxfrZdKDjxlCqllg2SUzxE6AUJNU7FdSaNnsr5zpZM1FVyyyO2EDg
PdAr0mVUxCVpMcN9mH4ZAWzXMcFtCVZsneFGXk1m/WGOnD/6yKesWgROWEhfs9+w9VIvyet5WyOj
xF8AULWYDk4EP6OL8u9iBFyOKv6Es55utdJKK7mnvY5KJAp5y0U/0ECsC/xZmUobRTUIN5J+zyyy
19EYVsTayChiht9ABGCRjQ4UxkgLXphz12C6LnPtIONsFRHXNh3iOGRMyrMvsBl3Sfb3yoCHJSDl
ygxUxA1S/1qNHXoCmIhKTHh0rYiMNJooaRPcgEU8VX1urOcRprKmG4nbdxX9hLCnm4nFa4I+iEOE
XovVyOoZdWn/Mmm2v+tiSiONao2rYTLRy5XApfxGz06yRWqnpgLm0ZsGJK6FDaTQ54uf1C3ZO9VB
8YkoGQ36F9ASpguIJbx4E7SeiGZWW3R0GwPL2dk6rQNwMy1VexgNqoNG36pg1gIOUb1QJdOGpERY
TlsqedlKdmyKtQ0qsDwUZt4mbnc99VuzZ8eH47Fa9SadzxLzTuQPzAn2SIqGlN7tyU6XUl8BkEHR
ZQdN6FpsnhfNNParTkYRbaqQr9qZ762eFeEzLdITTAUGX79dD2Z9jLrykJmBvtdqFDsBXRMTyObK
GIv4TCg8Qi3tNJfOsFOBo2CNp+8dZVROok3vW0jVpVaBQU4ZhJm92o3ghPWSvhmrFtw52MdG1LzM
yAIoVITXSLZQIuj5KpGAd1tttqFQPJAMw27Jri3HUzq0AakEID2nvoI5sN0aIRNwhPsAIhgngs3+
OFTtY1fq6qa+SREVplDT6F5HwbNvhaCL4RB5pl/2yyEUmQodbTpKJ6lhKgfDryglxbFxBK9E+Fy5
rkppPICKBETUG9suKQzXHLD38C6zcxOxDHAI55Uo2QepdLOjMNgSnI5BQTLxjHVzesDy61FdCPCH
4f2txgpNoSiEP8wMWKji7tYif7CCUt0Es6XMCFxrlMIBEHy/NEFXh+2MIwgGblfbv9R2onCjbh88
3D/gW10YESy8g5Y85m7a9LcROdTO7rA4VvAcOcuIASxVkyxZwFfICdR2Z5baR5xQm41zyphaSWAF
g9hGplRtyN20e/yY004hy8H5TLIBcazRf0uzL4DCwgsiZ+Jop6TNw4UrdpkxdxshqzFHnGB6GKBm
jRyaOl2S4yyD89U2Nn0MKHgaqleLeSAx2A9LYv8dSJOLRearZQ1OIBpCmMebHCkmcjma7bLwod+P
ncEmsU9oaDf3OjMpfjYyqpz67ieCU9ml1c427HKnoEeLi4latLgXlPYBVx8NS40TcYq6ave4pSKB
++vW4+7jRwZwXisjKs/KUO8eP5q/b02qJm2RZNW9HyGewlRSOE+aL8P48v1k2zOe5P+HvTNbjhtJ
s/SrtNU9crA6gLapuWDswUUkRVKibmCkRGGHY4cDTz+fQ1kZldk1Y133nWbpAsAgGYxAAO7/f853
gLvQRMxBNWeoZaWH161n/rq33Pp+fboT0rNDgo5k5SavOOZ1cCb8UleXfREnPqoD8UXpFomrGxlj
HRfVMdIfe5W2yNNYy3BvbccTZdD20Gk7kDu2HFs3O5eXNwcGCT8P84xpfbFGC+2/Nt1Q6DYQOOrN
wiOBs1kA569vax44xBl4AzanX+N6wHLl/SLQcwJzfo01LJvzk06Q3roMTgg6ezU1uWa5FaBXEJHT
0LFxNJ6dEZuap4d1t53zDxMr9+5yKK8xhrjhwDxL05vX18JbX5b1teps78aDTLO3n6q2X86J17rn
aKGfHSwZMRCpnVyvQ6e3uuBnMwB9Tybi5HITJVEes0aRVUNuAvFyAZOd48rXvgyhZm6bUI73ebg8
l0ZtnOskMc7FpM+5lM9nQ9V0MQYE4noARdruTNF9FOYymZtlapZDgm9ndQ9FGgi9Dqt76NdW5eLe
pezh7pTRv66w63XwrYrLZUCkJRNHrn0UHbiqoz7KGv5SkQ53UdvGB7Bl1OUp0D6G/jTv1y+O+sPu
NKjM+0aRRbOytAftCjMlBtuLOanVXqXVoWTNAX3ZdX/s45c0mOL9+qas78X6Ro0a6C0q/3PngN8j
bSzBXohvy08tWMQaVf2X87ebQBvUsE9oo2OXXB/iUydi2nyyh4Zm6HoiK64aKDnnhsAFJgTB+oJw
H//9pVpfJazzI0K5bEhOLCd+vQTrX7n+vS6ov/PlL+eyTWhjm5xKKGH12IKuM50fsggoFKsKZV9v
PVisiH0X8KVnt5p1TpfcXNzXTrOk7BE7bk8+7yyfjWpIodECyLOXBVld0H9AbgoCJK2qmOavLZC3
XRHEyAmqgm4XEbRbyKj57WVQWkfoW+l1h6gvdIHQioVyJ7IU0yfZz069xzGh0oiEsjGaOzuO7lvB
2s1IuNG7wznOLBAFtji5nfsoe/kZPzB3TDrt7mJDGmHybpVo4cPqVo23WVV9t3zrxYyJtSwMymfT
lH4pzZcsQSNRBPXXeKy+2n5EDLnDR8Aqs7s2qQoID+rBRE0mGwJbFaoSmBa0CfDpi9EBVcHKs2X2
juG52w9+T0trodkUF8NximamPv74lNV2fQ2U8rZ3puAYF8lzY80+jgniPtxc51SmPoRb7q+xCdo4
8KuD5cDemBWIpuApAwNIXE56Hbwb1Al2c0ke+BBMj94Ax3oOxjOI/tui/a5sEjke64KufpQY6F3L
/Cbx1DsLEmrXhnFnDPTMbbfM8FazWg8oTOZlSYcwgowXtwbvWEtoq/epKu7nIP9BMZpgxDnhAlrE
b93AZMWYKfSbQ34TeCrYKH88eln9GLQnWBCHxiZk0AoItPZkf5/7MOIShWHVLQsy98rbQYIy0ehP
U71EPm27Pha3M5OMvm35SFj0RWk1JMyZt35dPwdwAS0HpyJd53YT5NgPeonNXTe03zpvfOpE8G3k
RVgSFAfDREREKLzPbZGfg9J8bIoeYd3s7Op2+Z7brKnHjDTsbOoeXDJGM4GwFjgkFo0CaY1ytvh8
n+coQtUWEt1Xeh9t67TbwQGQZifklnTDPWjiXSLpMKnrHgoiH/ifnc46C/sw2YKxyG3l3TQZrAKP
nLEhcTdWkxIU4CF3qM3usawJMUCTm1EXpfT3vtj5I5gFqGS5uC1mNJZBXt1QOD/COj735Xyd09DK
R+KARld9rwbrDqPq89L6n3MrfA3FEG1o1W8WuXgn00G/Civ6vqgRy5p0IvNpumJOemjF8FXK8pFn
eWWNFJ1ji25uhTIFQH+xV04FZ46eHZUSLcbSdP102Rq8DTG698Jl4pjvTDK/CIl3RuGjGkdC7iKg
9lw04k4Z3qeq+7rMEZ6HCFk1lLE2TiIyTBH92wIlUBCQv90SPtKrHIF52qQHqHOvpEfQK7cktwKs
Q9OHLzt/HwU0JZJmfDPR6rWmMew8m3Zjv3A5EAPh8H7R3w9dAD5JI0C0ECFmrmwU6bWorKcuqMj6
wRQPIKHcZnYLFrOle8ar1jBPprtYjtM1JLR5S7PkOMMAxY/cK/qiZnMIiMsYsupn0XjpZhT118Al
Bqgew520rI8eDSN0FXDuTLEgQUYdLpmw2Aw1dpp4RDnlJugy0sc5T+CklyNdqvHg5HjR65JYZzMX
tHt8A9R5Y9yYdnyTmGRNxpOZ3WOxRmTfOofOQ1ubtKCA6ddRjUd1WUAipMT/k5kFSvdhbDZ8Rn07
ts6qfKEX9sC6eLmxXJxGYcnMWgw/nSHE6EVyNz/yTXmteVha85WgCYll1L0efLr9IDCIOwV7MDg/
3KL1d0u2KJJfJrLtkeK6GGycAGMcCNIIcAqdX9LIsuYKQjxsK5O2iB9Vz8As77uKamyZ07c2e9c6
M4F94a6BqC6iEDhXN7CAWKqRrUCs6SN6gndhOngkEb/AJTLEXU86uhnqLEyDBn5aYirrx+OYj2j8
EsoCPelHURT8hPWDVlxY3gaQFwlwfkoki2fRyqy/dlSsb7isbVPFu+nF7U/KHvO+1Yksbl4fzSj6
3HANOldh8zMpJvpVEbfPsv1IqKJgfPwZZLPcGtVNYIJ4jd3iAW4NybqjwOJTmoSvkX/eQDB0KSBw
IduXq9W7/zqMwQe3dNLsFZ1BXNZnqyT8OPuRe2LeTTBwb8TEvTFjTja4DnTHoKN6tc86AjIKbml8
kDqBf1hR8CK8FK4LWrzRiM8lGUhBeG+NA/AMg6sMs1q8OeZkcxmE+98sxrs/tB7GyABFkUa6tOlj
m3vlnajIkRCloNM4TP6G32QV/n3BwnrTBzWgFncil9vdtcOtjBSxXO63VvkV88xhOsjSO5rLB5hj
koatcB9K+DcOcoBNwFOTPYI7m/o5XaXh3MjkVZoNcB+E2Q0+9xF4v7NA0448YNFxmS47oJpYlVNC
1lznE/R/0kwbRGY5Il9pWrA4bPHYZYiopyDPjo13dJxmujEEWVOhd2uwCtsKF4lk5T5VOXDGKst9
iqVc0OJhvI9Qdgwtid9pBA2+VHdzPLq3Dmc1qQmHJZvmG9eZPG5f9rAndBQJ0FYBSUu5SmwMgYjS
KmiYLzL+knq7su8wnwxI5OrhyvWsx5hTn0QQAOt7z5++507+JIfbDt7L1UgnYVsMSbgZB5s1Uwgb
pyR5LBUg8DG80vhK7+fxAK3ZPFMmwwVo4j2DL4AdtxUPKSDLpCTMsXC/5NS3r8gEgJagB38kzSev
MPpU9ROYuyfajPTYr/wegT9ZI5t6IPKMWnBKhmW0m9Ocm3/8s1RRfR1NrnnwI3vEGyL0xVCB5y9u
uc1t8mQI7+gzErGkqs/Z+J7215HdeLueKRESzcgjh8t5bmHK+jUqk97P38II4Se9iPY4F+PrYql3
5k07Ky6+mRgmJoRnD1Emt87IvKVNH5yC59P50w+VkGYSwy0vAxddoRZOuG+eNyMfBD/DQvm0mCyv
0r74AOv2KBtkgn1HGrGTvde2+75Q8SCmD9itcllq6oC2IDBu7XTMkHICU1EDAnfeEy7DOVI3yKLn
1hgEb2fiohqUmwlJwRUl00cHesgGVdXOK51db4WnSABEsQllIThal5Km8qW1bLkb/K6mmOmchFMS
Re8N17OCQJgI95Nv6eD4IDOuZBnCOU4lppgCHmCOuobVQH/lj6A8VJs3N4kIiQArSQX2k26fem/V
OFZb0/ze1D3JlryPZZ3Y+0Fg46rN8G2qK0QrmFJ0/BrYNj7i6N91wXyw5hu/uZsWihZhK59KqPWs
r2bIApbT4fEqTKKr47o/r/tmE/eUmlh1vRTQW8/tWkcodQ7Oun8Z0jrhcuFxpTcq/6xmPCKJRUyJ
pPC/nfVPMEx+Qbqu2QLON5xf51b/okpVD/RE1J4JD79BH7oMI/IuTHpAjKX+pZnyiC8cXVAuJtyf
pXwNKGUAZwhB/vkgTtU8jOeqr+hRV8HibbJ05L4iNRqmjxEhDnQdzpMeeAI3iI4IZ9THTfGa2e58
SksxnZ1BTVRymAgus2dtp1i2Z1r+Aw03OiPrri96UGuyRgisSxupLnIkZlPWR8SMVzGRSyfaXbho
qgXrpy6IIExkEb7SRv4Yit4kycJesCbphb2rV/Iqch4JMGKmlhZP3mS3e09F03kdwMqr84LQMyN6
6hjphXNGqBWlLYZ163JMmtM9WFjaZj7ujEqvwONoRoAh0F792r8crFpQEV6BDi+beGvBzre5qI+G
x+JoUXXC3T2iWdR6GYzetu/PhS5nNVWAcqHJMD+QEYDWi+4WiQI15hyfeBCd3rVuuXp33dKPQAnV
H50QL0TXuy0UlfvA8bXfa9B5uWQenU3b4k8UrbthwmafS2Hb51pvjVkTn3w6n2MXQNPOJ5fIoQl2
mU8c13osi7lyrlsWYrQrcyDir6uGD8tx1K7yGmYTRoIxOBqh/zTv68562AUad8p5x5C54nXUQ/vH
1l92mfB2RHzg+lqfnyGVwym7tTr+YFNHj63Denju++ik5MPQLRggWCbkmM6zO8tN2AWwaEP8YsiZ
JACucSyUGDxHd16ss9DDursOounxa7SPec2dGM7hcCauaf39//Qk9IskAs/HmKafx/oVMI9AJ5gy
J1NONETw5DYtbp653gxJHbPmupKN+aWMWawsPuLTNAHGkAGS82Yf14KCkowrwmlr9w59Fuo8SUnb
GKlmd1F/Y9nQ0lSQveWqeGcORHTcPAGpIgfAkilK9upZ9pwlOby+RMKsWHJzoNMzmGBXeblUBQIx
mnU4Hc3DMe3KnUWhYu/M7nXPiqZXlXfIR35cS2zuT7D5rDcPS0RilN3GZBpetRw5tan1LK3xwyj4
C8QYkOCZIf2e0c7TKeXMHf1zrAFk/ggx1MCF0wiE8v8jGvlviUaEZVv/P9HI9VvVvXV/ko38+pZ/
yEbc3xDeQhM2A891Q9sK/5COWKb9G3pBGw0ILGDX9RBt/EM6Yv5m6v98YYeQgz2H59DR1En+/jdH
/BaGZmAFFE9EYMHq/7ekI6b5X6Uj5Oj5gWMJzwlsIcw/S0dozwQFkw9xbUXRyckKMoXdwbzx+4kL
Mhek2EzFoZprzDhDM16nuirudkoW6PG47g++BtIuqbwihwXxqT6W68esW6O+hVx2UWVsxr71jusX
q+hbGrn1adIVaUtXpNctR2+1w+CcEHZfDl++th6DG0/N4/LlXnZcgJz8ul2xVQmTuX0KwcHDHoi3
8nUspbUvwqsxaozTwoLqnJu0ChzRlpugS/hZg8ZaVfaYYpaRpGGKpj62oVlglDWfqlipo+Ua2ykx
kuvCTtVOCPFz7Ifm4Ftj4t6QbQO6o8XEUXrmeR26SOfOBcUXljloeB3Fp9Tk9T7VWJ3X1yiq9gA4
jQMc299vofw+Gg5/3lU0VxbkwuB51Se/gGzqJbAIi2W4XacpFmwT1MXdYb2LrkPhsSqtaNgTok1m
UKQhC7B7CUfGm7AOxsK9+GrdpDlTHwv+ZkkExzYaEb5ensb6XBb9hNatdeB59PvOnOBDcHNvNA/r
MqzHeklTgbbesQIKfKTojGifrk5GFVNIxJDBRhCatnMN2sZOoNM617voOpj0iNG/j0dFNwuSR401
qC+M/TImOsBFnaXy0vNi7lOrVRSzKUNTZZinZDwjc21xXNXAYhbEPyTsUHPEMHIIaOGsM4CU6DJ6
JvKoPsXGGJKliZzbsUjNrQb8eo5EUWF2I9ZcExwVsCGrTP0rWP7oUGqEtLLBBl3p9tFkIUqoG4tg
uuAm022OSI6/D/ZQmkczIHtYH0qlDPbBkNxm1JGpX+r2yTpE6T+25Ezen1U80n9AtE5fTvCpAg9O
fbZBZH5yNKt02AdJlB4rnzMzzAaSf4nazESB3VVPQ6ca/n8uXVC+ekKaBLjIezv8GTbQSMBTUgJY
9I3316PrMkbcuT7S7T5U9xpBX+hM5zhmbsSrOzy4FLr2lu+bO1KKvhudMzPLa9E7WL6mCTMxA4TH
xLNcZgjXqFDKOqu3ZdRiDtcvh5gDPkuNXqStL4OXW4TM1/XjX/72SvcwYxYAhz5qDfzgrEV63Xyi
oVbhhGFYP5uar/j7x5TGIDOgyjsOPvEOtATc1PjRjqDqjJK+MvEAds9UfOpC4l+TMIQLoFhVoXjd
LYS2bAoDnWcyIuMRQ0JzdKifhMrApoy+OPvt+FwYxJHmQwjOvGoOhITgBFV7ZUflsesn8zzpLgk6
4M7EVWDr9hKJZDVTwRHmla0xg8GMa5GT3AYBgeg3qOCERDO+NjJECDjOknbbjN509Glttbon6Lpk
VRSQa5FDsFuXCtA3garlH4sHuw2LvaHidxJMUECMIdrdnnipMQ2O+Ziy1MIZwwSmQ8JdqIOlG5KO
HtZJ/Lq1Hgsma9zl5Juun/4AVcu5aXToKCt7tFPCgrtRjxRR0DdyTjB5bchx2ZkWzuygxbb76ymB
Cjw2Y79dr0HrIT9Eju8aqC7G4s3Sa411wUGXAZf7Ve5mJOVWdSePfuNhSqx4O9dz4demq/vZgyAx
XvcRrRzPc5U6u9yJ+nMe4tWIbWrMCzUo1CXuFpU6ISB5qJhojndJzRXC1q1moi+31OPuQ6u2WcLq
VxbG9+za11OqHRZe/Czsh6XEeirpavQUHLdmAaBqXcKs1ze0VdfKFdmv63KQsLIGSM8dr02ro2nV
xgFo6QNRoFcTbOUrt65vU4mBuE4H0iAjGGRMCWbqqZIktiWNt1SMmq2XtTe0YtA6anbnhdqJIQQ2
DxH05RDistb2LwtfNasurtXrLvz7H8RXDUAryGiZ9a8iN43Lnu98zLlj7WRKptWEE/MaRyH1jrMX
c+NVmZ4zrpvr4OuDv7bsLkNOxGWzjaVH/nAfXiVzShfPZaIbU8s+EYVXXi9mUV7P1lBeD5Ood9KQ
lPx7wqyIX8RsOHOZUc2QnaKSrgI6A8hkUZKdAbMslLvPJCaF55izaO/m5WPVQWPqHdZJWBVoxQNS
BpRfShZdTtbJk0/nJLT1vWA9hmKGuPMClXc5cZ2nbDkfLNM7+ZV2QzRjSDIzn/hDFNa0Yib/lIri
dgRve5wmtUCzxEs5U4UdIzdCyUr6TOR48Y7EvFMAqpSJdnxoeNQ1nafxOgQj0qgdmV5bAr6ivaBW
Tjy4fqfK1vxnvmrCROjg+FB4wk3ZUzjr4uFR4YzOBKTfdIyPQ+MmrMoRJpypg2NSnc7rQOBhtnfq
6mXQXsNUT3sKPdlZB+jnNMrrMjt5FcXvSHsYf32BKBQi7Pqy+GjV9Kn06+nGtlKuXz3x5LaNM6q1
HjMJRotO05tNh6zV1ra6GL+ksXybOyZvztRiojQG4HuzSd+XNuTsf8ZWp+lnjrntZv9MSMsuUtNL
4UEwiMSQwXD5MudFt/OGVQs4YidDAIegk2A5ri/A4Y+t13whzeopj1ROUnq3HLTq1CvqXUc9fOLD
SKkhve1JnzrYCXZgGgWHAqPixkvDl9JKb/ppmY/CIS1xdn6izriTM22aIbJ3asQOhvRyeWnDGKKG
O+6dBXmW3zYvYgTVkxYvPlF0d3TOSgeoRJVqxH2G+ZCcg7suN2/MVI77NE6++ZI+14J9zmH+tEP4
j1W8Ko+ZDwRYKJwQzBiPRUOXuvDJ0ZWq2MpO6vvAWy0JbjTqBsOetHPa4jvrqPLevm8S8VzSgeI3
+0lZf4pSKmxer+8+IbeWZQQcSUjDJnDRQDJdHWCvEC+GShUQkls+pXZInHk6gY1YlPXScU8KRvMn
FVyohoXxvTcdQoqLZkvjTyfFCyB6EbM/JX5YI/8iWX6yKMmCzhvjA7D0q74iIiFbmGSEahG7ckl3
UvaHmNi6JrDia1WfogxDXRHTYElNIC2d83WeJ+thxMe5we4zKPgcwi5i6nnfGk8meKPoW87Qlon3
In/U9z/Z2ANP7jTz8obRWyC9swvgnoYNMXiyTIutc08POnvM07K7sh3I00Ppn5wADhOStn6ngI8L
D1M8kCclaLQiMq73hofjDDHzs90QSM5JUGy6ii5HH4DXg4EGPNDeyEo4+0K522QhVDlNqteRnlaa
ZtzysmRX+a1FWQiQEa5UWGPG+C0YgBKFifkyeVr/IEg8rMujK4NXQiXBSHguTEzcnN2tsEcyDx0a
zr6S0+2AhLJC0kV517oynaAnET18LYLpltROaChPA05ugXJH9CjszZFeTNISTjQnzy5NBoKUzePC
IvQqTeU9QWj5RuY0Fd2JhytA+thnum8+/0+IzzQLx6sT3IKZ/4ziod7WS3bTE5GNOIlExBqFOYld
QK7t8WGOE6SGM13a1gaQ7oU/urjlQugimXClT+jgGJkHw1RiK6ejisSnMZMhn2IAO0VJAJhBP773
aS7WA+HRQ5iD2/YOxSzJsIj8eZsgI8B7TRc4vprK8TNtjh+GUR9qiz/c7AJq/KCkQ/klVtV7nJAc
s0yUYeiy6Ew/H+q5n7xLXxFeOw6vlukW7wQmvo3QMCaWy+j1hq/EwrKG8qmx9BVyidjzt5Tvkhny
koVCHhIb4N+6EayZVujvqLJs73LbYInlEe8IDIcHXIb1QZfdav3OCyn4L19eH/jvHyvT9jY06lT3
r3qH2dHqWnf0HddSWsr2y9CulzqpHi670+psX/cFc8Y9GuvbNqqgAi/MUNatXpj1KTap+9DmNkrW
DOvhdSj1oy4PvRxbtzD1MXv7f3758mMy6f3+y+bP+ci0+/KDTMOLT3NCepZ+VpcH/tMvuPycMY/0
dNEVOavjP/4Aycz5EBX9iaZfuFvIms/0PY40QWbwGJm3eYvbtVhX2+vBdbg85nJMznp1f9n/y2N8
FHNXhPu9Yl2DG6d//mW4PBaZITPMy/76mNXdfzlWDXUG3HB95L98ZkPoIHsLKtiBlx9HqlG/z6fs
oXZbggrk5N9b9IP3lUW1fOwof1wGoWdd624zz+QIRghu8RQw1xprXUa5fP3X/r/+mvvHT1kfT94Y
/UklWcu624g5Oc8O+2E6mvQH1qVwQe9v+rRuLq7PokI1wLXQjJ89Lahaty5DqiVYl10TEX3BxfR4
ObRuVQbWbtGpCW/En75h/f5/dYxPTErl9Y9HXx5D1NZDDboB8LJjkZgzMrTVB+GAoG9rIzj8Twnz
v1fCdANqev/r//zv7+o/4w+5fevf/uNj/c67t/Lj73+7Zmf4ns9/LmKu3/R7ETOwfgv9kHp3qK1q
9sX9FoS/eb7toyNwPKErmNQpfy9hOuFvlmuHpOMwSRG2ZVL4vJQwXSLUnJCINUuY1r/nfnPIePtz
jpptYr8LPDxwdHhs+y8FTEc4Cf33KD5PapdVesWTrwUgQbSarKPbKIxZKC3tufDdp7KGI70EVXI0
1UNqkEtlTOpU9e2I8BXdgUmYKmHmUkE0YrqAQBsHmFOy2qzRlxWYRZI8+5wbvbdD5wYgW7D+jQj9
nsI0Ok3N9NHa1KWGBavhH2/J/a9YuP+ohhJ4e9V3f/+bjQX3v/ydvFLUkU2U1S7F47/kxRFuNXu5
HYhThMJew5/IZsxLSCCsFyOteIS2wKojJDQ71FrR2OJYLAMXR0C3HfOlOFaW+VJFznnxTG7mLY2a
Jc8IymlZ/Yloh/5wOA+h9Sx6v9uQ5/u5Msx31jLu/TqQSiKuRKjMXRQSHQRaVdnTKTX0nLlu9H28
2pHdUsr9vOTTtVHI04yw9YgCoiECFbW+GdnTddhh41Op+5Y7SI/bfA5xXrRPa8dK6B5WSM3nXJIR
8Eebaq25QDH1T4vxcDkc+q221sf0hHtn24VAmAi8Qb6qhyRlfUQsPL18XWtdh7Ue7UTRg2K9TiJu
T73EYga6l5HzKo+1b3+MEkjT7KIBXNuBMbRQaabhLtN9wWTgNatCn9QZYZrn2ojx2giEAjJn0aaG
wKPigbYj9orlu+VyJevlQ5Gr/LxMSbBnlf4oipFqrSzBUQun3nk5t4BK7y69Gf7TsB4zah9/wOwf
67JKDqnT3Sv9qI7TT0uFAG4lgKWYuF3JwkFBajON9C0efEVpIwY+DdJ3gFfWYDk4r1uzLgF2X7BF
jPueEg0lKgwaccVku2iOdbxQcfxVSg1pqZL73W8nAzcQWbyCyfESYgNv3uwcJf/aQl+b6bNjPZg9
hxbT3pc0/25C4VOITUayP/VQC4TrTizT69HAyDjIjqZ4Pbysh9YhjhVfLBeD9AXnYTG1NLMgKPe8
DnXw09Lq46LC6BO73+ocv7ZELuRxUkFH8LH9wb9LsDFB8fMsxNlw8dvlOnXCYTc2znUrWx3FIDdA
CL4F4tVElLpTyMoguPyjhV9TUL7CjfciDWYfxC5kp752aUmmkJXrCiH+Qmd/vF5bEbGPvkaOWp/f
hS+hyMp9VGXE0VK/6MtFnDDXEHY0x4J48fQpzlrWBF6B8OUev2QKzCq/LYYyPTRhvAULGxzt0CPN
Him/nyEZMwqFtMEM+dW0xEOyt/r5YPTFTWEaLVRPkOBGi0uXLsrgDtZ+iQJs8rrWzWy0/VX3Uybq
AKsBfUiI3sPaiScTHb2pIZh7yy98v39ae7UL5U9sqIPaJQ1lvX5mPZUg0MpCPqLlSEHAlDBU7IY6
NsxXNySATXTXeSPTrV33L23av0H8MM5qOKolIGc7UJtq8EcKR0kBoKX5HNfzeI1JCTsMi72pem7K
JdjWNU74tV1OjNvWLYOdF0/hlSjqV2dKnL1NKZBqYQefOiF/xHDATPEScRaHsH4srnhWU72g6yv3
Ki+W0xh/l0BUzo0eCtCUkzmfckqFm7CQ3Wa9UHLva45uOYJKIqZnUeVD5w/+tkSgQruEsIOyemqL
DntTgm6zl+Tu5kENZlgpDz4x1g8Hg95aEJcksZ/C+Dmp6ZQrrCmiz3+GMRzSmTlvHpEYbI8fmTT3
0xJn+8DObjCAUKYuwq+J724qy7L2BEa+INyQp2SqqZZEkBAC32HZk0TnIDWAa2SCPE+H4jf693PS
GDaaxPxpikHcNs5zZRfnZaaNRDfqTg6NFpJGH9R33Lj6BrWh2dFwWk/zuaDalLbdQZBjU5mm2DVF
vJzjEDB/i30WKSsWmK4VXw2x8CxhhmW+23M+DCBYOxAaQ8K8D46PbYtuH3f2S5Qa7ZHrxKPvvHQW
YoGxINc+lMxvOSEexxy7oA3ge7FB4vFkdjW6GfoSGBcMfLkECR9RSZnbEN/EdmkG787C2erCUMLG
acrtTDQBb87k5d4xRXmxIQ9wVxiO2FThgo5qBu3ht/3JxYp+XTmPFAfUthLmbZk4ry42UgSIBMV9
iBk6a2AQG9pltNyJcgqtyrsVMIapAzSgM0hlywMK6zXf4cy9f2c5RoKbGrtwlC8LXXkiSiUJ3BCg
6j3GP2zpuQ3Icg7fVSZJTc+jhyVuB2zE5JKF3viJEGeS1PJTQ516T6dmt86986Spjlgrjy3w+76e
j1kJAtEKI5CXRb6VafPFthJaZiFFHodAkTZl+pKM7bvfwgR2Ygd8qzLgUBtZvyP/eEGSI3QcIQa1
ad4FhJNrh591lNFyq1pEcASTt1uyODpnRIlcd2rHWp3r0YLvv6d5S7h5CjinocozwK1ayE2Ts/Hs
Y9q8WirDeBCd/npGda60z3a9bAJiJgzxPYpi/q1xUnc2C3PB462+jln4pzNl/no35NpF5tndxoc3
S7sYUwGpCqnJzGx6hNGBuU06hGoH0f0k7OazqItb1ye1E8kwLjy33bUO0HMuZXunl5+ULcrnCne6
nX8RIYKfXCAbSW1P7Ma2vV8kcX4yPyfLaIIXAcWDhXnyAdwvangwzbY4GEMtr4fxm9d7L2mB8h4y
i09/ktPScnOMqL0FNyRciJQlnCUdpp3seftrIk5hr4lh36BFdk201g1pojcNM7YvhfzkJY8RKLFP
Uxy8kprbbrulHHZY4nIUdMAjvhYhdR4X3ztyIsc92DPddT/wv2Z2iMR8AJuZlMK6p29k35fJdHBl
9DVJ8VzX9fTUTIiREM/9LPBjyTmFVBmY+4zMIsJzmmE764CywvJm+NeVOGW097bdTyRkaJir+Ip0
v0MfeODqBmdXVdgZltSVb7IjqQEmE7VEkYVHRWfhyssjPIhFh7PPYAo8RHiw4ri/8cOGW8iTa5f2
UdQl2avNbYCxBUtqExIecqKtBG09hEJjxtO3GSjtFMwvAeEogRog4g7GthUd56m34DOt/WufCgk1
nx9dQOxIt1RfadVSCwTMK1x52xcYMyujo2WXBkCZc2fehX4i3nywb4Ccl5himEvHHjsNUkKShjAY
136UH5j+wYXM6CN4DEbdlrcQkJseeX9bvgdhQGYCc/es+8Gb/lk6ZMF7SULJtbzX/OOiKKt9Z2dg
7UJX0yWeu3WeF2dEClhbNVcEgoTz+6KBylaeHCrP2TdIyHG3PvgLxLTKt45lZVqbPKeKn6vwUxxV
QEgdjMMqY8EQkBRTjcGGNukHvE2ricXDogKxHSr71qDEGAiYGbJHlN8n4d6OBjBrAXOp/CtBfleG
n72JHhho4qKSMPp9z1Pe4u5H51t295aM4I5OsQfViZKfWZvDITIAtEZ0DVMbk2SboGEtcJ7brfzS
zz/miszSuBJ3cxO2h7HCU54NzbNtqxel/K9VHX2WNhF9YQ/gkib93l/K9hiql7oinUCR9uXMEeVY
A8UxRCmE2Ru/PfUDn+DUqWjTWeXW6ag16irY1eRS/GWin/Jx6vfebGe7yVIIoLr+DlPiMeZd3ldB
Ue1zSEJxo2N8Iep7XnftLMVL09R3vuPuopjqp0m4+w5n4o1bxbg5K7u6ttCFJmHwIYe3qbOfud8c
nBCZlfCGn7R6Ts2iOF9TcLbdspAdsRg/yfyd9nEJmmJCwG0QrhTK+NrIH5BdTI9wVJgWtmJbpcuj
ZaePlNCjK2HG/Tbxvi/VKwSiEngP0yAE2pyH003s1Y8JIGGjMJ/LCLsf3R2SpArInXX2pTFJSRAj
MKc4WE5VBtGSzjC89xJQCna+KwSacxLz3lrLNff9+iHK7yzv1MSw2BB5v09W/tiSSnkoC4eVnJf+
X/bObDluJM3S79LXgzLA4QDcL/om9mBsJEVSpG5gFCVh33c8fX9gTrdlqWoyZ+7HrIpWlZliRiAC
jn855zsXgCLTzknce9HKYTsMFedwZQuOlPwOZSoS+OA4ElN7mF10BINn0DhVybivGAHjnAWG5lvk
XrObQLcIgSBhHzalcL19ANwb27SKTRT0ICx1xX475lKbFJKBip+rtHiwnWE41tb9kFCP17xnhzi3
vcw9gMWAlN3CORlw/uYKRUTAvg/vb3cH6ok1UwQ8umH+TrLoiA1qw4bH2pZh8+oVwW0EW+qT6Vth
wNrWIW96zOTOLDgLW3NOAR7ob9IuxYUNDdZQEu0wOUKBueVj9SKyAEMQNKt1HTic5IwGeGL+7IzD
ZC+LF4gz+67vV3lJ6qU25UhnZzyGvlnvxmpSe0PX2W720nLNzPkpqZZLylnoqmjd+CV2vBHrT94g
YE4Wx13u3gqDWeGYUhN3TX1VHW78sYPCKCLxHmCM3tqWuOUzpxdbSKLLnWdC3y9mrT589skewv61
m3JKyBRcRZJ8xJbnbFh0vTkStqsZ4tTTBWEVFoKbnHoXy13E7pxscYD0drCuSlDfqXSLHb0Zwm7Z
Xzkc54DKMbBAhkftNc1tSkEkksb4q5siiDZI0wNhveiaGcjU3HXh8FG2aQkx4ACcL9rrwfFXCQmx
2zaOAJwMS1GCno0QgPQD9MVZZ/qjgN1gd7SIRVoEm6I7dot/UxtscjTHn7Dsk8ee2Cp+DWkzPRkG
NQdiWIJLjnZAqFqWuRiw0uLD8dkuJ+50b2B9YQLgbK0Gk2zoLNkbs7t3x9kBWzciAxXRpvTngW1n
JJlaY3uK4oi9NWkboYkL3deACBhaYc5NKOG9DAWG7SQRGfDJvm3Ddt+PCD5BYzxgsX/O7UiBdIO7
lWARyMuftgu7mF4ERqbYmjvpTd/6sQGoH3vc9MO3tFNfIvZNvZFcRYzJn4REdL6F9jFLfPOo4M0B
eVM+ekBwfOM1beYDTpYb6eH5WtbVF34xZROAom2jklezGbbE1Oo1EoRxYyqKvLZIwl3bIs4r2rco
HfIjoh1CRgyBPE3ntLrU0MHZTTxwFf60sCaCa0cvh/Gh7FZ5WmzKEM1DHLvryYSHWxAGD+gRzl1P
c4lyCGZ7MMAupcJ2dNlD+lYxy88uwmldPpkBqxmIENvQioE7h9hZU3++Lv/N0CNFbHvGhLVvXia7
1nljgsjXdYzW7QRAu6Mgmbr5GJrha0Gw+EobxQnMoCLvcJWWKYmFY5FQMXA7UBZ0hFBgVSozj9t/
uZDAB7+qc1/OXAzPxaTIEtwRfoMTlOAYpxk5Amx3ZWjxTc6obvwEg+lQlMRVA0xFOP+LTOkvJWTQ
MP1pMAuoRhTB2PJhs0nn3jFRS+V9S3qSM4Pxw4lEbf8SFx42f/9Z21iSRk2CCEXk2q59CCaF/wDg
EBQwHDqHtohkqJSoQPUD9wqKh0fda0xxyLengnJjyN21GSMwzpPGZ0mBZVmmUsPhN0VfYMwaRh6O
HxE52ptCoD2THsbPJhH08jwnEByOmPO5bv6AJigBFOk3vo9VQ07M3aARm+UI0aJyAZN0NiDY2PbW
gxMGIEb0tsQPi9Gz/K4Fb9gIo0d/uSPZBBMTU8anEBnSfvJDxieCB1L8UgbyJe2tZD/q6lwOxscw
NDxj228RVuKIKHHcTJfagYo0XThD+s74ApsSeGmUPU3BrXTxoGctu9xe848NB9H513r0GdgRlYjp
/1uSUL/u5mQaflFahEb1iOYeSJAz4oOoZtKh2RdWiUKsZdj0IaeaxfhkcwGp8p9HK8fBi81K8aDk
qSdZ5fLZ1QEphS2H6IybEpQrtuUKMqoqwJQM/i/qqv6a6+mxav3gkCY+4ZaowSoDGEPdHBpdnIWk
mofWOyI7mp8xvn9hU3VrlTQ3oRv+hFm1d9GWoiVxHp20epGhfIiBBDrdS+HIW8MSsMMBM1JTeGN6
kl7ypbW5W3qq/jATjwQ3Qf/FgZT5eDgD76Rx1dczOXvg5UXqv/l0N0YXMaoaTw7EtigELVoPdC0m
vAE7O3ZFd9BGezOXe80uflZ1/rXw6CVm9uBO337MZMcSf4Hfia78vu2actsjDahz8exbXwxXgtIp
jF9NO10USCu+i8iU+PaMmzTDMBjU40eCt8ebQW72Fga42ngnvBifTmOM3Bn2dwq29RAh6Oia4LVy
oyMsOI8mGq1720f3CHvc2P0l+uSKI4VZmRW8h7a+9+k4F/ePm8tfhpF9KZb3bAzts0tuTNZxkCt4
HzjOSeHik1p7sUQ9l6ImzRUJA9DYw2GHYeiHJccjItbiWpqXMYgEQuXymFCmrvNa+bs619YOXAl6
GMPdoS4ZdmPN4Iz5Ph1IumQ8T+g8miX1OV3ynycqySUP2iFhQEQkRIdLVnSwhEbTKywZ0oz6Xgyf
VGkUj5DkMbLUFXEuLKc6YsVnxAsgXaCPmbcgL9eg0RBoyGLjLNnVihDrkTBrb0m1VkjFVuOSdO0v
mdfpbL1B3kSRtuRhJwRjQ7ALD5EgK3s0m5MPDHdFic0Icx4+MvyqRN8kW0QWORNJenM3UzUjAgQh
jUlPdx1k9ZLsrCWrG9Kx2JmRfFEOFY3Rm+56LNNrlYCKtQn7TpfUb6zpbFaXJHBryQRXPSluS0q4
npOvTYyRymgeKz/FSAil9csIEGUcXTAwKIqW6dMBTOm3os2e8VgVuxCYraTWXRsPqRterBIZyJTX
Efb0fjyrsP7RhoFey0ha+2KChQmf0Lv4FPnUWvP7mOkRQUoqr3Lmi1CpCRqrnE+aXC5yeeNLCcW0
rSEXiYlnCCdoRvR6uGSwJ0sau7fksmNVIgTEDoa1P5PaXh/SJcM9WtLcZwtKd0e+u2qR4w4A+roE
IXtKFCcWed3mcp1ODCqhJSa8b0S2DbDWbtGl+EuavJ4l8s0CcGHnb2aZwl0BA7TK+vh+MkjM9YPx
aQiR9hVLUj3T8a2/ZNdzxqlVlfPnyoEcvxy//+z25WZcUu8z5XzRIgtPEcFUAILuyjafTlTJHF9T
B4PPq79H2fijZCyDEca588r0Ps3xdfRzX+5K33T2HmC1rR9731Ff4SBU/kuu7Cvyvu8js59TBXkQ
Zbvd7MbBWOkG67ePtoXj3o5Xqm7iCy6utUs29B2T+He4PUSWirEjZ57cs0ZlP+PJAUZgM5USio5A
+sQbGGX6QF69vCxLf8n4epfEFqIuvr3tmJaPQ83NDQPtGPXVcDWN8MXPjQhJ2/jexlV1rpG/kUKC
pVaODvhUUnhswzRv4TAdp3EZVspubVoru4XwaooQrQrQx5Udo6yZJvsWVSAfcgjo3LXeeOg8YkLQ
bsI7g1UUx3J6nIqb0ZNnH5tl9xDl5tasAUG7LdJL8xjm0jnm9a86MHDMav/HUMVL2tPMMgOfVWQZ
Z8/so5OnXm12IvsmocT3jGq+dI3zPAi7uOnymttiA4WDOjzbmybrhCxIELUUrJowiONx62vu0Ful
0vbOT33Ob8c9M5ptdrbq8EiY1Q+vmx6DKX4EGXFpZ/cV8BHS2O41MUZnXw18oh49KDRKmFjRz6rN
5EMpumfaZf8Oa3c/s6BEPrSC9g/UhZZ+xF0KtqgrMLeiHDPm7lEWwT2jo2HPUQggmWTKvDf8nTOr
J18TASyKYnhohuhnlOSHlh4JqyWP+CEpXoYoZODFLQn16D1PoAst28JNNJBwGpn6NXKLJwtLGZRu
UA7oj1edTSBN4NNxmIl8mAf8UHR1PUswnFR+FH0t2RLsgulrMCenNmCIOpfeW2fZWJlJkoWJQW03
EaXcgU+ngugUtWGQI6CN8uohxuJJD0SAqQVHQyisjP2APYU5ZgrBfl0q4NehT+xjkoTbWqDMwYB6
Gcl0dZxAbRVQoHVEQsQ29Xy1AXh8KBJnV7YVstx0uA5i5p6srs6dgUtxFfsV0AZcsyvheefykrCW
eGwkgWkeI3B36SbDZNzMMNjJ/PAUZKnmpzR4nSEatqKPiVcy5QWPrNz0av7I0MwlnQoPtl+ccNS/
YicnK9BnvgJxqjAShzOxCQ+yc++dYSpYLkEdEVbsssizjHWcUJWHMA+RlM1oddEgT5BVAIQXJKx6
7OysTk7M65KrP2cfNFfhHq0/LD/9PpYAWERZCEaJQAACrJte/TMdesJDoggvitCEAhjSuzpgYzJb
nrGnPyYJDV4y2dyecX9TuvsWkIrVNyDHJkN9rbL+vQiH8Jyw7d7omG2nKJKdzdXqs6pm70HcjdGa
PfPy4pbQNm+rxkcV6pobG9FQb7fTESpzsepBgvLhjU+e8y0J52uUyXTH+q27sxzsjzxKRJJXO09P
pEWajnsIMtbSNggZNPDEiMxlvknL4ktnRC9lNxy0nOSKwWK66UsOgYzxTNwtc/tFD4m2R+4Sn3W9
O+bJ5q1gVP017CV/uum2NULlbdRlwTUzy+HUtiSo1Utaw+DypB/IbEyKc7ZQA3E6NRDzK2sjouER
fat7TJ5wN8/bGECGOyCaxpww7lozJB/ZMsTDhOjUnfRzksrmAGhLbCoTmZUxFXshTDY3ZvRB2TBv
WkW4lPDsh6Tymw2aRnsVWVQgJcjGVexljyRZUNw7QCVgJSygPyTpSMx/BNjeAaUYjy1RDFwXL7j3
knQgItBi2AgwvU7Ru0v3NkelIBLUe3QyngY6mq+ShpBDm9xz6ZE86AkCFyjUxxHlrS9E8DVpb3X3
y6c2f5hFrq+NAZp2UeTPiB6mBOFsJzq+bg/I/b7YPdzM1mcsNwR2c+tM63s2Tek2Soxb06GupOI/
GxaP5z5tw0tVJgeQlhtTDtVLTVwSVnmxH3ILPXeyr4V3TvuQ8bb+mRCL60ESNrmbSlnZ26AEaFvI
Q7BweDtrkPtJ5IT4KYh+Ks48xMkEMkuwKW0Rq42UYAyUae26r/Fc/srrjhK5Tddpbb9pp8h/2G52
52RbIqaLSxx6ZH/Z3d6brWpfGxwvZU0KY2ZtQPiFu9nxaIp8Su+BYLIRwIrguMhQ0KyN2XQ3fYFJ
s47IuBuGx8Ln+GnJQgwcksimBp0EnMrv3gQ5r+0tYIvxfEmMhjH8pJNdNPVnB1bbLoai1HUJqBsa
B9YbIyEKgXFMy64/Wcm87zqHXPnxtc6b5mhSG0GxjFDWhuY5yXD7ZxlzPUCOpN1K1Z5I3QhpSSEY
eZPxjZEx/qVsfnCHZNr0w/ydaoNQuPo97VwEmbA7Sc8gUMuM8MemS7r8KPf4N3j4TVb2YC/1jUsI
udnU0bYcYu/qMi7H3kKDTQbFbfRn8Cp9uyfuUyTugd3aR7wwzdHnxjiuDUZitB/WQj7XStx5oNBh
MbBtcONmV+bpY9TM9/jB+xt8UHLiPD7OuJq/s668IO+Nf86eeaTH42EWbCfoVBsKnOZxmsIzFLhN
6Tje97hBBNApUo7NIrg6suPZB4aLltHaxom9MxkVXXhqEJQ3tzcyIPn4LG5pguDriH+n4KxoTLVh
SOBgeenIAA8ZnXiRYW/TSi1gyvLA1p2lsWCqnQN/Yc4D+t7K33Sc35wig84rYCK28TkdreSLhzEw
GtPz5w/DiLOz4/l0Fr3YhCXfhQYNB0UsUmQnQb2smRBAounu6oJmPspExOZIQZ4l80GkXr/zSvdb
BDwL5fFs32uz4tRkr4hqgE1EU5mndnRegzY/IayFihsGt9yJs69ZymcNJ4g1KVa/oHXQkSybTot9
Ffwy8ZzgyJhuNStCYhYouCZNXnbBAJ/fXBC84rorHVVPdjeRgFdqY8OkDvPKndEw9FKO2FeOSyZi
X7SwfI016hNkzF4y3icCZMNI3q5TjDdXpcU+IS551vawrSgDKeJ+jvnM3pI55tB1/dbWbA9cmMnA
hIm1LS1Cj8OJAqVmQiSt4YQuZd5rck8BucbXwFCP4CSYWs+9QZmsGdy1kuEXGu1DOfZ4QpfNYQFC
q0yQGbriqBu/un7+ML14GwE26R07OspSTgz9Q3NfQmagE60lurC4/hpSUblTn+9NaB/rCq9Blyv/
2pmNDQSqE0T8Yo+wGbnakHvXOXSBlfJmPKe2Ptuky855Xt8DQVqK5bvCpXYaWzYgU3BQeS52FnqC
KZhP4BtfgspxziKMEPc32J6QtL9jMwaukZbgVAjiAFSMYUUM8deCxeaUJua26sV5HDmYirI6Gi+x
RLtRGlm/Y+48HCKyCpDk+9xk2Cn3qTWyeSMyOhipvIOhhwKi+/nRTltF/Jx9DrrEA4A7f6iV7oR8
KW3K2pJI2bzEC+922TluFSBwPh870fvIzbI70jvuA3qEWqhqq23C84iXMg7OWP6yk+iHV5lqV4E5
3JZeLbdONHlMUCS3wFyU+5lvUyGc72mmEdoA7VvlyM9Mwzs3NVKUPPCOKnEBNEVMl0jnw30YfIlZ
PMaATSiLORnTZ2jowxXxl4DiJJyAaBWbji5XxFpTD+B7XdawS6YGKUflMiwkMZ1In3HdZPGhFHzo
Dd0CnFYWalHNH+kCtROju2vn4L5jQcb4bmqMfVMhD8wxMPAUu9YD/oywa07BLEDL8UjoTEx0dcgM
pWxRrTPuTrFg743JSwEcjbxSyLMim4DDk9uWUx4YbHZ3dfEYRP6801EkDyY0s40x5W+uerItVkNm
n5wLeCsrP2e6wVxd4xiy8+xblgq6bWZAup0eafn9YxuzjbE0AofaF4Rw1PWjp0x6pebItAWsQzxw
zYRzNxSaUTzrCHpkaAqJOd3mELN0nD4UTU6nNIZ3IXK+vZY2E+6h6dmC0vS66P0U4n9SENZpbE4b
K23f3EQZB5MEOr+LjFvlgNH1Hc7dOWNsZip3W8gyfOpdYEuqnB/k2ESkUvuoMAuIJp1DXmc261PW
Rf5hGXmPZYzTo5U/9ERvn+r80A+Ftc9ljT89ne7i3HpJrBhn5OJQ1cuPz/8lFzNg64bYXWazBytF
FA2z9WbzKUH+/PGpxkCa0APYNkeW0CEao9qOIVQKVEp3dBwsfKKCgjWkn0IdlhNiBs4CGs7ytz7/
/uePZqyCXWuoZ146K99PO7CGN0sUa3P/6Yb9/EsB42ica8MhXqRt+NOfwwUPKtOZJRVnxgINbHdU
ndu5IPnYCBcyKD/QFCIAiR2TPozEkU8WzCca5vPHCxye6U4t6rPciJ+8uoOZ1bswe5e/pDWG1/+v
pf6/0lJjP4TS8D/C3X/RUsNli5roPUfd+4fE+vjjP//D+uNP/beYWv0DbIPQ3Cp/RH+g8x1+Nu1/
/oeh5T9MqQT/QTdt/aG0/m85tf0PFL/C1K4iakTjDvkfObXgF2oka8SPCI3aWv8/EiF+0xkjOLOl
sKXleOizyVRagBEf749RHqBLtv5XNNVDV/BdJwAds1oUNpqI2umpmhn44OhmbuQa2zzktJ8IoXXG
bIAPhYIDy4AZMi4JE7GbPJ462gWAiSJln1eXse0c4qmyZ25UirbB2hSIsdjftgvhTSnSRyqbEio8
Zha7HEnlyNj7zhX1WyqrbEfcRL+GwF1tuppla/1V3ZqwIka9boB3ZS2l7mvqRvMuj+0e4aFFLCAC
p9FB/2D43nnWQ4fLjp69JBwwqeBhqs7cq7zQCL95EVX2XqWyO7iyfqqrhsRoJuXrwgSG1EsGV9IS
2OgcoECMSK3c6H62AFeOHZqrlAf01sNayYMRiG4GshMm6nuZ8QvqcsIhO2U7hBUFnPpqPFmqZiF+
V2o13Ei6xE9cmCDHbfzIPQeDO6KHeQututxoj0A9GbsG+wxh75IFTwOhyl0Plh1sAnojLd16l1nM
QnImyCvKn/nQoeRWgYcfVclvU+LYfwQI/eEO+DdSdOtfvyBSIkEHXQLLSDDA+ucvSDypui/6sjxC
vn0yW6snopMfqSIE0XHBggVTh8CCSDOz40VJiOdz5P3vi/mnu+vfvBZMBH/W/vNdBapim7aUUFQ8
y/xNEy8Mi6E/EMbjYNR0y2X+BmhI1gcIt/eByJ4Nnf+MZPp3V+A3Zsryr/UQ+XlgWBx8EfZvV2AG
RzY3oZseoSsyM8FFzhd76WXCBbnQino/GXG0idF8rsrFMG80Q74n9QQaFwJ+5rMvf30dFijN7xfC
k9ozobhwfpgmHo0/37SxKZohy5v0KEMuBPphuW40dKJpaPdjUdgro0Mq7zLC3rpxchrydEaDikwu
nlEk27DcUd3+7MdSr113tva6SPefv8r1kUnbhIg1fvzlr1+0vbyoP6wOy7HofF5GBwuIkpaSLgF1
//yiA+4APLgxL1rXRGc206GNFZL53kDiFRNKZ3pOtLGH6s21mCdVAfdh5LNwIwWpYNT3o3KnHG1P
S9lgFA8ujTJC4+fUt7egqynfQRgw3F2nVfy9LUjhS0WT3EGAaXi0Tt+hYl8ZoXAhRPRjNECa+A4J
HU4oHqlc2y3qpae/ecfLF+O3d0x2Cu+UzYSWhEn98zseE7jGWWKSVtSSr2RQ/9VVRO8yPIdqFmdb
q63OEcyYQsZ36JjMNUQnH9KLS5Tn0r2XNg1s32fM9xg3mbVDQ2ND8iS7Roz6qWc3R3t9Jd8DrU7J
IaBLZK156r/r0mIg1VXJHRwOc5c73XtVjPOhNlgPFIAxKt9bR4FETOX/3f3Cw+m3t+2YpvI8aXqa
n95v90tqNR4aWxs5fa2fCt0NXPL5Vvvpd6Jsun31KwcomgvL2I7U1eQqOIg+t14TUAQ3SIoRQLQs
CNcZg8Hr33wk/+61WZYjcBApMrp+tw/VFRlubY3Uv5oOZp14d3NavBZsSTZV4z6R+UMEh+FsPx8H
xBk5dKNoOgI6HjvtSH7otwZdwarsxLcG16ucp2QLsfmBryXA2L5S66LF5GrN9S9HmmqVi6dZT3dO
flLKua8Cqz4YYjC3BaKyDZPv+wYpycYIIoSHZXaHpOVbJH338tdv2/rXI8xBNWFZRBS62mMk/c/f
RGa8QxS4ZXycXYg3TFTuCYzUoFFbYqpmSLmVvZF5ux9aOgyf/zNPCJmsKnyMM5kdcoI0Vn/zkn57
rkhgmqakGjUpZRxMwb+9JBAucElCHR1DX3OvmvPNDF25r7P8mOPdOoatSg5Bb56EVs6m9epr5DFd
aDLr717Jchv+6Tb9fCWOxS5BKs8EXfrb9zVm7WrUBrdpG/kwZ380IV6yxddCvu8wrEmfYEAeBncz
w0cayE1RhOUBUBGpZgMEbbv1nlMlmFSgxdk5wtkWcE7/+mrZi63tX14jCDDt8uTjNFmu5p/KtM5N
kekXI0dJ41x1a2lwOQkzo+LFEKr5hmhvDszs5JHedCjD714/E5s2CPPqRNmVgvIHSMBopUrguzr+
MlqIVQD39LHK7oWRBhs/YoNdaJlv1ZwByRDGc9eF1bqYRENIF9WeAo5veOXfXv3fHgvL1be04plu
uSTqmb/fkf1kJVGFNetoSsgKFTQGKNfTKVIq2LQNCTB2i1RPsEto4YajOCPTxbcnBrhNwWDRA4OZ
H7wkNv7mnnF+qzaWFyZ4yrqurejTyUn+50ve0zQXs0/W3BDrvdcyl2ziIuZZPz05JuKaEcftOkrm
R+Xb1nIBQxZTESxoBIUQoShCAx5s7HQ3zYge1yGiqCht7yjFZB3mtNnNzPFdb0hvJquUndfjsIPt
Y60U6n7w+d2TvYxpujk23ouspO3vGxbY7Y8xkeQ+zVa3Bk0Ov02gg3Kyhw7k8G4qGFghJGMMJ4Bu
62Koz6Fqf/iYrU5J111zkTBw7/kc2+RQOWX7Tv7FZRR3XGqU72F60Cm7fx3ovZHMCC8LNAmf5Cqf
F/Lw119r798cAiivaI88OiRt/o6jo1z1B1DXxkFSfhwGIkfSihS+eeaNp53j3ttZ/+BrcM3K73Nk
1yrdYS8sd66FSNcKxJ51t02UzggpBhSWE2Ys64kmm/qiJEI0/1nYstqhifnqp7o5cD+rdaBBQwvK
TGycQ3RUrWR4lPiaMVV5IwRCvpX+E6Y/ZPviDE003dWzfo2D0GVNJABN57Dzpt4u7uZGUnaQMpEC
7KV2Ws6H8TQwDWND9WtovHbjDM7CMsHt5Jropwa0F4J7+T1smLoQC4HngX7BJg8oaHRwaBMa/shg
sBP4NWvEqj1YChRzCWtqM6B/dQKWTDnJcrxiwpBrwPtGEd/JeWT37ug/Wv//c/X/2/OSm0ABu7BB
EDrUqv/CCzR1Dmov5SpBtSTBLW9uCRmHDFc75sTkW8VOix+eGUil2OVCwXxyU2bsnioeQsdicu4J
9h0F2aoJoXBsL9rtX3+FPk/nfz4ZlclznHpDKH7+3hREhuBLZDTMcJdauBr6L5kfEJ5j8mxHcERa
Ookc0Nh3g4/7nISkFKxt8W2KKJM9kEarAg26nD3W/zMN2N+8OuYFv53byvQ8JWgdHFzQizf7z+f2
pBqnkSNCVVULuY9Yqa+DDjFp7JG+LspgjapvOhmynU55FtmszA7ZHAuQMstDL2Rr/dcvyP6jo//t
gtkoZQDH00rx0n6rStO6xOhFLMVhtFOxcewmeczGBfuqjnmfG6/8rR2i8PxMWme4z8qfOhXlu128
MUA0GZLb9UfHXNEwwuwwED9wksVPypnu5HtDji7eTXdhZN/Dxh+3Q1ipHcY27muSl5CbIfzrmXR3
MAn6sN32hADc115ES8VdfeSjvMRj86Moi/gC7KE8NC0xaYKddhNgpPW4krswCNR61r29h3z6vY7D
8Dw6qEOSoiYTL6YKdrQLY8q776gw7kLN6+zZpzVSfZhwvwCcybq8k/aoD1UenLqUX4USuNk5aDJX
sRk8andWR9beA4KPRaNGOvRdGfvD2i7mcR/2zS8+7mZdsf3aYez5YdeAqtO05k0RId8uMrccS9LB
tE3I68o5FUFkbbxQxk9CvXGxw4udD4++Kf2dN6C4DNoE0gINNA85ZSH6x/Lrp8FAJEi6I5VBHnVe
byJi08RGibI+8UD9Bg92frBHpEgeIwlnBriTDaFDeg6TCzQn0d4q0jfPMsYTudHhalgSBGibctDL
8i1j5k2tB6ZDe5sSJd0FS8p4ylC5riqevsQIuTyxyAJa6dAP90Xtu6+zYC8o9nXYT8c2E79wfovH
Lo3fvXkamANNxl7hYGbXsTxDXLVnRS43rxyC18wy9AVh8bEZWv+aLlt6+EXQN8eBT1L1MFJigW4C
Ongd+rCwPT1gyx+rtWQoel+KDGOCJMFKoC6juxH7VnBXz3kH4VOCIrRJUyWGwnsJLNayU5lfm2FE
6uPayHNN1rGICt5UC2goDvLibsHSb9xBfYQSYRxuyOTMDGgxmKZITpmlP9E2k2LESoQ/CX7HIuR7
58MiWYd50R7devgxALzZB4ZrIQ4p8SLj/900KCAZXlyk08D99JAejvj2NUnZcsboQVEVbNy52/SV
1a4auuZtj2ESaYN7kpo4yWhoMCw23l7I+mLGaYgoBa6JiJMdEGhjY1ltgtiGpZwEGnhwI/kg7H6J
khypUzt2QXOB9yoe0ailfhYQhlHdz93yr3C9s5cW5oNZWaewp21sWZh9Ft117uMu60gRskjSVS5m
xyS39rQ44lgQnQJ0xNoGBmKksnaoEb1ObGvPHsHpJxjdZfrVt3K2gw1a6aTX0X2askWdGx5ftnop
WH891BaRgV1CZIBfmP1FW5P1QvwZSxTxLIxgfBHL0ks2aJoEBRMi5hDEWR+IXeE2+8QP/DPSD/ox
hebThmyXjF/6fHIv1EBlnPmIZp0Zw4C8EVgXXMzsozcx/czSdzZjolkkLy86avSNxAe1MJzTVYPo
Zu3SJe8SeyYsMwyqjQ4xH5VYZewwuIrpw0UIMKEAuST9bKxkXGTrWrLOM+LcOZv49mkGrWAfzf2T
xCsX4lY59yOGJUAnhIKY6OUa9iV4VM+9NV58d2i3AuTggzF2G2t549jUhr3Vq3or4258UWWbIPeb
nxNLnKkfySHM8vqmBC8uYVX0NWznF6QHGr2ati6zqljimD2wxMjZZ8NsvyxxGUDdw/7U23S5PA2j
kHQnbqtd2Tj52bWJlvSiRH7NReBubDvOT5NAoFgYjflWkba8ivEWNQgi97TuXCfFfMJiYxUlLPIs
SyyrFfVRDHbPjk5iX4/JSWfo81jDofjiGvhF6ikWJ8uJv8HgYKPJ7UopeZ28aEuhQetfza+y5uip
gG5htGM04f/MeqYGdI0/REFseuXY3dFujP6GIZZLmOmHPiERRHlIS2mz6XBy8Ht6tDb5JPGU5gfH
C5+yYaxvJiC0jcSNRj+OZyoZLp5/46NMj9aAsVZj7SZiozzi6kCca/T2lTHJq0UhkzktcNUwCi9Z
np6AAezntHpwQu7BorZZfmtn5Kxv+nUdN81dOqCkjEAE1sN7XsiXFh33JYmBGZKlV+2Qr9xFSYxG
2pmun791bHAnmpHyt8k41FucH+FOWt/kWHNWDQ5outTELUrUWJ+b5WVukD9/Ikmwd8GThJIl9B3O
Ar7i+FNWihhgPA+nOY7rB3xMxUo1ID8s38If3n+pMzfepYFN0quuwdJZMWq2wkWOWFu3kHG416lu
zZYivRtmuL2RXZNgrQvzEGAewG8ybI0hpfx28bmkbnoCZYQnm6GrX0BE7PJqugxF/QwShBra7l/T
7r3NGN7QsZAKqZLrGKKsims+4AimypA5LobEtN5xXmDmSWP8I3l8K2rnnLtufP4vrs5ruXFky6Jf
hAh480pvJcpL9YIolYE3iUwkzNfPAvvGzJ1+aEZLYsmQQObJc/Zee0irjnJtYKjqMMrHEsOuxiYo
qsZ5SRkpu9bZiPCGmqI75kazHeoqvEgN7cQJDq5YpHxzeYTr/zlHgXVJA7Mh3uNkBgvJr6IExB1I
sFbUKI6RvTpENRjN8DVKOT1EkzpVhiRbKGO7NU3fw0wTEg2uxmCrW4h0TtV3Z9NfNI9kg8WpbcHF
bJ0DtiXgaUVgoawO3/CAIvxM62vkpsChaXL1edtjFcToUcTTeR5IYzbI6zAJHuEU7vmcY/p14yfj
I3nKES4sXP0aDT8RSMVsPJdulxI0zAyFDCWxKQlFagNdnDrpIYsdZ6x8+Xx0QdnsA2Y4K6Yp6S6s
GtQu5tAeUTK8h9nwYzA+xsondynDSdNPaxHG3kuxDDxYx4/cBeEqi6gMvS5+a4d1xyy6DoKDRPqx
thPXutjVNgyzl6ynzcgtJ9l0M/zJSLYZ68xwJ9u9X6ifcBhPIzvxOFWPBv3vFSc/2k54XOHa76YQ
r8wI2mGS/nsyzCBCJQEriD2eAkEsfIWA31eGgUUEMMc0JrtetQ9OQAxuR+206yx3nbveCyU1sjx/
uPQ4NhOs07tJz1BT+/J72sZ1/92SJb9G4YLRzflKAnxEY1weQrd47WiNrAjR+uwHPDqabeA4oLBY
aeI2KYkXPspEQpcRU7bZUMZN8tWBTO6LDLSEOeeC5a2OVmNBNjdTAZJ5bDNDibo1R0wr2iRM8GNA
889+WuBbK9magWK9DvOnjXl0WyQkF7lOozEUk3w0BpXaDmL63Q4ONIMS4KPbvudDR+j8KBGeG/nO
CCkn8BTs4OKQSWd+ZeAyRIGLrOwkGlCP9R2tBojaZp3aI6zG0SBT0vh01YIUmX5ytkfzIYgPlRy3
y/EYQj9fpQXSI2zIROs68i3lAEdZQXQoZbvWRrNJ0vbb8rHz+cAdib7TNGDSq65p2eX+PnewRUmR
Vtsuj0iQ8gGvMLibyQbKR+ORvMMI8e8aIeMqCCrAaqhBVgy9YdBW+P9j7FFaoRBTJeFas4UNmc7/
it3r0SGuEuDCRKbnyMGpT1EHLs2gqLV/ki18FZNRrhUyzc4of9lI6qPkMvkLBX3CMW+ZNZVCXzyg
P1Zs1525TuNvwMTPflC9tH53QKD/pug3gNikySEiDukuoo4CjkUNzDtKWPgi2jKruOR2QTz+CwTo
piKqaJ5RZys0RfQSrQ1RfBxNjOjoLyDiH7Kp6qcqjA4pS8HGLzDa5ks30NS23ndt+tJ2RERMsddd
GQFyS4jR2Exz94PiiC1bewUo8OjNz0y2TqveA37BCLU86IVXH2L7W2fAgRDo8uH9C/en3D/85+HO
4Atonq70/X+HWG9hAfy8P8+/Q+3uT4wYH/7nOfePJ2Fmyyp0vn/0zxNxfJFyNZqXfz78rx+1fOuh
CBOI32kcHyzwuxih830rKt6K//+dbdXa8/a/v+0kF9Yv4pL7J++/5/3//vmX//yw//ouSWS/4NBB
Lnzn9d9/DRMzP4V8jodp+V3u//xfv99/fct/PedfL9y/X5p/vs/ybZO+foskzagpuWJ8YT6rzOro
SakfmQofdI46YAjGnxHZltSq/X7EhotIPZ1PRhegutV09tHOIoFjRbtHm+Hn1cPNCSnw82r4rFLC
t4rspy5q8ippg8rWg7Kodp1bkA+q0vdBjT6Xeh9uTUX0d0aU0dYa9UeS1tE1gGwgzCHGypLWbG3k
2WYVwsC6aOXKcvTNnAvQy7FRHbs4PcmwrS8Ns3c/aC9+WFU3JzqOflig8uUIxgEk3UKdt1a+bf6V
aZQ85+Z3NyCJswuw43VHDk8cueMuPM419bkxzj8h/j0VY7pFT7a2TLC0PsJmQbdv44SspmTTXZHu
D8fSghbSDSYAMuepm5Y5BET7dTheFDiGNitNcuDnYC0mgshQsfZ7qFL71PURcpb4pqdxDT8Uw66L
lC00biiRBS2SelM7BL4ObcCA3DkknmE8J9uOE9s6adx4LQzssgIf+lbGBtPNHmW7i8fGfMlodW+6
OfgV6p7kOCdCbQ6z2B+OPpfOKrB/l9RstsOroXCmQUMV8HHKZMkQuiKccNaBbWT7se67K40J6h6N
t7MyHqpRRI9GeBTVcKWv8dO09L4x+01SIJ+qJOegdCAaIVBvuROHlzSqdlnHq+dE01drRTe0g2rf
5Rad3MrY6UH1pCt0C0s+h/CriqcWe8EqSKIA3Ot0c0sWVBeGL7Cenfa7h6H2SkhRA3Ms58PWeLl8
TSEigqLht6WdDoD70nGifgyxLSbiITBjkAqT4+ESw5A2NqHYx5U7nhKC3MZ5gvEdRFAC6L5m7Riv
ncl8I6WODOjZyA4zCDi4+UxyfGKWinJaWfQeAO8Tp9m1mKGm7rjkITgpk8wJI3NAvPWq6tkDJ6MH
NmaCJ7jXi77ha6TyFhhtRNYw45Ps0FrZb6Ay9a4imTee8nQ/Tgt6RPnhQ4qGigBOzuZ5iY0iyGKM
4u2NP01eK6YJNXPlByPHaJoFf2SJwMWI8QHaWU8QlOf1hz7Nt0jn6xZdZWygoSYR7WhlI94NLqxQ
JPlLMP52TWke+UcpWE1QOdXivWn8HxrnEwEk3/n8gmqwPOANpoHvyOsUrludddsZMS5q4fmn51JJ
1tnwWNbxa5G4v5kiuV0AuCJYcFXGiah2fsmqjA86CA1AH1A02wRheRR7Dhr+qN2y2X2OPVy4cHGu
o9eGSqfEo5Pjh6JzBPqhKC6x1WzTjomA6QVsxFB3V5PozrbbIIKev0OT1lltbZ0KEUOH32JHXvUH
SBWEgfgm2TfdVymLp2U8MPXDyK7tZzsnk6+FTC6e942rPKZraty6GV1LWgHhCBbiRznhMDTNET5R
oh+haU3rEpYXb21rHYTwfgAHY9FwQTRYHpSyAJn/2h5QIDut+oSqclaBhUTSmX+b+SIenF5w0+2z
v32cWPCT/ZPuIwlA2PrLBTish7GkhsjddytAdEedj4LdRdBvBNMucmzc5VDGY8fmAkSKkpZEjzs0
+DkmY0qcLNpzdllty29qjFEl2RkH1Gn2S+y4CiHeMnxObGKya3izLBgw0iGFF9l7ZDqr1ib+ATNm
vs9y64oPYq9nGEluRBfV1Udvyl4NIFlrZorJJhCI30PDrfYd9BlA+g0JcMiU5k2d283aqJxg21f6
Nadt4Yj8b2WETyFmEsD67gjjwt1mz7ISYlcKyT0ylU9VUV0nzza3DAucwPqtHMfeSqUuVSI+ogkP
X7541Pqhem2JYiWOF0ME/DUEWrHyyUhpFxxIuQuamXrGwVLi0kyw1Na3+DHFJJsbirXkapgPmYlP
vJVMJ5zhZ4xsArMuXOupnxhdz8l7Xrh/bDHFO7m0nubZR5xJSQHQKHh2VLoLyN4ccdN4InAukjsg
7YxvCb9wNQSfRldzYMG2e9UKVrvnvQcWYXgCkpAp1tj2CT1EK5tI42aKjAhaCzV9sbjBCfciSY/Z
WRp3/d6ow/d0oQkKs/ryKfSEgkpok8uMhoV22TD6r7BCDlYMPUByhxYz/CIfwHaTNS7kmIHzbMWc
tMnHg5mDhy8RDGd9/DN18e0UDomrfdlcs977QXZxvosUMPkp2NMU/dSWys6ECPzxYQvijEsJHeaQ
mMXRWrY5GWFLgGGYcWUS2Ampy67FCkFee6hs4tE5b4TZBCuul/VOByfMxOjF0RJvKPMFaaSrIium
y7BQL6yhgRol1LPt09MQbvkq+53hG87KYfXkqIrSvdTdscxt69ylyxFPSvukGvXaRpzrQ8Bc6771
0Nj72txnLhU/W9XJlICt8mziPNiRnpPXwcYwdXnwVPI3RseOUCXYU4qwLA9MtmcJASNRi3WTbuJq
6VANblzBKWHjNNPpPObVoUn0sSW00sVKzcLp4zLZ1AVCPGgcb6i0i3VtE5SNJ+RmuxPIBU1T2MHF
3Zh081i+B8zhECsLoisd1L0pNrKxOXR+pLZehVK7QGitl5sUIH255SfiRIH4FSUZ/bZq5YbJocjT
ihc2x7BkYXYIJ9wUwIPIMfXogNCs6BjDwIIhhFYkf0gSIMmpC8JtbrfYLsLiOUfnv++tdtrgdJob
p/5NX7wUwOqQWZD/woD2A5rZR+/iiURjTXFkibOxGMFrsPszWdcCkb6HCeUR9xMGGiM4cxP99hps
igSJOKeJaAvsgPaDMVQp7mKwzsRtfyZWtgtPCRauA6cdGnWy/VHJcdzaTbtklOYPIvCPHTEoRGVE
w04GgPV84ezC/KBanZ82HNwwQVcm9AFc1VNaRYfJnJ7HeI96zthK0q/9vNMcZ/BtZj+wtmFo2mbt
xMtj9e0Kn+JzpSK96Zy+BW3vvotowG8r30XKOJsghA9c0/bOmB97NwZ8YqurmVKSuJW6IuE7m4lz
w+TEKzAEAMfSR5/bnwhg/yH3NFGHnoiBHtLvlPIj7v2RlS3AJ+ziaxvZGgXnMa4R3ApqnLeeRLQW
WLU+WcmlGdUrc4J8HRpRhUk7f56tm+oIwXUtFE8CIO7KneINzsxm1WNynY3ugj7Q3epRU3JFeKU9
XzzEZpteiRh67i1N77OhH8nk3TIecRm8VNJXp7sVh9YtTek685Nt3tJN+eeTvWa83iEOsoOGwRLo
zlVlGC1bbOu8JTYzqj4xjJWUuc1EBtuYmpt607sN8FfQMPnBT4Nts4RM3R+ChHgNN6V0yhVmkuXB
j+dmkwbQ6rzeJCFxecDIcgpm0zkAqIL42sM3a7BtwuSyTwMRR0SQkISlBpmdB/+NxBjmBEY5f6HO
JVWnDw7Wkp7Tjh0KNKe5xAs1+P5gLDjh+/+xXRFiQUNoff8crCBvFPmpsPPupHC+n7Ll//C4MES1
hkTtGzBVrpzEKaEtdSKlk7/w/z52+irAxwZjFi+n05+9Psd63iqHzg9kcoIPABvdieHOgAFmpcLk
wy7KGDn8dspbLA3Lz6ydVPK1//3xGd03CV4DjiIZp7Ss82oV1TMsrdl4cZcYIvnFoBkF/fL1+5NG
Ij+2ow3tbXZiFmglDeA/xQLFqb2133L+SAKz3ZYW0TPgogmkdOlGdHoCvZh6mHuyel0LUhxggvXr
2tREONSUFVwBGAPM5aGQFe7OB9jUzalywRysZpAzWRtnx4iUhT3toMM/X1zO77yRDArH7zl0oCvm
cIFPhOUkd5hst2PY/TQu58/7Q85WsRlpW63sJd5pyiDMVzCxUPs+5H6FBrUlUpMqDjhRAgx2XB4w
GSKZYVyuDl2O51lNNhk0VNuDEdpfIFLVMcyKA1pumANF8lP4wtg6NdevUtWunzCF3R/oZ2+sPqBU
HghsmoDZ0dGA6XX/4v3/yuXDLmyZpKgIC1TP0DM1wH86S28t0OO7LFtGOQIq1dLBsVOCP/q3xncm
WmmQjorpixUQK+oKARQiGl3iew5s5AKAGuFa/E0aPj3r4akMz0VsvgPWYZoZa7q85vvMuXaFZPVm
j86HZVvvniYtR0HvgAL3HGd6N80jCCS7P1IT/2kS6uYfidd/QhnzUPXxrYngeQyM4QkF5ruE04Zc
5230qUAI2MEqzM+2hNoY4jtw3Z+IL5/Gzuew2ZrjGs3SsQrrs0GTfx0OtMxtG1MwVAPNiZL714WW
oitKRlalBvrHdMH8zKFu+dT/PUj6UQwd+vRYT2p1/3wZCLE3cs7sy9f+9dSsXC6++7e8f9nsVbDt
RvfjX8/T0ZJQdv/k/Xmz9EJoYe61KSqmQnUFSWxyyjWjhr94d65uidpFRNknXJ9s09FtqtoFDEoF
sAqqSJ10Z25C41zlcXjuiFPa+iWMFjgYa+aCT4YMH2PYJ4gsYLwI4sGGhDekAkiX6fjZdZZJmGfs
koIwAAcDqOfwJRky2tAZwLVRtcELt5xl/u2xEz62MJPqcdh6TXe1WDwuPq7lgciZsCCMOdL5M9AK
IlAnipu6KfITXOPzKMk694BDr7uld5eUZNUZrfoWyDz3DZJPTFikxTY2/ivxyrE/oKYTe8+Dr+Up
c2ejUd5UBB5v/d56sXIxYtdPKLpj9uKQGmNiu947/oPTwdBMhbyNcFWFNAGGx/ax81LoWiFgxTwc
DylHFkpFFNcpIvM9nUjO+sr6G8BHPxWwnWTBJCl38k/SIWjRuPM2YM+fhg/TCvUJvs5PKyvVjijP
X7IMr4EvnzAl3XyV/Ha92jyDzt4kCQinVL8Nhb03C+lhfMOPaVL8TnKvvFAfOc6+VR0px3PDoM6q
pt+NDN+F7SQ7sQwCZBM8cHe8ZVGK3sBK1Kpywl2oUmy1wyerPX9ic3Qdm7NEmr4ChL4FHiIn5v1z
CdGpKrjP1NDudENCfRrM/R7J1x/jN+esgbhE/9XyE0CFGbh6vBOvOE7UyXOneQ3jOgWlGfxtmwEM
x4xxTyJb65wTc8wqMtAFd6AsivnF5bBSeTYRVtWH47u/ghrS6QLpXjNXm7aLFloxjR0Dfh8nzhYt
FZTbniFSj3V3n3XVjVYvVS6HcyfdDoZ96GV/qce52XkGWCjD1WvXzG4EVPwInPQ2JPqWIwYg1a+H
YklwHPhbnNuRoHVdbDzD3OIW56S5FYV/nloc9w7DqwIliU2GFg2k8TWxGAKTSv3bcGbSgoRxrgUu
r7C/jtX45eJeXaXOcIN1/9T59CqU92wO+iMt9Wedppifx0NOz97LW/x5U/UjDNCfQYZZOQa3hTs0
l6auf/LukwHlJk8AxH5Ra83Ay9OjPRUXFnqTudJvXzaX3h/+jJb7p2ckzwL9cywRtEkPIGDW3+a6
6vBKyiUk1b4E1fRdyfAvtk8KYg/TTGdyd1o3R/5GA/OtLf+H/Qp7Kqe9w0I5i+bXZPq8+umfMSxo
ngH2W0OSeEgr56uYl1aAzcxC6vcpskfORDligTDhFlV0KMChIXD/4rrMtrlJjCoF98OUmO8q9NNN
jk6YPry5E8v3QS8CWNjC2DqNxdkJuxcrxPUgmSbSOqnWXgy0D63OIgMMqPWg8Zm1zewWv0Bpzxcn
cBjS84sXEtAJMILXXKh2X881o35xTnv1pUqzZvT/kYVFgQebqGiLTE1iaKCUgfMqunalDO8xHR2x
t2qbNqigR4GG3KqHaDNY44OjcYciMMinvtjrTlz8kcEGh+vHNLHZ1UFFYxtyxVtHk9dPvIua6F0F
y5plezDv4/Ropi7IvjChteb+GkxkOHYuNlNopRs76al9zf41lPnzIIcVoE1rbBeKK4l9tUHrFycP
qxUXIKAw2n+VOBgdsZEQsdAJH/NBPvWO8TOOwmdeYbIXRvZ2fZsSlp6q3RoTbFpw5EavHsGan5rE
OxCGxoHB3jbV8E6DyQnMv4if6z5iQhAUz00zvWg1f7QD3LDIKk9AXC4gHvuVwdujPfSPFg0sK/uF
MKQonSenwKISqOjb8ky5zjQg2XRwdjIzUdR4et3WmdzXToPKVSIl+ZmgpVtFOv4xD6beEoJYldyV
qXHzgOIQ34qghnll73zTmjjPHhYlN25/gVP8cOnr5K30OWX8aXtkaJ0fM7sKPAD78j3N/DemFjTR
ejrIYBf/kGbLnmmFT/AQ9r34is0Yr3BgPpiVcc0t3NFk2Y1kZ4ZMChHEgc3zZoqG+t3o2G2bqP21
RHZpar8FRyx2OoytnaSxv54ijqeu/GSY5K6HPGwPWBWweWmNrs02qR7G6Wjb+nesOL8U/XzrfMhs
cVqZG2QzNMvrvyZtUTZX/QRbh5sSNcGUC+yw6essfxkZtqO+6LhalDpbpCGumNzTP6peqs7COCYQ
tTUpwQS4v9c5dJcpCbJrFnUfSQ0OGgQC+GK6qStmyd8WQ4ED7ifQvRVg55S1xDUYRCBMqDYGTrfN
bPB65pDTUIPSAp1t59LM9FnNADC3Ts2HaJHRm218SkLvIRx990VMkEMKlHoN8goLNR6RFDlzCn/L
X4nuZ2kvQfH6FVPUnMUseYkHvCJ9POznPhEHh4MY0XoZHD+HvMG4Rb7e+JwvCaexGD/Lv4U1HMoI
2ROJKayvtt1uArSMq7lDWkUsizplEP92Y9gKAP/RaxyW7YvKC1oortR7ys1sG/VAwDxVZOfam54E
87xL5Krg4mfC3uEtIeidvLyLVUXtJrHsa2SX34kO5kuMj+I4MhMbokBc+uUhbDK1HS3eXrx7/sle
fCfTWJ6bkRa52c41NEAOiEWxdJaWGICu7KPdYsOcyso60D979HPUc/eHsAf6ZFebSnjRvvCC6ZRJ
B00Qbf3EH4Bn9Wyilgu+aCgk/TG2kof7gzWh3DMilObufAsZ3IN1GBZXIqJPYHLRZSFY7Up/XGJa
wXxpVL+2aNzLyGaIn7yHfNGMsO56ab5Qq+qXAKO0Ob+EHqmopenZZ79vbBJDmH5pUjxflTVWO1wR
VIl5bu/DnEsuUZ7x5DRvSd/ADVg+8BNr2lnLDJ/A0ZV2PQhPNrfXxrVRdBdSzg/pnLKv+lQzrQlq
IVK8PL5du5dU13+kq7K9Y3f+pZxxVllddvCZ0K19Iee1mSL+CWLnIQpGZHM9EQ1+gS2ipBO8doPB
3cIRVnsbAv9K5ZBBB413f4oMhuuV4rtpBsNzw5R/Mum5qOhhDPeD0xKoZpsbO1fQhQWT7hxEkKut
BhmeJmVl8Pmee2hY1iWZ2OLA1yNmtA0yB4rRwJnXc2RIwURMvXmItXM0IixGKeVEmVv5uR81Gxbs
9Eg8q9lJaQRa0PfomWOiY4gxG3D+vX4TptTufo/yDnmM2nCbuSyp8cEY85mLVEwIRrdKsDNlkn/s
mMnO5yXbtz6NeKOlryilCjeDRn2BeAATpXsiA9WgHSepFYMT2bA3KFdHi8YfFZQBs8B+D03OHndD
b9+62dpMJIQiTn5AdPDnsYFu3TDfWm4yEdrSXZNRBNc0H8v9rLrHdnYvswS5PgbdV6GN35E7uGhJ
gU0mi7ylAesqK14I9DocXePiXNaYjykCq1U4ssLM/bc7TQ+zrgFMalBUEbgdMjvJaqKGcxq2zRpT
SxYYW69Lsm1YTcnCdvhbxITQKrp5SJzGhyCPz8t/s8fumwfgBEUkPlJEYow1024AIBTbr+2UTY/h
YHD6ZP13YF2NU/oFG+G5kcZqtJIYIUuBwossXDZXggKYnQFzYql2GyAXCKDW4Bxgwap+IYQl32UO
VyVyJloDUzNf8+xXWXsRyUk1DVRfwm/uCHB1a2SYWYyl2PC9a1GLhQSGJTuJaIJ1xYnGKwBBJ4e4
AveYFdRkRuZ/4JLJbyoZPkVM+ZH2/aFOOLDNQ36JclCwunIJ+uwXyzRswoiSybdApSSFk1DNqPTg
jJys84rUTuhYO1sM8cnxS+5Ks1TP4KwPufs7LqKUGhzF9cho9Rzn6a33tHGMmUmrxCJbI6vxKaXW
WeZjuGnCBAFWqattRY9wucbNbe/QGp6jQpwnZe1EzYYxjeEx7dvuaGK+yj2XYY+en0qrvKWi8g8k
AcEmCgiQrb3WALIfPLIfvplj+8UtBO/PQOsZzl10DJY864ZOnm037zZTqL3fq+86z8ku97JnVMWL
22S8TDlswz4LOQVTX8h6eO8IhJn9AdUJM4/RpznrE7mSQsJd+zkTknn+IXTX01b0LtLEPuC2nKiI
NkGXBKQHK2V+4vrK6OW1Nw/o60i+CQENLe7z2j32M1Ka5KlutYt/3DuHgFU8RMtMJbyPEkWE4+kQ
h4nG0F2739ZsGbu6COmhM5HYZmO7iSP1fbfG31+xqlbkemePKcakWGILnd9a72CCB1y1YXCWvLSb
umvkpnEpEUsLCmdBZYXCHPdnFjAP72hShC4ZNZH3pAlUWd8tFHeznzko7+xzga9jb1xyU7354KHo
f2jd5/uzOtWh0IzwtIIpQOxdU4PoVKKASkXEm05ko6cQItjhPhj8aI8Ng6ogD4lZkc0mErBQ3Dq/
BiZzE0H2dluQrRQhjrs2kXT4t+AFlNjdrZlmYnwnU/XKWZ+Z2ZwemL2cC6ug2MRN0xTf6ZCYB8un
GSxna1t42XftImJF0gK5fvHaW9rdDQMD3LpCwhRzB0BQ5dw5q3qfbhfyy7paUAIYwDFpItMzXA/P
wg+nHbB5IxvdNhMEvZgBZ1hjnkuCr5Jm3JoT5isUGuzwTgsCUcTH0uEVRxd1qjBarSQO2N5HM5uV
r64Y+dEFVmN6Jge31bfeoeKCE64ZZaGWjDtilKO4X92fGZA2+8+SWniiWidu/JXr+DVREysdMyTk
a5x2ewJzhsj462ho1JWAiqNnJjQFBuoOawg6K7jBBr0raDECh47Mi5vV0ouzh9pZWSE/oxD5Jk2R
Qgw21P9cXzLP+RlYrEcQ5x+alIraBLKV2KzzKfNj5IzcC96jMbi8Sbb3LLhIJn6rUBqvoEGjdZtP
X6rnLEZwCLtVxpvtQnBLp5zCyEBlJuVmeWUYRsIeDCnu5AjJbUThQYNzHyAudKoy3PRW+n3fT2ax
BFfVxym/adv7BaANRW3EP7m378jk5ECYfo/UkmOtP9OZ985qDNBCTY0dGhEKUJeF2v7oWk6999ux
OucRGKEOA4Hs1birUg65oU05H5aD8eanajwNlnsQpvkwS19eO9Gra8PMHYRyeQyKejwuNbBfDuIG
npqDw+R+9cng3jRlpDnaHYa/cms4tr4VapnwzBtmbfWGtPL8UPf+FyG+5fn+YOj+R5oaCcnSrbcl
T+BiJL1JMPuEvNriEHIG4veRDiSUIxuxr9NoZod4xgnOOvrMsF3vZ9t8bj3l71hLvLPTx2fEKNRD
8G9ajvgHEYofUWnZayGtpxQM7EZNxnbw2SSXi8pciA5p734aJEVscrW8frTXTt6EM80lrM6lCcpf
eRkjYi1URKY9p9lRBSsETuZRhYdAlNGeJj+Jgej7gBWam3IwuyPMQBD3i+zW6rWztmzoCD3vHoUB
GYyUCcNyUrM7O9lKBjCqYfTHjZhAZ88+c40StAhwM1A/PnkFQSBjgqVs3nS4eyTZ6IsFiGtpMB4a
KhkkDhRNpV+8uMqrkeH8wWEXbnxCntkNR/xeaIf43dpp3XSAKgf/XbVhxzGIcilB3VNL8d5RGa/F
yBp0X4hor4B/ipwIBDTbcVwaHjf791wvp9E+4OyfwQ8X3P0Bcwlm9xS3YiVGkHIoI45VwNSfzpoG
8/pYmSBLhngSBxNKxBIJs9G2i6IDDiA/jdW4l/rDMjBcx5RlBG7S/+Z4SMTSWpXdCdcLalvNpnp/
nXz/0xjQprnWEs2IY+j+C0PQJ+OIassckreZQnBD6cpeDwPFgnSUMUTfpVwCCFOsPxD0xg335MZo
XNxYPWKJcIgpWkcambjq6Chwr2bwnUC05vQMWLBsi6WmQO6jlO6pehg6pAQ/hcGRFEKi+dr01AXp
92L+V7L8rmquJoS0iL0tA7LzYjsP9UtiqfeJywqPEiSV/1yCZsfQO8fzDRz41SLFkhWrgOW9roF+
iwcCtdkfw2NmpZ+46OWmHjCiQYWgLOFJjQr2U+Vx9I07KNSF+cfEwE63LNyYHUt+/FDNhHtLf7jS
up7WATgYEjXUyksQmaAPkAvOnlcAq4tVPXOOfzASDIIBQLH7Sq7lTiOKQLPPSi4nDnwFT3c7Sj4M
IrQq7fw7ktP13lLHRkIwPad4ZBINLbh82hiufwmWPiVL+7yL24VyUVS3NuivGYvMyqi+CWkU2Ij5
a1qz2s4gq4U7H6pYphuP9jlZQLyP/6yJ/XAyrGLYRUP+Td4MwEcHswyRRZmtnXOZI6DwhogUU+72
cHrkTJI+CKZQq4q+7YfWqcAt0iS7MgDWW+E5NIdwaWf0fzIaOgdBePstbMw/4/iSRI39g0YFiud6
ni+Z6+cHz5m7dYJZfWPQoGpM2KaNaI6ZZ/dXZ9THSnP4i0iNvcIihuE/o7NuiA2KiLLAzQshpUa+
ibafy7kFebASAQEqyVBuSKyDqm7U315tAfAouR+XK6Sz+l8qmt5su77CFHgYGnAgcbekWbHvmp17
pPfNIae3GOvRZx6Wq8czBYsUVaK5rARjVLDNsqg4RMpxS3HHuUn4YwYdFpT4nH23+FjWQ+4TVAcB
wTTZdxrEr00hnurZ/VRT+rss/UM61KxqOVg2uhpEJNDChxz8IiivnYEOoZMtnf2SctddbiIx8oNk
Q2Nv9hYrZNU+Ji1QcxQ/5F5QduC7Jad2ovlmsiJHJUj1MjjcN+yYs61pnzHNEdlE0OgmZ+DR52d9
trvwuzXDY+FGuAPtI8ho7Fmq/RXLkGuWi8vsvdcxZE5OrhV+5jqqphVJ6QANMbPMNZsvAXiUsQxS
2Pzybx8z9SqZo8Ny79q5nHcVv85ohK+jYrnrzLxYGYaCfkit2C/lxOiQDCtwK4fNY9xyM5g1bmlJ
q9tL3IcGHd7q/pt3Gpd27k+gso2XXrsG43jsb1QR7Rw92Is3eJrZCOAKy5WKWORSvFZjAM2ey/8O
orrfLgl4SgwSVwPtNL1F3t8EE0Lfk2XktSxLgHu3GDbe/eXT3A/jSncO4Et2lQZ/7aYC/NFY0Xqa
3AcwhbwKbtCxgEFYzty53i+fNyekVpSu4abUSIWQDHWx4J10mZhOpJzFPYn0/KzluZIFDjzSqklA
7d6PO21g2mvb4U7qsyuOqKVLz6aT1oRKhI5CQ0U7pDaYlvgstm3PRRHiaSr9jjevYg/rq/LbrpxT
V4TYxxZOVp7VhzKgowiAHoGdz589R/m0naqz9z+knWlP5NiarX+Rz/W0PUhX/SEc8wAEEJDJF4tM
wPO0PWzbv74fU3WP6tRp9W2ppcpSkQVEhL29h/dd61kefKp4OdsXGmDZSvwWNSeVsGB9jilBu3Ht
73KN5Ed2Pi8DEHtNcrhj9JN7hmXg25rrwWZnAC2VQsL7QiL6mpajeJGzRXAJ6HCBH9HcwZChKeup
MUWyQt7msIrLpVxBSAfA82ZZNhkcFZ70eYdFQ9vMDe4zyP2MubeKOweG1b+1GGuMRLtCfI2Qsvt0
TW0gnejuglDa+s4AVr8m3ePJVv1Lt5yycumeuoF8nCRimfZ02uWxekjxdq/zOfmlTB56aTu7fsG9
Ohnb2gYXBwYkuY+Q+KOxnJGUzD4l42U8qm8+UjXYvNuv77kbLx2FBgMF+1jtB/j87Bu5ZaNlPXlN
nd65k/2ZF7/AmI0/aIPqE3RKUSLEz9H04mQ+wLmcjo0hM9zPtr8WRDsFyBqy+5TaA6jEmiKM4y6x
ZD498Mp7op0TlCo21/yKLUZh5EG47wyeoIOd5hvlj7esn+K1LzNEOFNLi1/vkoDiIQxu6KG6MsKL
NjNjme707Floonj4cWsQOuU1/rwf2vbB4D2eUhch2yTkwU5Us5XTfUvFa0a35KXhi18aEji33KLD
cXZDhGtwruFpwIwwIIZjNfXltrN61tiIDRDmhgrufTlvx6Z7AHuEqWXK8kfDQnlTMX1jpCGc0jb7
9NJygie6sliTKV0+jJwWH2cEnD16kj+QPv/nXxgF7Xee+e8KW1oSxd3fvvyP56rgn/+7/Mw/v+df
f+I/LslvzrrVV/ffftfus1pi0tu/f9O//GZe/c93txAB/+WLzTdX8Np/yunxs+Xk/9cc9v/p//wT
Jvg81eS1v3/QaqY810k6I//KGSSU5i/m/3+jE17ek/Lzv/iJP8mEjvMPUo2E7VgmaAdL+PBN/iQT
usY/CB73cJq7junACYA/9ieZ0Hb/YQsP1ILr69ARoWT8k0xoAy0UrgtoSDfIT1ughf/v0z/8wR/4
47aRSv/n13+NQP83rgMaF1hv/CLgML5jOH/Dr3RuqmvdqEG4m1ZitewLDXoaa5TO5m/jKN/6ZyJc
1jNLwAF70V8u1H/14n8DrAECgtoohGdAJoHNaPztxatSVA28DgLGRyjIWDi6E+EB6Nyp62Lux5Tu
OZ/o8/+XL7uwcv5K+cGrPMiEl5U/yKiNC3DYO8BkwURVvT0JsCfF/+cl/84++vsH/Rv7CGs5UWoD
r4goq5+vhotudBMho0/WXfry3388BA3/9nKeAfwN8Y6puwjy/k6bbHOtRrfYfM/M4RFxxA5qy6K5
Y0tWeg3bYFIdrIWo7vgA/SdObhe/UISOuaJY0YLE8IIwI9VCCL3kwQblRGdWNSQAzLIQMCws3Jqt
3kNs1V9DdzBWFZ6y7VTgiaR2yYK+GrnxUG3dkuLoYrGxim5HuBCJYg0Mp1Tdh1RL2CmghnHIYUnm
Nl1jwyvXzrcpbiBZiHpjV+kHuzIfid+2cfiMoOEnbCczxw/o8nfE7MbHEHUg4NrXzGfx15LxZnmc
EwECP41uHj5d+sTksFIne6VmfRO6OphHak8GZbS9I9/baWTkWczfWLCrcroJHRhk2RMrm4tFFuQG
FNMuriJHQIgjEcAHehm/iaS7M0PCSv3S+gT9f0nq5o06xE1N9bpt24sm1OtkAuR1O64sAYwkyVHZ
yAz66orKu9MSrTQjFc6dXwBQa05YcOjmwW6QEavb2LJ61bV806OGG4OMvUy07TSBnC8qABoOGIm1
Ve2b7DfN8U8SJxr4+twJEyukY/KrzCirA88rAqOcr5VR7WqVTxvZq3DDZdtrzfSj1I4OGiXwijOt
6JoSQo7TNjEWyn2yse3qzaWsnCZ0AvvpM5vHW+xg4I0QDMnxNhFrQnZdTbYp4tLMnT+xUN+i+qMs
2ve+bXL66MvuKm21oNeCKUuLjavqtxD7o+Y6W7OkPWg5w03UxaeuqiW5NF8vv6ewxps+ifupenAa
dtZZa3OiJBW3FhTA2P3QTn/EKVYDSsBpXWp8S1VtbLMFA08yEH4tte61mp7v0mjLLUo8RctV83CM
KwfTFbLX1YFABpzolf2pAXDZoTIPbPLKV5kGDIXkYDdNvtplf1i0dHxirTtnloFrzALQYObyB/VH
VN1V++FXiC+12B0JZiYMLeO7tdn61HNyjfKIMWfOTkCaPar0CqarxxtpbGhLczkXgT6getVT85Jj
NEIfmAVxw3t22/LqG/IR5BCbG8M4V6mPC0+j3GXp6D9zLT6goNgg4KXo2jB+mgwqekyAKFFYbJFA
OsZZIxky/MDQELjGjfY9Jp0mfIeh88DvAkbWMceHXAwFYLOma8Crd2sjVhf22lc4An8M33JJNQmR
n5ChAqfay6+QT0hPitp51dnw4XHFLiGd2NM1A2nznIHyEzMWFCc7LOOGgN/nrFB3kylI/su7N6Nx
ogDqwKaq6Njbrg/ewCeGZTCx9Y5Ix4EpfuYarvYp1vdDj85czSfXdNMDaa4U3y2yqTP5gHINgkbf
XgA63LRS4iUnP5HQCu6bTuoG8265dBg4WPMY5klT7NI03CQyjDZieeIqhN2Bu6OIsfUHPCH4nnDH
2Wa6H6jH9GaNjxgROEgTns4sIvhD0z8Lo3uCEH9HsGCwYFECY/mXhYElaHvmeFvKre+o2+ByjVsh
39zF6u76PZY8h+ARfwKTGxFIqyELGV7CgTTMXiDjLiDeUeEe7YD5c8numLEjF4dlOHkVcKrJZDKL
ugRxfXLLrRfZmGS3ekR6icK5igr3o8MDGROBM1UThTe0RaHOnafaAcWFKf97OkJOMLWLywQpeS/6
bNXnWOSLkA9FFq3u8CJpZH+i4CX9ZeKOACOuglEBlAwfIYzzv7mp9mx+EvfDXOz7+9lyHmOLXihv
rBv5y9KvrokNkmRQu16WN80kfplaMPYBctWWnx9nkord6tU31a0Zppv0l0J2eE+HDv93glomSsfb
0iNDPfHUz82GSRV5uMIRU/E+Ecsyx8jiTSbi1pSbIarJFJIWoCQKGILRyFxGq8u6Kju/GnpxLfzm
y5/d9YChPzKX55iktdU8crlaLdvaA0oanV5mQDOAejuCYlsrjuHcXnqdS1GM3J2eVk7MZUWi6gYk
xq9qOFxc1hidHEgKiP8EayasP4GcxovMNVZNH0Ub5ddP+qXMnWnynHf3QG2amfJchqeV+VPz+WiR
R2TZqE2H1pe0wabbBCKaN0npAKvCqsD2B/ll/v6AhoaCt+nj4/eAhzH3hnsJezj1Wp/0U14zmAzW
0aQi3KztfrIiE2FikueUcsN9gkU2eltcXbu9sLS/xVb0Q2a41xPXxhM6Z2fwyqvehUTiJxSUxphQ
SNPa9DL/NRtOHaTLrEZPtFopI0PbIOcGqCoBJolKNgRjBpVS2dVTctpXNUqBrg4REbrtNZ1KCgU+
rBtPOkuoDC5J8v6MWE6BoYqrLHkozFE92FUMPqe9NKXQVosaPl9WvrjLL/Rkr7ZW9WhW4yfW6BO3
MFynQ8WBHmGnp241dv+tLcx5laUVQS6j/9VF5a7AtbhGAVOvDeIBWo+PAIULF4BAjzVTZtJ4Yo8e
ml101tONbPQgxSe+YZbVdnVdAIZKYohD+LGm9iTV84xCSXez+87EiJY7zbz2Ru+HbECc9iYRzDH+
hcYdsHxgn3U5eAVd1OYbXfCrWFQ/WjFvatIYkG4YLIDjOeNP1SHhnsKO3ITBfEV+tfZEscsHtjVh
2p9U2vWn1EFW04jtQBP7PGugoOwesAr5BkQZiZ+Oy1BuKsVLjeabMtDrV1iC4rqlKj/3h8FpQMpF
/v0sxyvKD2zWPbLrkKy+jCZQMKgWFEle0qux+FBx6XE5c6cAYJQ9DzPVdxNnAS1neLNVRqSOM7NW
oIwnrkHTmbSXTCYbGERFGuY4R/birIDCobpD2pRW4NNKpsF3haz9yyZkIyAs8k3rYFsjmuRqTMM+
cYOKChPdNeWtmPgetcE7SJ+afWrSR0LphQpv3LpAmBhrUb0uJC4QvZ+9vWbLszk395ZyylM7Zy+R
xuQzoA3ZkIW9IWdsFIO+93wD9pRRk1udIC4ECcq2LMQuZCzRaDS49oOnfs8uiZKpJanjCThSxHZO
3fCMddqmnrfogomu6GLdW/HnOFms6dJWFGbaD2Y7dXJIbYwsOqbdiLnJUz1qwb6iJB6+4xEfV3+8
iaQBNzCJvT3dm9p89sfkDdVTstjO8cNbOSwgMhoBKmHmtsCHYKyLtqmmv2pRiD6hq/cOIMv9TMw0
Usx66dHFaBk7xNgcQldZbD9PVvJoxe4SEzhER0lIK853yFiWH5Zro2L7g2RX7khfurMpJJYJ5THW
3rSh+JKkdB+Ee4A38iv0bDBXZEnuoHEZ8/gxuDxUYWzUlwTwNBMwm4Iu7FA2Y3aLo1rfd2b1SP4U
u6Sm/d3yaFIl+kDthqF2iH/beGSpTAIHTHN9oaTMa58d7zqdunBDRz4T48esD8ZmLHMscmgFqO9l
PC1MuY1GwBy04eSPEcVEkbhewvMSXhLaAWt/3IauxIDF7BFNZ0PV5BL3JcVx24RoSslrOUkYq5jk
TkgHOLRHLXzIxUeUc7NbQlU3GBcuSKPzDbYXYsoxS42VSDaTFzYbK0l+Zd2Qk9ObcAJJER76cJd8
MdNrIkY4sL0sJFakg3jcwJV3CZ3Z9AZCAs3Ub4kFZTsyidHj9BX4eQP7RIn3gphMNlsH3L/DQ5FM
TAMCyW0U7kKW8G26dDEs1X2RmcrGbcx+cSpCm2pSlKsbm71wAffGolxZ1xErOvpvhjGQUYtwNzjQ
21I3XxZFZNAZ9H+/KcxGdQeqSgusmPowQSl0RmISu3Ws1UupHsRGvPONpl9JxIGgwxo88CnzUWcG
PuEE+OAIwKuEdbYThAIlfYdmPtC4K4J+qf+Ptn1HYP1Hz4GV1iBdTPrmS5efRd92P4rI/CoJnD5K
wdYWLCG5pSb31bEJShid5oDULAtanQI0pc7X3Bke3ZoatlG5ixQ5PkQeIOXcDLurjAnfcg21id2U
xlL/JeQYbkTdcrCd0pul5zGgbKUO7FHvBHV0MwdBk3hWtTXMoTm1bC1Qy2h603HYzNINe0piZusW
L3vbc9ggTip2erwLerZ1JtSzkRtuLTmiTmi9H11miLW0taekdh/NenA4TRTtLrcW0RuscUQr7Jrp
7yEXYxM71e0uTPf+IJKLJcKn8IJOSTy2UBZRK2C/wI9HDCeC+UpQdh/42RTqSwVnDm9ReeCrX+7c
xWuDjF7lo3mJcFms0QAw2ww7y35FytahQfefMAJ1B3ZWNAJHJ0TMtIBWfVKvGHFnNsLFbhh5rn3l
34PY50ROySDuFcTVVpZ0UTxvi+f3GbkD0IXxly1zTJv0uvs8uktxSB5KKrNh7ihgluOvBdTJpMhz
ZiDi2aiw5Ozu0V/j6jLcO9KmCFBfu3bkHzqFn9qzJT0JZ+QU13bnEYDgxk6l2jvYWmEle6vvnian
TYanjwtojCQWa6HtBrWMtJxoaSTOO6sxEQyLrYo5MUrDpxLNbEnBFeEqGWNHNH+kZ7PXB5k5bblV
cRWtqUDsS0/Ho+YC5GmpN5TZRiOPAeKaCwRAn/eEdZ0qVV+6HGO170w7k56jm8Aeiu0ZiFW8JfpZ
Xzul9bM06o00wEYN9BhcLX5TKQKi31Kfjza7mlUtmvfKBoLajgYSM/vY6ED3YD7N3giuqgHIkxVX
fW4+s2mCNsU19CXu/5gwIOZ/xi/1wr3Tlj/1CTJAVRqHqaqvVaK91zgA6WVz+Cqwdw+THZSDwZrG
NoeGrP/YAdVc3xsEZDFi5YeuMhgmcJNWZgkGB6w1UeIuybs9wdtV9dgLTrJhVy3Zptmv1IralV7a
KphsJPS8zFNpUznMFghAuBkgwa8detfn0MW1VOrI0V+00S13syNiMnuKO9OjBJYgWYY8mW+Kklww
NP3Ev8xbu+4/Cc16HIr4yS3J3l26lk7ecGSPSwd7EZOqq50sXWjrIrYlHdDqFX6nuYb5V21Db2NS
j1oR9YplzM0C+jrzqYaDmke8A67ueZTWtU3si+VIIE46jOm0Jrswt8aDbfNucsfb28I++zMiLBop
Fy2kkpJy29jVWg81Js8tYsulYVbApdLsnc0JZe1mxbbImxuZUnUwohILF1UodiN7HdXFg7NoIQyq
SZup5njXwXRa92zs4Z8wCYY1QtlmeOisUVIdWvp9uvPisEkC3KYFhVwSKe3ewYChH7DM0NLfT6hm
IGf2X07sNOt0991fL2sul9lG7JGW1jXczyVjEIy2LGhQNkZ4zFFVrRBb5wXptE5VuQHV5xvKS3+7
nO9QP8nN1LwS5gwilRYF8ahb9CCEyOgTbf5Fb9rUd73L4xhPeXzOU7Y/k60dK918zFX7wy07cBsT
RqGhmO4yV/pMKBBfrMTZTW42b2PcCb1hlIFq22k9JUxhC7I2I6OLXntGU2kcyLQZMZklMWYDSoL7
qViAp0Y17jVLBgg6sa/ntfXap+65R2S/xXhc7my0w6cqGxFA0/+29Fo7DCJ9xPFbHCpTXK3Gsk4l
m6BwmeozmMV6WG2R77Y8c8AnaD4bKA2o/FpRVASNhhHD0lH1TLP1K25hlLb1veniOLMWzYM/TUjq
ldyarmvzOPsXdEfy0Kv8MJjmfd5U4jTCfbCjRu2+E2sKaDhyiCk4YX3B5vHHWu30fh4ojmlpzKnJ
91mwRRuz1Q1dn3KaHq/V3LxWc7ErelCPHko9MDEc4Y1FZ2E6Hjs5N3zwrQrLSGsF38KX2swxhFDJ
BChzPyr1GhLHvHJMHU/gFB+/9VyVa8lDo77nxfQGs1weyLMKjw4ZZK2soh2uzy4YzCLfSJtSayNe
oTpbGxMojXTkR11oP3NQSdjqRty4GatCLnxERlxAky6YgYeODaW3rWk8RtlkI55L/F3ppjIYmHuN
OBTgLPwXT6DvBXNIhRkF+kaQiLgkscPpOOaTPDnw1mMSHdHrsWKqsWLHkq1TKm1cmXL7Laxi1KyM
KaMTuQgabV1zCIyZttPQt2t7GV9dbyU7IqKQ6hYNXT9GTq7RSp3a305oU64T5gv2iUuSl5s2SuJ1
JiOORj8daahztObEPe5GKQ9VARujUxQfMcPxrJB4/t3xzuK03wrBthxuHHJPgzHP4B5PVHw/yAah
KJjzzqRmX3JLux9SwqzH8VyWxiIaNLMHu9Z+kZ6bRJm7NvX63ZeYmBS6NfqLlXGM3hzty5zpMANF
wrSE4hS1bOzjVgPxYg00FVzsWhA0c3RGF0OChlg0VHwUdlm9uoLnPGs2Bwh/NkTQ+NlHOTK/T36T
7sobqOUNEq8wGIQuV43bQFRYhBQZFuSRRmJgLUKk1iVW048pzwnGH+h8fIxLz9wstedvhVViKRGA
VIk3cwi9yiVgYiUdKkE+qDq9iRRVWsSoy2/WO++59Sa8GjB6MzP7rdQIHnkqrsn0Prd+uqOKcnE0
rAoxIoJlFU3AEAQkXK00lKcwjYRPS3YpAs7UxivV3CuTNimHvQ4SQHVTHbDUSNIOgNTzip5r2Vub
DkhD515pFKA7/YDxJiiG4ln7ECH69LlzA9QzbjDFAsBnsu1qCy2VZm/FEG8bgpl6u3lvxGGSGVrV
hiN5K8JfTphsQ+S2bK62vg2LyEet4iYGHWjHe7VG60SkBA3biSjTzjjDMF61MFcLoml9xafwKvme
STINwAKj8RVRv2o3lRw+iD9DRWbkdw64e5FFbNzTdtpUj6NztpwJrZ45aptOFGwRXda8Dvtm7bTn
qA7pHvfGs1YDxfagGcJK4kJqBP+I+BphWBSyMqgMQDDUM+s1RLVnN827Z040bXrtyg71vUZACIDm
NY28M32Ca2sw2SntWCe0n2dTvo/ZVAeqrvZOwkeTY/VOYfA1Ga3nWbOfVQbBqlMXjZ7jKrN85C41
6GhG/DuuySdbK3/akr/INHny254cAQHZTgO/5Gj1Y14DI21ZLLNZYFVAwUId68e3TKdO/HPBWEA/
Vf0m6B4po0QQ8S0mnF4Kw3iDzcplsU0CZFjvviUvbsVMTqRl0BAzKEAV/aHHoAWOA4jAc85XOnai
nd2kSLgKcAXRGF8WFYfBsRbI0rguUG8Fwn6sHNt/IqgZLyeHQOR2RJHCWhxbj2jlmj23oM3ipNIJ
hs7E2X2YeCTJrw0Hgu2lt1Je4aLbTdUVWPMed/KbSbY5B+37lvrSJrU9sHYOka4A1qmfI1AsqDWZ
ziVrcTFMrfs6C8LtnSFZmwVbpziu1AaiYrwoML4F40PKyV2PejadQBa/dRrxImX5PuTlEVUEe2BL
p6fbWAPrnk3jXSuY9hOs9asiSnkPnP3mCWFP57o1GLrqyRgsD10oFb0Jryk6nwmGvFkT+BB2/lUV
O734VIP/q/TgkeAXggzf/BwHZosOD+fgPWty5PVSpCy5T8CHiJD+sDEi8ULPvQC7Mt3EdKKmvBxs
O2svQvIlDR6r3DKQkxZXb4m061MmyDGujmSVctrv2Za4hvs8GNEjumEKqIPCrl4fvzcsDQIa4BlD
fsL71JapRJztPoxpWZ2RptRXRz8Mlv5SKDAwrdSdoxiT17RvItR+hIYQ1b7VKj0+VfTqiIRybqJR
9h6fDmWBZAekPTwV7F1sWkxNU5t7WWSP6DKaO8frDxUy0t1MKuwOiDrxqBqaIes5nsaPVkOlDdN/
OrHZkyeB5UsbCx/9Bi2YkNN8P86sJm3FohtxI8zQYabimnluhcRoIEdP3AotiQ6oUaK99tpARsFc
cpild0TdDt5s2ad+r4WAxFH5mo8oAFgNRucuEizZIIruiIPnZlNU3eTi0lgedkAB/EKr3edv+aMc
Y3ANWE6TsKU3OtJG1Ll53xM9ioVy1arw2gmUbQ3Sve+hC+mJI76eC2BOSxAgkVwWEIyvHGni2ial
Vy+8Bx25+7rIhjvYpRi/kGG56LyAjQ9viwrNG1DTfT/nnFe+LMl9Ry4nE4O6clN/9VG88UJ+LfhE
aKZ1ZZHUi6x3GQ0DsWL+8h6rJSCwyeZ151G6aCqOFkxaQZNW1boqK3piE4VQZFBOTbsX4Qbp8aif
vhVgMfZVTAUz1nzPCRLyrY5m6r/7ijYpkqNNnXvTPs3YAaQu8Sm6gfuvguq9Dm3qHfkQXnv7yaKw
CFBgpkCXb1DcISXL8RJSHY5R5G78mVV5bnta3wCYtlyhdFDT0QA3si7LeQ0TnmfQKmb2J7xJk/OG
CV923wGj8RfNEWcvuJK6tvFG/SsxwOH4se8eB/dodM4HCXr+0WojfYUqwFrHbjfeff8XkmdjzUA1
aOiPyZZEAoC0JDUiXEWdq7NEdBFJiTZhLCvF7jioEdeRkVvfcGdmByPbu+PV1Hhm064g9yBua5Il
JwD/HrN1ZLyaSXiiX5kfjUHjSSYDb7GsGPdYCZGZq4FMcsSRcUriTcj6uJfa+EAqChBcv0juOz3/
zG1WmdGREJzZPjqhmf9oUmsndX9n5fZPGNXjdRYTR8nkIaYys43m9KPUXdqkpkfXxiBcqw/fMEm5
tPst6IDF26SinlJ2zq7RvZTxGl+bv9KcLr3zFz9NMw94PpLmtSTmZeNxmILVBdIL60f6Y+Kd80yi
AhWSs10d+WucriBvPXAAgsqC2VgICZs62bmV81vRgBdmzjNbQ+YUWMpLlRIMUTUPalnQUGFatdRZ
8FKsU1ZKikZC3raRTF99RxZUhwERXcTDwDliJRLoOmWzo/T/EdbJRevKJehYp/QWIwwsfPoaSYQ0
2I3C1wiK89uSXG4Rrp7Oz1WDYnx020+fvvxaA/5pU++tOzSYNOiRpKcDG2Raq2s7TdAcugI4lTkf
9ayaeVMc94m1vjeS5lyTBE+PcGgPTZ3dFXUD6s8EhC+yluhyGlhGOLyDvSufx55SrJ9B6JDtDVZ3
dVAJCk12rIt1D0SdvyRrWPoxbKH6Uxi7c7NpkTdH047dzVIFH4ezXdsxUD1IkXZ4Mzme4eISZI3G
z4YtwzULn8c2cLIPIX8qWd7RHT+Gjg472AWNHJXeBYN0d6oL4z3v0ESOMO93itEI6pK9HKrLeUO2
u9wVGs1Pu8zOVjZ9mTRE1j302qNJbWlnZ+WPksRxRIAjxSG6/Nt43A5kCpwQZx/aqAp3jujYHZnm
bkw1Bt88k7DsEMBjRAPtXQ2/qVIJAPRo0U4YqFNdCqVTqZ5qnVg+R7CEsrFBUkmvz3Pn5tG1QWo3
6Csr/0GZFDod4ovpumDK06xs26XDfWYr41jPBbEKmbkpYSrvE85DBJp7W9IWoB1EBscOP26P3/+q
WMWPlgFBFon7/M//NHUGmIGfV6c+bDvbpmzv/vhR+of8r+/vbTo5Wz++f0OiP6ehucoRK3CyAIjc
2RCdJfeRejy/lmS3ZGul4U2PagGw9vJcJp68zxV5qkYZWTtONkUAEMpHgTL7V58nILBqYwJjUft7
w99mWhnBmYzufdiF74/OXEkss35IjgGDpTR/lZ37mV2nSDMOSUdcSD2F93WrTlnszw98huSo1xi6
UoGSNulXSP79e92sa4y80WaKTKL3ErrHxLNkCGA+hWAeK3TbRdiW0d/n9Z4MFvQZ2XQIHynL/TO+
q0Mpumqb1vXPLM46KgnqZ1oYQTGGw0XH4btTHsxBwiLwyPvWJZI23PCce2hhEhxr1W/p65dI5ZPs
VBTjzk+4IgW4lZVZiOHSVHDz4Gzua3Lm9yZbpiItt4lvnWQSZuyswcMVldxqWXUbTYQZaVjANLHZ
QVojd7DoX7sKWE9WP01wqDaG2T04Enaxcog+DFt5oiYFmW/GFtPlgzhqC5orNjL7QJgeUm48oHxZ
MSF0MMOrL0qLbNJF/upXGN8Td6tEWHN7j1D8qJQ2RIGlJ71YnnQALthrx+QRdMTdoFx3FVM53Bik
ax3p4h8ane4yTrctGneOPipapwVe20h3kPSBQYxRQpOUo7yt61rtXT+zg4ra7s7STRCDsw8ofSQP
rqWtRvVB9DdUOikH74nQI7M+UADEkan7ewWenBMpfLLpcwKL+YqgYoV38EjICOHnLdqPJKbb3JS4
3iZBLa8c8HM6vtlvs5LBjlpr1eQQSfo2pvVVZ9EGbIW56jWe/6yuP+bYcrd17D3WtaIyUdPFbSZa
0+kiQxpikZ7sUQB+kM5xIjcCjan6MlNFCgH2Bp/enTtXX6klXoSafhNLg6wosc/CFSd6b2sKQxQj
odcslaVXZHkAnvvymUEs7uyJlNJO5tip49l+ch48LemvfQJ3xYwoWOpGuobuVJKFEzpwP5R7KCFE
aW4Bc5XuFrQwS/CoDO4FmLTaCTenaMaBfC+7wjvhP4Yl3Gr+cQC5cmigMh+V4GMw/ItD5IOjr/Sq
5Qzim2enD+fdmJnWJQ1rjxyXQdxVIR32NL60jR3eoYciq8ZM9QfXCMsNSZflfqbbg8IF7XyHc/zR
oA65FoYYHqnA9mulCe3Rwi4yaGzgvKgYnzqb1rrUuuS5sQnb1WSjP/d+M2HLdIsbkh1Yh27FBpiY
YFys3XgwQg5UNk9Y4JShfFEcY7CYZvIFlA4jXCT1SwQKMBj1vnzpGppINaFJL4aHY5wQl+xFl3Ue
UL5MX5Df5wGJIPHLtxPUMLLoJZzoL3VsUm9jiYggT33vxsREQb6t3RvyqirA8yofMGtvMJqbVLiR
R3kSReL3l2k8m3fwt/XNmPzoc9KEakVvPfQ1WouN9kD6vDgkTqvuwsge7rouUWCla+vcx/Qxl7/v
GkVIk18M9KlccWmN7oQrb2/0jvfSZd6tU+giy/kXdMRkDX2Umgh2pU3hRT/TucNEF0vax1Hrrp0R
8KNTpuO2UlCT2x7svjdwI7SxIjULizz9ymmbSIl5eXDsTVPRG5W6MV1M9iUURjJrk3XFuzbNZxgg
1UPqpMBC6julrGqXN5n7MPOOtdQ5l1F69NMmfywE0zEd4ILaq898NpToonj/YYbdIFNmyEJER9Cu
UUrYeM4XkWMHOUVSANc2MokddAHucBH2QPdEhd4R0Q5WE9k/dlF66mQ175pW0a0R2QPQqX0vVXoc
F81XODPJDwP9ZBLYzmHlqaCbj2HjOpgvEnZ2bKdYBLq3Uq/mPU22dlNM8sMLUwpu2FiXWTsifRys
Ty8JbwDFUktBb3Q519IlCSC1CiZ3JhGc9edGsjQ4cUPXz9nNEUIshGA1AgGTKk9sYcsg1QdwAt5t
Px90RpUHJUk4ziVls8mhCRSJNfUnA1DDqqQEfO9W6ZnO1wmQKIC70Ku2tZdgGMzluGf4LSFj99ow
NohY8TsOCcVzFwhDOcFxtGGDBSKPxb53HM70Y7nGUGFscEFwckhpLNrprXWM5iGaRjBDFMWYtokW
qRo8Fhba0eRlnof5MaKMgJsObUtp6eGljVUcWHi6ezILjkjiAMIRPRbGOVNJJIOsb2BRjtQE+JAz
5ECC5dzZMKnUXTzdyO5acqUm1dvnnGD2DbEn3tEeCGLuk7iAbjLhj9CWc5l5T1cQoaplvWpp/Tnl
8hYjZGZk4bGraZaPwrAWc0aBMWcgrp5Za59HgqJlRa0W8+tZD1uKAukEfNpX9wgtRpfp2IefdWTt
DzeTE5cBHqvXaqQ/Muk+XpO+BL8y2uoEWtLame49EN5q3cY0bPraLI5aPOjM+v15RF6GUQmMYepV
zZmd2V00h8O2Z7zRWs+ggMTVM8c6A7URgR2jPx670ZbU7gf4KjZI7qnrt5xM8qNwNblRE0q8Kvqp
6T6yd0rGu6lvHqZxyWPD57NnDf1hmhyDYstbij976co738StbLd5ui0bL98RDdRs/HDxaDrRsfcK
Fs9aXluLE/DAhgCmuqKGWhLCM48jvdhQP7OzAUzlDmfX7bYAvyVkP+f+Pzk7j+XGtS5Lv0rFP0c0
vBnUhA6glShSIqUJQhbeezx9fcjqwb1MhRTdkwxFOoLAwTF7r/WtPwdH7uSsTHTB9ovRMWJQhrGG
gqDVbDSp+lHQS5zOjRYvG77PCh71XjOQ48Zpqy8jkXN0IcoowwXvMCZyvqtGjheCMoCo0FXKOuQN
sNuh5Nol6MbbMHxSPDfeRCOcXVHWt5Zeg4/QakcNw3stG6iSxB5BwIXarPH7chaqvVjaelkjbceW
/iAMRQqh0+/9+aWdfnJHC1maVg4Uq5NKWyQ6YLJSr0gwMEj/IOdMmOOxWqlukayVfhC3wfQHf36S
U9r8qTUxhvsalO7exMNzbGtbk+cjNCTG6SYYZ6hEzWN77ZC7n71FsQ4W0n16NV/ad2tHfqrq4zVe
CRR+gWkt1CeOC+qxYCCoy+6I1c19VTDCdceqsC20hMJsKqvAClRXvjWTnr12lduhIzqxnS71d37j
Ljvp/FNk9BLnjWyWPMn4vA7jsxECI5ojstPuSc0heLh8NHbBatwL4kpwnkoMdDhB2eDfEc1knWkR
im/GWj6Eylw5RW+6sVKzxQjywO4XRbRIP/JzRKGt2Bv5HSxo/eg9kVJdFW9tvmdCmFAhrCO0MtOt
VC1hsyjyosHpinNyjzI6gQqZUrBbWKYd5JwY4lUI/chGCiM/FG8ZSAonifemcRaEd7464ryV8hjV
c6Q91Ji6j2KNsKSmFfkKY7U/qMi0ynm+ye0iOicndt0qrAJQGMgVmTuOeEiadfoUPgkvSAkoJWF7
WGZ2oy2VJ/UtlreyOFPAvfuf9V55tDYQqmOnSdAeOx7NxFm7BSCXwICfhS/ta9LOlKO/MO/5csNc
fe/t7kIWNdyDc/MkrYilQGq7J1IhB8p1YlVDQmRz4pSWyEXag2rMoF/HqDBm6SOpTKhJhHMIzAY3
Z7ts64VbH8a7qlvAjEnp59DwoVw5g7ffhXPQhafOwf6SrWj2COGS7tYWbBrPZtiku+RJutPOaTdX
9WMjOzEK3726AUDXNkDvVtZJPBpneVjIDBxhTZIK28trs8EbMFIbDufCLtmaewrHHCTP4TrupxHg
ceIYHO9Cw65dpZ/lvngWjj0RaCvFTtbjUt0+IpxcktfGl7nAfkVQQzX5vWLL+0qSyEE8SB895f4Z
6GpsDndA4usX7BAXJuBEWWf5UgrsTrVRYtQsqgdr7SO+rubGekhmorIOH01x3nCS7TcGRWZe1UVz
LlbpgXM4WoIBWPLGfyLSzNIXPJGKFku5qHbyLNx4p/5RsMODZgdr47FM77VgTcyz6y0u0lG+d9fs
TSMAkZca2sZnuU3mTIMVxRJqqysPGhRK0GcILtdy66LYvDQrwuIfJk47OrZZ7fhTdtzMP/Sv8abc
G/e5/dr782qn2PkSVW6xwPN8iV4whJyMIxqX7DoFFsNkXqrRitBQnySJr/ALgg3iiaqYIUI8iMp9
7Uhbij7dC1OZ8kafbxLUowC3qX7HyPIOCjcGpaaTnqw3LZrj73wU5rRMIBed663ZIXdwpLfqRZw4
b3NrKeyLtdjMUYFa835uXou1eZIgRr0D5VuUdnOXnCZHD1JcssKc6BR3jnCmVhTWPFLKQeIZ0Mt7
dQ1fweUUS8PWjqMxKy85KNgT58TxC9hiHTvJTjwpR+voh2vKYO56pIB84A5xWAdjbc6qN0Fd1Dbb
jXRJm0jf+JvsTr92K+PF3ZVbz06d/Kta+e48fMOcPTQzi1B1uif857NcnTXizM0c+nTbxniIj2Dy
glUrzOJH6vZXUZlj+VQX2uTqXlQObmvEyEjrui9P3IOYCRuWxJnxgY5zIDvFPHRIa/ChMwOd8SwU
rDUMGliVA3QTpHkkkYFUJ5lrzZ2f5U/+q2DgNZpX75xY+2U9ENI5oxkbzwiHc6R7IlbQjhAhtW12
QcnDZjCRkzAtTZP2YWbe5UeM5mYGSYjezlbobCiuCKCR1+nLauM+En2pQmUuHxBE9uO9cJLpOz6E
j+i5BUrBszixMZBK+8HBeKc69EzrObPuu3cw9znIw4W4rHfCqb+3duOdQBOVHcPe2nna3v3s4A3u
yDikAkxH9MyKCLcivWpn49549k4sCc/GWvkQdpXD+xdyqKdgkOBHm/tO+VRuEAMFKEXn4p21xMww
95/1L2+LTNyj+TqTiSeeQ/ClIwFLkQEMeXAW2DRyrU3loVMgDYiXeWFZS/NUkvvzJXpLYRO+ACBy
H6S1dFc0r+EuucAZo2pH8NwUpD7n1IZMBi5Ox+XcxUxlg+sUzIdiZ6vrqlh462RYhV9WTYrGzFxo
HUumShzQnEavYC08bcGbRYYwNJvnZF3lDi0lNBUG43wt7GnBorIeFgpiGRogznj0U1uUZ+nSg+Q+
95cG0uyjMszkVf1k7SXRzreYIDVjVtj9TrctXhPpTrhGy9ph6y7fB5/ePswW5ofYrnXm1HuAF2gX
moWR2OiE2QSp76lTb+lxJnzF4hG+3dDN5XTeb6cA1GV2SJ+tK3t0aVcIYLiBOy6EV+r8yHHdD+0Q
QYS9j4j3dEf0LLP6zRLR6SEw3pcu08ICnt/Ja496vxm38aKyq7mHAcgu9oTrvaUX+TxcE5pGb5R+
/I25hdKiLqtn/ykfltU7rxz0rnqrvAkP3N2VRDDOghtmdHfciLGYA3sJzpHvWNYx7GaNtJZpo5FW
KvCUeKdnykUMNrq57NdatAOH7kj2iEjjWjs1yl1zBiNV/3BhtfULAIHilsRgY99+1UD4qH3J1ILs
9KlCMDhvH4XnkTvdLgm9JigJRCP9pmU6PECtTLfEzXL2nxU731HfVOvYAM1E2TLMAQq9u2tFmFuk
ADyEmiOQ0PBIOCT+xRqmD54tbt4Wg+KwJFHFy53uTmt2um/jxgC8+0W+LOFTGsC3PT157QiyXRFO
A/uNYK49lccOmfwb1Hqs/Dg97oFpI6lBWWugTAbQuOTFBPBnm04CPo/sCQgM90m+ltKFL85pWCF/
aLZxDUJ7NqQb+YG/b5CUhNugXZIR0W5JJp+0lRHo8hl9JN1fKekKSjxn9kA/slMIs0dd3df1ojLP
HCSFZs+GLf8sH2oLiqbjsg19CZO1dGSCQv4kB48UBdOH6i64S/FUbrpi6Z2aS1TYkBl5Y2jXzIjK
WZM6sMrfgfb6LPpP2l2v4FNZcSpGGaA7XgYMYkNxju0cKqTg4L2aL/KeSSL+DI/ti0HtziHe5CXb
FWt/02zrZ/Uhj+2BjjCa0hNkQCLqCGmZ+yOJuot8WRiO9VIntomiKNlmpBKkd+SfYAH0AZTceeMp
+8hfJpwN7k00DyZb808iRLB7pF94uxL1E2/ZcMW7iA0r1oEhoZ3Hwjhnz0gg810JU2VDmfSc2kGz
rU50O92LAExwP35lO/2UXUNz7jrm2WP7tUmf8KDOlXre483b59oi52FhHdHnBS8rT4nBdiykeYkC
ZR4/so+r01ePJFxKo/ueut6F68QcinmA5WsD6QSDjvlAx83NL1p7FO6TE06ZHrQirxmnDqSib4g9
x08WtgJjxBaaKjVKdyte0K2cKk4dG0ARGr32g+mQEcXtI7BbO2p7dPTh07By2aO+MfAFKC0b9q0Y
fsgDnqcvQbEoP5sdRGReGZYnVHUI8p8AdpN15bBvWSRH4M3lQltlm3gF0mdv7nK8YCa74Dm4yDt2
Dt4L70y8bbNNjgVGtYnIyk/6SBL7avLbRijYl4BKiA5FTSdpG+1gAKDeUlenTqGC1UTKvwIIQscz
P9H+9V4kJix2VOECY0m6jUw7fnIl8nA/noWXvH8Rs2NLnN6VqrMHz3DFDiqwkSggpGZ7RiJ4rxJE
9NDkhLWwra/x7bP3EWfWBw+DVTViG8+BZg0Uap+c+0czmLUvRByXGwBhVNk/Bm2mnTG00J2UCJy5
L2n5rYoLYbsArh9IDeLUHlRbn42fTIbRyiRP+pEXNEM5vgIpd/RsRLYm8+eGiNtd9tqaM28bn71D
zhHKYq/UINj5pBDwoL7Rn+EgyobVXGKTsXYoliEAIhbfBPfpA5ct3Ysv4KrOFDP4WNxRnBGe8fpA
A2UvLm6zBQ9X2MYv1O44KMSflbtFQDJ12c/eB7Mx+UEoquqDecGw+xZ+lU5IS2+dL9V3d2di1nQ5
87FHnmV76wEvI3W9fNdtkmoOFnHpfyQhPSzOQw6phrxH5SZcskYxXhryB6b1urlS+qiLOenPHBoW
3p36IDwnK/FdHFbgDEEDC/cR8yHCT255/UrohvpeAtfHEr6oxznko27ttwsQze/utrp45TZEzLuW
d8LC2CTY3PxFAffDXAMXf7bIPul5Q7nZX0joBbDnG3wgBlqJhduvNNs6lsf6ETHnxYQRgv8R4Sfv
KorQ1bDzISkvwy9mPyle6AB83gYKfN7ss83nbBHYNqHPZpWvL83RV3bxh3ZldD4Er65NPLy76IOF
tTUOEv7CD3oLiC6s8QkidrY0FKTwM/VF2IlOgVF+acFCWTD761taJwufaAKEPstwXW18LPD30mma
bCaRGGc4Yy3d59Mh1qTDYFPP8w7Do3S9FhJt+QVlH5q2eM5ZGIuXGC37vF+pBwYOD8k/ylv/E/ur
+QACNPgKz+07i4Bwklbpc3oeEptcS/3o2v3aODFH8VIYH3Tddspu2IAKMp5JmQMyMxKoM++fa2/R
QAchc1Rhlzb31+yI3U+U4xzX0d6GnypHDHZGKoTemb/HXiU+MMt7sx67xT7EA3PODtkrcnSLKLo5
wgBC7dwH7+TzPs3cS/zJGG6vbKEHSFRz8RjcMR3JTDlYzma0u6pLddGeqwvTo/9ADOUsuC9W3YWz
q7pPd9LK2K6jo7g0riVvW4GgNFsxeTJZas/srR/bl86hG3PJHxGokdqKjnTTspVeDVcO7PAuq12O
TrJYVCuRlh/Nvidrw2h6K48FUbzeHB4kU0Z3Nq9Dv7UW7cF97/pLWK2ExNZEOyNdhlV/XjvGgbR2
jn6Tw4dDXIeNcSY+Ty9QD8Frm38RiCA7o7pK2AE05Hk4ns1fzGxtOxzyO2ZBNIfWZuBiS7t80Da9
zR0Qd8qyoiH4iMfYnxFNTEmCzL+MuhALJc2tw7R9xkv4lrIt85f9UvwgeiCqlkzgF4GJfBIuzHLH
2Oev1RU7hczBUzoKj4E297S65VVqVNtABN1ZMfB4WjObPz+Bpm1xoObWoiL2ZmGUvNKI9zE0vUxx
2Bl9TVKg6bpJ0LaXUMOjbfDn9yNEWElUFwwVK9pWUktAV8k6jufJBVWJYUoZ46sQK9XKqDW+t14J
8kbUUn70TLi8KrWzIsRdErD3QqWMQrRr7iMxLOyY0MeFn7dYnQdehm76JUR2M2/obODxHhVkcNVO
lXq2S332f3/pzXLfqLluR7ofb3rygNVaZUMZl3GxsT6tz6yy2p0FJB04fZZRhEWfsExygZPKn1/0
kax0wbNpLlDERGBMsmMZsH3wzQsiy9Lxczbm6B6xIFJ4VvGeouSgRDsQjaiFZyG696hYdLlnIhqQ
sD6Xh06VP+QIvHgaTtxr8+jyfTcBBDe0TM0iKzhzke/UzC3c3YU3fCq5u4cwL7OF9RrMY9dQlyte
FRH/MQ+iUWUHvXJC5tvI8tgfjYoYgxGrBZUZGmdu/qRWl0FFvTr9HJg9jMKg+hDC8GyBUi/76qEW
xog5Up1nffza6Tkl1OEy5IJi1yr001ZfSYNxHw2ekwvyQeHgCdv/IZXUk0Hu3MyQSQkgOJQoGYWQ
Ivfo0txZdrX5lDejtoo81EBuPz52o3zH42ADQ9YrdaL8wxTAKRlts4Dy/G7KhGtaro+jzycPstxV
aV+tG1xWzDNxvCbyjUmrdzpx8A+lgOkEM8Zgu0Vjt6IXzCcoGMwMY2/GVr9tUzaZpEKvFOhgtIFG
1bYs+Z3caYVsP8OdBYgzoMG7+EcvY6N9qV2pIBLhrYuaeKXFbBemJC8M7Iew8DkNS+b8P//1f24w
Ov8Fov4+C9K6+u//SCCA8v+l66w//vs/mmqaiJcMTbdU3Jl86A3QRe9jOW0Fs3Q6Fc5AZoEpaFkv
ZGKoqoRYl6SwSzXc5ApcScKoH3/++L/5LtOnW5IimjodIvWGm2P0Wl9rmVHC/eq+3F5diJVH6SCk
iiFMAiXCgah2iXilf/5cCezQX19bkhXDMjWaW6o8Xdg/yDliBdRV7qWSTgs5HyVOsVK3A6O7H3S8
8KOImj4p99jw9rqFnpN2MifbTFmrVrf55VKm73j7BCSZgA2S7iyu6OYJSJEmDshDS8cVwSKEhQAW
Qvj04WA7wp0P+Y/+5ASEYfj2dM/aRwIsRsLxVlnrDb8MB+Oba5HhbymKqWqydXstWuBKspAF9MpB
AzM9sMBPWIF4yF99vGiuYKq/PAnluwEoY/EwsJiIuqrfPImIjt2Y5wIR6ynlPqNLHg1FQyfJTqsZ
YW1Ot9+Q6pc8J/E8Se0KJ2rRs7VHDoDLJN4oxBAgMQ6JFeQAA2afu6Txj9xohe0Wx1VZPploQPIB
ZWqd8HhzYk+QVlLWTUlLKpaBWR9/fqjfPVNZUQwssuZEvboZ14OnknQQeZVjJiyE5LFBySm6X16e
P4P0duQoMu+OJsLfMgz534O4x+k81JZcOm2pnWHTHNvE2HYGxe+aNyanBGt06XHMW3AMFj905roP
tT3+DziHXXzUfUZUXOX3HSkUJmHA+KBN9dOqJ2ZJ/hIX5X4cAGjkemGLlXsvNv5XVibl6uebJf9F
z2IOUmRdk0XLlEB8TkPkHy+jpamAw2WF44DF1tQzMmgFIA4bWi1DwjMdyyBxgAWve2hP4lRWNldp
GT95EkxXP4IwovefhL5/mlEJMBDmguJBKxg7795N4PX+fLnfzh2KSuOOxcuQ9T9//o/LVSpLz4yA
y2VkzRsJqg2Gq/k4YaekpH2MaKlPnv6XXtuGCrVLDwEcNZlZbIr1b9fy3dujMHGLKop6hKE3Q8BD
WCIJ5lA6kUb3xCiiYTHRRgafmlAhF7an8T7VLS12jzZG5ycfP9+Mb19fxdJkVYTzpjMQb54dfpP/
HYM9gqJFKckUmdsAkejwaILZnMlKNqumNw9fVgQQZHo4rXwKTepKE06mxyaHjb3/JACKJ43Yf16H
0mdtRBRcvX0e57B7Yk7ZhLmSd35uffcNTsQWGyUF07DdTJSlesJQ/fzFvl0YFcvUDVZjWTX/mpfQ
oDKAxNKpsq3WUGLXFVyBqNZWPagZ0l+i9ShZ65jCeQj55edP/25dZIRNxDMR4J5ysyaovas2asKa
MEycHoHSRDexz9sutCXPeAy1lAJJV//ynb+btVQRYpIK3weS3Q1OLiIuvB3irnTGnmeJ4OZFN7OX
n7/Zb59x883AJ8v4RBmwiPz2o17aqpn8Mvl+OyZ5GSQeH6OSSICbMWmFsFrkmpeikFZKRwtgYBax
egaYlqVH8rQpfKnBUiuaPX6ZI6YmmvHoh+N4F7vFNijbfSviDzVliUy8mC6VQcXAH/yXIPdW9cQk
JRJugAU2PMIhoTI6AaM84yEP3LcJOGa6qDR+vnHS9Cr/e7ZXRFEzFfCcooVk/2ZNUbW8UQRgQY6H
OH1Ws4zPVELJZURQEMl5zYwqfsTdTcsB3I0nFHRNcra+ORT5ny/F+u5KILmyWdVkybiddArdEM0h
VwqnSL8Ej2a7L1O/NmqJPu5A2GXtbhWAFb6y/flz/96doJo0EdYZOmx9888d+sfEa3lSPZZRXBDq
4i8MmXey4mbPs7zFj8akO+VP/vyJ04i/ued8P1MzMM5rinq7O7aqIBiJKsAdpkLoDVFms5W95mX4
9P/xOaosSjxgZnN1+ub/+GbkHmAuK43MMandjC65S5C4wVT/stc0le++zz8+52azJSixTvYmnwOS
ohYsdYHmm1O+PhN6ZAFSptJXfIiDbE3gXc+8nT+r4doowjNfn1pD27QrwZo0V0qyVNBjSYovrkJ2
QrOR1GjCN4l1UClBEboZOIUK4KbxqBmR/4j9PhfJUpCRt0AKR9EL3aexTEQVrnfyYC3LsssxP1TW
WlF5q7FdZYmfEBdOh44YrGxueSoC+Kxe+tn4js9cWHccKPFMdsgj6eXnzXtrisgLIp9M5yLFtdNH
r52x4HhKq21iIVux+SwZKCXAPuaYm7p6ka2RIUlnfIwb0/Ofu0QXEa5C19F69Qh1+0uEibeIXDrY
hmZSwxwlY1Vq2pXgz3C859Bc2C4V1syiAd7q2G3CCPGA2ftPwTieveDu55EifbMwsaE0NCYDEWWY
drtbiuNRUDimZeQZAwSQ/e7UxulR6eSTWVpvVCPamThER+w8FysJ7yvLV4E0dVj9d1mgbYZUPWFe
v2pSsZT8/HEU4hdJJytTVmoy3mPZHgefwk6hw/H3nspWJ17Rd5s5pkS7JziorPBXG9ERWxtdKtV/
ylpapwJAUMV6i7vupJF6NdbNSYYMXbUAv8OUhkhiHcrCX6rYCGuVfxDGxHH0zcLv8HKGx0RWd3hJ
jnLdnrDMeeVHOKRrRZE+Bk+yXQG0t0qhQynl1yaV7Lyn9Rhw213SfNUgiCk1LSFJI67AszCfrlNW
u2hRGc3J16WPP/+u1XdVVh1R3y6qFkKFjJyvjq0NVHJHoy3YlOJrFbaO2zOnSepVkdM1PotNHKT7
0ZfvPU298yLYEH75KIzZHrcLzB3ff/S76LkkQXZX+zB5XE94qNNqrzbGBxnmVPPN8pJhR7yPWqJu
UvjGY5M9cAZlTE1g+19GyDcLhWxBS6X4pKHKNG4mEzeBWiqXA+poMGSZVw6bGnLpXLeoQyaltoKi
/REgYEeSUSJnEXnsUdXTBHWVzvnlWqbl/GYCVWRDBTdhwfKwbo8oVFnatsuTzAEHgjydmGkhmIxq
hCGil2t0qSWvm/QrIe9ee6N+lzLxVJUoa3zfVJdZm9NNNAVv3dX9L4uY9PepQ+GEJuq6LJlQMW/n
9tIbWsFvdBKNsQxQ78pNpLI0XhCXe1u3L5/dZIROaMixUxlwtnyhWzfkrPyyqE1w5NtbBN+W9cw0
yQFkx/Lvub8eIiI0hga8rPkIESCx8f8lwvIPNwRTx6wP+2GbxogTFRJ/J5pGPXnO1dZCVhzDQxf1
dy3ZxtgJKMv39/D+xn3mCsifMJbIajSXLZSzblkvRl24V9qY7xLUMsQ52FoqUStuo8+wbMS/LJ7f
zVScj8h/FTVqG7J8sw+rojqPIzxVEFqbQy1btN7LVxhUszYuz0WXnuNmQPqjjMBistefR97fO2h1
Wk0lAyS0YWnazT4zanPcTVKIHcWk3YRfadEPw5lq3SrQi10nJw+jgHjo5w/9Zkyxawd3bRhsjBRR
v/nGeZVljdc2sZNFSD7REuZR9TrqDdCP8E5z0UmneOT61yQ0jqioP37++D9bwH+/baqo8LVlSZV0
XbvdmHlBnKdqXJB6p9UqvcWW0aHLSO/I9B3VuzDWjy3mANrbGj1pAbRFR3WiaNVZL5qXslHOzfTH
BL3fDRVe/rw3qZhkr8PwoDR7MH6bMMOib5S/Pa2/pwkunEMHm3ZN4/KnKe0f+59Co26tNwkXjune
V3ADj+ZHiAkfBOUvp4PvBoZC0U/nNrET0m4+ykcq7Jq1FTlRBNfAwOHhGXaiNXsDnTeWMU6UtXX5
+cH8vWHm60FMV4CcT5PN7bZLzQFrCiYhKcx3kZW/ZoN0BsmwEHPp8c8tj9xkqcrGL+Px7+2rKnIk
V8Rps84H37wEWkURo3aNyBGaZjPELUF20V2gi7ufv5703T3VRMpdCvkt3NabKYxtVx8E/N+Ol2pH
veUMTyD3VHBjqcyeC0HZRaq8CkVtZcIWUCtm2VLBadUM6wBRIJAqYi0UQqsE97eR9c0kxD2QRPbv
pizqnAj/PbR6Qe4J88P2W+IDGgP/pGg9c4C7q4N627TPEoGEMz2EESX9NtS0aaW9fR+nqc/QgISx
0tx8NgsIATR+HTmWBlxCxehHBQTWgmhkzOtZt65hus0waIJrgESSksHMN0BVnJCvOEW8da07EhIV
7P8Ab00JI6DJS61IeI/7JIJYw0pAxDyvPQUzSS4XOOMQheRNunKr9CFWMZH3E0HmD3SsnvI3Pdwk
+MTiydF2/sMyEApzqXXAi/78dYB4FuwkoE+YyCm1goPrupe60jZ/UlnGTJxM8eRMm0oxh30MkiN4
o66H8q0H7idkrQOIy5rLUvEK4HmVT8eAXwbc9JL+dWNNayrNSKal3g64MYTh6qtMdEMnvLghejlf
W+rDJilRoxUAUVyt2WQpJBJMUx+4c5ZKXt3/fBHfvlxEDtC+sGT4/zcTSaIWbB68LHbwdCKp4muL
kXQ2jfqXQ9s39UZGsKVz7mVS16n1/XsE43ZT0rxIY6dTaDqhTTQbkB3M01XRbthCnWEeoAcHl1Er
Gmlt8q50211njr9dyN87lalCL9EmMil+cvf/fSFjKGIjBs3qSBXci4ZfFn1pV95rlAxXbbJy/sm3
KbTDZIRPzLf/9xvOXVBZ0FVTFG8rcrwGehv5zGZD5H5M97tEX5aU7i+Ttfz3IZkiGDMjfQbK9/Lt
W9tXUSqNGTOGHtFisOD8z+I8Rp1lHKOB6BKdOStUaidodWvW1YxygOREng4rmSgj9tIozSFyjhZb
3ql9F6jWJYGZI7uEDfTIAysJgdPv0/B3sw0xFKpE2+GbsoyplyYIvzZC2dlsBHK9hTx/5VbOiZzf
DeKvs/6390lWYN2BvTD/6tzE3CRDp/rlDP2dIDUgkaP8taFsChLSRFkTB29N/KYCfukEcFUdO1K9
2AQpApifB4YxvQG30wEPiiavKimEk9ysc1YjA3jyisjBZIxLB9C/CfgBAiXhVVGA9guTVFZX9z67
CbYER8usbNF8Nkz1nKCtyT57D+tKkLROxXYpZIEENU1G48gvrUViUddre81y90Mtn82eYkbOYBCV
/FWtoydLqU9Jnr1avbjLAdWTBYaXqXwuTW1ZeCRPYaN8pVRNCdI6j1LxoEBrIvxqAg9/BhnNdt9M
lGUm6zs8xg+tAgImN8qt3yjgLQj8ITjSNQyAp/olDTjmMuxFFKe9CNZS3vkMhxkZprB2Xv78bOgJ
IbXc5bygouJnb6H426qqfvvsDSqszH94+2639qVbTSWFhJWtKDcpsCUzajcdTc7F9EKUXYc+yB8c
TSIFvCcpjDsdWtI5LNPX0CvfG79aj6J6FgJ2mXXHhF2UxQkWx/2olh3bUmself57+CZZIEcaH1GC
Ptzj8HIyWGTRxJkyYh1ltKB/tAwuM9eqeauge5zmYsXgj0QI+OClctw6LU6CzHuoK/pZhvDLMvDd
BkMSVY6RGLyt6Rj371kxNpo+DACIOEItzaQ+ffB6d0Pqn+QVj1k5vIo5Wh03PlrZ8MsZR/5mCZKY
DKdNM81a5Xa/L0u81Sr2bWd0pQ9wbVdg/0+G5C8LKz2F+UsjKY7iDJ/6ZCzTEO74VzEzdpmrvJpt
fUoLgHpmTtcvnypVdtUjoJDddEW9B0uVVZ/8Ml7//K5+N7tS05J09vvsx/46drfQVvvSyzKnC1G0
Gem6aKjvJN2pjNL1mEcbsTNWio9DC5XmkHJx6Ehmndic4hp1hOFjnfHvCPV8D3v1mpjixwgLLjQf
pWR4jSrxlzPVt49XkmhL0ovhTHe7+qqCFQalWWUOdrpDoXcloqEnr863ohgcPTZbadwvh9CzB1P7
NVfom401nz1VnmVJs5ir/z22mPK6ulILxhbhKXPy4Blg6o63xtayhSaEJ5z1G38UP/JY/KBOvYLY
Zqede9Dk5oQ1fxbVJjJm4NOKmO5/fpLfHXa5OI4zCnswTm43s25C/hrAeZ7kWGdXcGOrYdSuocZ0
6fnGjPPpTkypLXmadtA9a6P23tMvV/DNuYonI1qKqXPAMm+3gbmhBnWSUl0qhvY0PZ9OtxyvAmJe
X1WrPRFu/ZQl+q6PzAPRvRY6jyxUriQVftSGdySI8poC2ReIrMVT/Mvb+c1yLCmoaixFZU36qzvf
wrckA7JIUUI3nKuzT00rznHFAAq84mg26W/N4O8Gi0LMlqxJssxx72awMDLcTK7G1KE6sCoJiCvh
mcwgry5y3T+F/sBv9r+8ztMzvll56deLmqLQgVZla5qh/nFwz8euL0WX4hWO5cuIjrHHG27Uey9L
fyt8G9897X9+1s14s4QwClV1KpRZ8LGqwMVgKkHq4oQjBa9FnwFgM5E1qorti8VhzDMDE465NQeL
l1ZfYFk/T0TfRDVWHv28Mh/WYqZeANUndPJJJwG3FI92PsXmdoa4roT8jCXWB6Gv1BRroUhsjW3e
lOc/5GMkmgntR9h8+aeaSg7xy06otWBXwnFd+dK6SI1lmrV3Q/DhycbSqlKUdMbGxINNyUUmPbDO
BlssrG1etgcrAfoiDHY5VuQ/F+cIgE8jYDXFABq3+6Qd1kqDS61ovsKwPrcVV+mlhz6FYJK440mL
6ZTIFpFGGSbteWCAsInJ9s3fzLU/Bc9mqgXzxRWvRNk8R5VOiGEzEwZlmAPStvpFKxKSo0CkWRX4
0f4QLi2+ykpFJYkbT93oaIKM0CtWSY9SWkxec6RZVBYrcrDq7egNMSzUlHVEL0jyyRiB4AVsVSHe
07S8YMMbjBOUVosdeh3CzbqDTQcoqhtCAiKa6KFJ2CQqlgoYJBZj/ouJuo8sEVaCdvB7w7chCyEZ
p4I9I4ThSs5mT4yDYqfEAplCfgSjh0eHUT+a6RHU+ULJ2Y8ZYr+uUpZCDWpchF+4JTvIij4t7EFG
UJ1N15ySMT/bIDt6ZXoUqhothYvmScXSnr1XpnSRY3yLaZQ9hf0aluHM0MHd0ji4GMCR3ByTN5Bi
y3d8jf8rcvcioVYN4ADF11a1sJ6GRK8XR2swtqY+YCLlIqd5AEi6jb7VViK4h66/64Lmmhlev0ib
wf55uvz2/ZEMQ2JyUJCt3BxY9aIq6kFnQpKr/yHtvJobR9I1/Vc2+h6z8CbizLkgQSNSohwltXiD
kIUHEt78+n2S1XO6Wq3t2oiNmK6RRBA2kfmZ1wR+bTMj44s5CRwvQAmZk73qZm/PJf5iHvwuSKH+
QfYKmAKs0pfDWtGEhkqI6XJL+0dTvUOR5tTzi1/MRN8uRxYRpkHHljai9+U4JuAgxOu9YjtM3rYb
OjhRKMHnsHWpppTA6RYijm69Wr+KscWptF9HCt/N+Cyqjs09pgr7NXH0RF7lYrDoKMDhyCoQpx34
90GxL/nzAaAASZ+7CML5jsl/FWGt7SOJeKnWCCS7FB/xpb1s2/om1bHUcu19kOt0sCzEkgOMaAaU
Mxe5VvAKNsE2zIr3MmzvuijcoSu+96YeMQXcpnqrhqFQUM0PMQoJIRDnQ+dPpX00OmTgUqbLbpI9
wkxZ6jVqpdEkmU7q9GIU8xa7ZkDfzlLDMDmPVID873qTAszpIeDj64VJeXxXidvaLcGwm5AG1HZ+
kU+zRBkM/teY+m5iP5JKpTkezWJCPiu5rdFbQrmXSOQUYAr7o2MXMW8Y6Oj5WhhTqOmTK5cgFa+C
BDkFqlBN7rS+nvS4ldfIOGpICGfYG2P5gQsBAPU2Ex8QqRAmVdHmHntk+QFGDKGJpUFrHsWIg+kE
5t8RbYi8gwdDW0OHgt6j09u7RoVEmdXhohvh2PbJ45wK1DdyCRKH8xkHHEDKCv7zO/jdemkbpOge
eDeGqnxHf1ovY7Wx8iLtC9QP6THpD7md7adB3aQadjX/X4f6mqL1Ar3hEsnHbeSgpFigL1xQY0cm
cTm0yi8u69so2SavApcCHI107q/XpVa6KCuz5rrSbRPhphcWq2gs1zJuT7TpWcMxfYbJjtzwLy7z
u6iHKg0lKUIt8rAvUY9dAysoMqaXkbYvCuh5DuWlbQ9O5O01wfPl93++sd8f0aKSL41N/1ZtQJwa
dAs6hts6qSGA1UdUZV60YHoqs/qjZQ1B1Wn1z4c8Tx1f4yyJj6XWCVrZ+Qr+mRuBqj8OCttkzKKl
iclhD8YRsqWH0ahaL+bWvm/QZsILbsjuXfeIETaAmIkYoR5kq6+EY97eKixUDWRXeKZ5S0Qazxtv
AtpgKSWqEziPOLm1TwG9UegKIMXNF7Zw7OWMRXMYiHbpuLxvA6w0vAaobe97dHR93pV9HKMvRfO2
wZX4vs4gxrVowuWesS1z/WH0qptCKaZFQCUWQLMftRFqwp6S+jr+CdRmB1jHkn1eNYgmAQDEJKxc
kn0WS3T8nxMX1QkLcbx/vqvfjlrGrEEriNY0GNS/jtphDPBKi7x8O1TiI5swOKaSEswXyNcddHPV
dn4C33H+VSHzuwGEHhCFTAq65t8yg6ZXpkjodr5FofojmXl83ty8TFn7kksMxliLW3R/jv98sd+t
/nSeQLyr8p9zdP3TzKN6dQogGeXDlCWkRK5m6YHTkkt/XVq7xNWus7I6yvjkn4/73Yz303G/5s/J
bGZ9aak5xOZx42JVj85Qcxh07aku+x/ezn+xdv6ZzeB9U6HGhdgGJEZayqzwpVTeDi6GHpgybY0i
uRvHfvBjYOsh1Vi9zlpsXMSnhZkb3ad5M6kRXHYXzQzqhhoPOggaZ2E1WyN8z0rUj2x7vE5C4xat
yjEPEDg1MkB+ivYe2nCxGhOxvMB6TsBIrnQdWN6I7V6DxmCUIJxjzQ9th6TJnN4zN6Ldi/LUOiou
iGmhRcM2aWBr49z2dCaX2G6iYvsE7c47pCVspEoh39CQv16QeVEwLon1leKIzUYDJYS6c6Btwt7C
465tcNPDGBIo1aqwhud+NgdM4Eh7tNbaAPc6BHaIkvOA+CWeJizBLRoT6TLU0RBOjfHWzKKdjJur
2nhyiYjHhrGBpcIqjMYnM5yxwWqPSdkdsHsQKydV9mNqrQbkZ2Ml+lTmelpZUbvDY7Y9WHWEWxTk
Vxx6f7HEfPfSeNKAmsYDb+tXUGeWiQbcpaCuLsiuSuOpR46iVc0nS1h7Gr5PLRZlv5jp9e8Grwcm
AzaEQ6v463givwzxLWSCsDPnoCN4D+w20H2tWVYo4cbSHUqTLbgm9rZ2kGBpmAeHMU6SbZjk93VH
W1PotH1zXDv05LMIxO/g7TG36mcpLZHu0eJFL6FDUB3ZrFXWQwHWLNQg/vkd/IYpYMKxAOehM91Q
q/zyXoTKlIGpzNA8CvI1+CkY7ioV77HWDmbOVeG/hTk7pD5lQn89VSLM9jwPYPZUUiEPISIqXrvp
O2bhtrjHVQ/8FlSnDa4FMHHRb8fSI3vsjXVgG4jHCxQvWwUDikyV1tAqvq9xH23/+aL+7viN9COg
AU0GUy7lHzlifprRPHty81Y3su2IxX1FUR0pNffYlna/rPVxrXmB8Msc6fBc144R+grk8AX03hBv
kLZIN3FKGoBqpRu5v5iHvgNiANqmdSSjBOdvhdlwtGYR9Ey2wo0uuzh7UbLqNiohRlsmROQWj5Ma
He/GGo+IP15HY3tl0fpa9AGZZ9s4j8M6j4qPNuVBoVIPzC3/mHArcAZ20RXuHtMa0D6m8vmLe6p+
M4OCjQAqAMCNxs7XrqaaBKFN2SgHn11jpJTC9+smpo1A3eH8DEaEuzvOZXwxRDtvQHqgTNL5ylPR
bhiid3Wq9GsaaHS3MxSDjED6c3YVqDdteglnXpcpe8UfslgNRXuNOiq6JzgreoIaR2Hztlhxr/gJ
uqr4dvKyTaiOW258x2SFQGVROtss9UzcdgtyKdfYlToOOUZEXVh2vtBNiXYIqCHSl1Gg6Hupaxp8
wFO8e2oqIwJr6CkrtRIgTxXjzrXipwIY0sLoTG0xCGIlV3EvU+/NGZiC7aR7Dy3VDyyimaLfAmTz
K/uEYulHGIS7MUT7KUwsPzTKW7me9M4DNpgnGRS2mfHU1PVR67p3nV5fz+99rGt0/9mxobbHiJh/
GPoLT7Q0yKM9qvW9H8bD51WgGgeP1SA0k3RDtRBKel1hmeI5t9ghkz6iCMgU26P5JdrtnEnd0Uk9
FeX09oux8N1QAJBmqIBWSGq/dtUmmglZ0xr5dkzKDFlIY4G8710eNuOGfI77E3u3valg4innL3g2
aa79AlnyTdACQdAFZ27JFf1rgRe766rKZYDmlTy+IROPtoPEcO9V3BvgpFtvqlYzPNJFjNbyr97i
b2Z/SiX0dCjjEiF+rb4X9Ni7IY+LbdphIimKZGuWaJg5CN37RgW9qoSMdOla9xbvwDoPIsRDm20g
Snyfo9bd6EVyCLpKvzAmaQHYe4gQ4sulWhd9NwZXqGX6GCYdYxfjUGKLDVENMWFd/1jF/vdfwqLm
TPp8KwXGq2HUfvn1v49lzv/+S37nf7b56zf++wrntrIpP9t/3GrzUR5e8o/m60Z/2TNH/+Ps/Jf2
5S+/rApwNdNt91FPdx9Nl7X/IavKLf9fP/xfH+e9HCfx8e/fXt55BKgRQ3t+a3/74yNJboV251Ki
+R86rDzCHx/LS/j3b1cv9ZS9FHSEfuzvpy99vDTtv39THOtfiGdLkKhK5ZniOkNk+PjxkfcvAnh4
MgDWJPqDsldR1m30798M71+UoViWSEkNGz4bL1ZTduePnH8RglOhsqEUOKqjGr/95/pvfqR7Px5c
+FH+8fvP4a72teDkSRSE5P7RA6Gg8PX1KNQuqfMonbdi7rCJ72cWB7Ohl4HG0qTkcKkpIKVEqcuq
8iw6xlhjZanjLtwK3aTJfvdA2JvS0tPArOGnW/ndyX2dPjg5x3AwG9S5zL/DAwBWR5C6keJTmm4n
McJYPKHbYLXDNW108AF5/TiZ1IfzfqPlDmhD22h+FcB9LT5yEi6pHdxaixXtbwFcCwSur6xo3E5t
hXkWMyU1qQGKjOCmOAGF/GyRh8YBovHHK/bKWMP2BEbKk5pyihka6hTN70sHwbCkNfG9iPOlULMT
vu+mgteU13DOSuT+CjsrJzjCl59TfpkdMutA93F1RtrXembXTW7cT06LtYCDAFv31DuZWDFZbbMA
b7dkxJPVzeO9EyWqD1HN8lHf6+35OVa5ylbJbggW+uX5Xs8paq9qUoM4wFWX48EXhNZgwLbtNfU4
6lG9iz0be9XgmZtkwC1o907BYfCUvm09DDUEzp6LkXk3VDvkPjodZ+vKjbcxRbLFvNWcWrqKd/qK
wHLCsj0hys2YFl1xpwPjWgamhg/fLCV2k2E1Oagje2Emdb8rjOeXbpFejag5B2o+QAlREATF26Fx
9QRRp4C10SouzE7ch6Fyo4whcoUl22S5zZMpkJxIMTN2Yn2b1lx8FrguEYg4OejctKNV+U6fb9AJ
hzc1W6lvweK2kTD3DUveSbl1Tb5lJzcIVFP3m7sYwcmQPEYglNyY8IoQ0d4Lx1hpyNoi1ItmmJH9
HhZOjKZihaB2YCImooefXlgmFwN+XIvOtSLMNbtTOJi/ly5NkEoO8ED6YcEoUJF7M/qlR5t+iEvu
XboHTfOWqWbqG4mb+pMSesDarvk63DPTQvtdrwaE2SYCsLhY2gZpZZw8mvjY+tixI0mG1JVZGpdO
oqeLZhY3FfUhxO4yVJoSe1N4GMUEHvFWc9KkU6F7bZrKoqqaadMOAl0iJPcsgTJi2ob5ohH6h+0g
8toqCFbAt0O8AfDS+S1VevWTdtyicTkIr0PoWlLpnGaZMzw1dnKyiuggpBOPl55qgjujMpxlkHtH
UlBaWJG1pHnbLGr0gKZQ3U7sZDHV4X5A6CGW3KPRSJ5GKz2dP8k1HlOPSeJomfcwUxqCSuSlZvLx
Jp2RxEQ9o496es22giDQ0DyYKoqkU2I+KmG6quwgw12ckrRZgMbBYq+tuHeO4LWu5ujTEeElRecH
aKALW7HQae1KJHFd7L7KOl6nrocmlE6VGEW/QaFx6DB51GS/mFFXh0BjIBYDIZCGjWVr0vbKCpWO
DzJlQ6kxLQvXP19BGKM9WBbTvTmAqgw9RmpSIzSl9oB35HOfe/NzsIHp1sOlkQzHYc6zpaJVFLV5
dGVKJa4h4xRMS7XSpHcD8J5g9GHVopg/UOYPUI8sDFQnXUPcNLTwVtShfA8L6T5mD5OLU7aZVqsO
2z1sppwQGx8Ebp0Qc820LjPfGubnpJcKf6rU+Iv66zlGB68Z2T4kE5grtKRxRwwq+lueMl33c/ZI
z58W3WC8AuyGdjxN6TrMy4ca8Sdmjg9USgSWQwrKqMPwWExAdYRiaeiqITSsIk6SBBJAaTB6Yw+g
PhinB3j65NcZX8yLCYudFgZw4/FI3SrjfnHnSpV0oaFDslYRVFm2Q3kJmq9ZxD1DicfsRCEsJrnQ
VPRGsJvXr0PlEeTfW2fRiQDqellXPTVGbem0iG143WOnMbO5CVyo87MRHeOj9LLTNKsk6e4GiyQ0
2iXNouMlwRXFw4mbA0Q2OZ0mtCtVM1/rnCUCr0Xce3l3ugml32TkdU6ue8AcywS59IWZ8mqfnwgU
IpXcH7PBUfmwxuiuHpkjJvT6XJOzHrMkX8ZbgL8U7kOurgAPXOiIMI4Ze4d3tMnRfIsKnlFJgaEU
52FKlwncN5yoEvFAp/bH8mEmOzMnybBOT5pRYewrD0SUwhs97qzO0JHJr+NNpsaPjVtdG2jbIODG
Y2dt0FfhEN7NOh5axcyr0TdYknkvCTlgWYW/n4fIPDCbZWr42ZSI8GSRCnwuXLtajxJdfEfm5S5w
nz95WY1eoJZ+6ioLkGhYPLoECrimY63Sa9m1ZdF06dHFa0IEkEb5AA2bLl7tp6V3jXM0aR6tcwTv
fXgyg6/kk99q+lsIYW4BvluS+8SNESANBRei5Bq4TgDqfNh2SCOZT00mhSDG4OI8MIOJxRtjl0/M
eVRfQeh1MqjklXPz2sYBBTlA1QgV3Z9HkeExrVATezEidIFrd+UErBKqzuOs5ABvoOFTnc8vJx33
8a6SZrDQVN1uZsDWjO0aq8ulYpcnPcMydQzTdd3bz7I25OlMKrmcost69vOc8qCK4GJRoQR//kzk
YpeG1VtBPwfAE+LUaOigmFSt3JypeKaxd+YqKq3cUQ/9t4gfbXlkTJUhPKfXuVGcBMsqZQYM6jFD
7xFkQGgSWFEpDNz0PKZkGKoukzwPHvwqlOh5XoQh605SJT4SNteaWYglFa53utUMYlE9NNzbwMXV
1unwoKksfm31EJRZd7LxYalN6Zo0NuoyRtvuvGJrcAX8zos+kqhZ0xEb/Awy39LKDeTLrYeeq/d7
Nz+d4wAFt234KSyTPJMFAuzM98VhQi19GThkv8b41FYsKklKN3Jq0s9UdM/CdG5yS1laJTwcjDvp
QSEImqSfxXikllAtxyo4KSODa3KEDJ0v+xLHbpZalkF7k4PhW3SCiUyf84sC0bGIqMWX98xQw5c+
RjhGhh4KnjuVMi0zhVVoVgmkgb6+IbIUe93yj9eCexpjr+Qw2yxEw839EYJo2BT2VS5l2SkSNgyL
FsPYSdgeCea1MHBm0o11FPGah0N137fzo2dTiDYXiBkdjLRYxaDnFiZU0aUzInBGUrw17chvGvD2
OC3QbQ2UFT0pwPDpVW0cpkp5JymhHpbxqnRBm24yV98L05MSTuNTmGFwIuS0ChmnIfbh7tSlOMG7
ZhKFTbTUD3YDGM/AIud8L5pOTX2RY7BaQqPAsGVYhDnxlWFxCsm4A7LRS7N3vjkEC4ol0vaWd1kJ
2ZnpTO+hC2TINplIKRhjrQRFDhsc5cMzQVSn3Ygld0V9I5Ch7lKdQ1iqGnC70FQeyyH7dFyWVstj
/OAZjpas90m+sbaEF/k1S/BU6L+jAgC9H41e8F5NhG0KkfK0mWUcP5r4l7bZ8WyIbWCDy7IRbiUp
pdGZlRVqIkg04vwzmVssJQiLIibQfoopfqZACmyUDXV8bxZFk781XXenV9SgKqrCvuFwXxPrSYJ/
e2OGWPjcyPkWIso+drGsNkfgHd3wSGWBLnn/GWS8OqDFUKJHP4xXMFtGenvdEujh7xF9uvL4eZ/S
nwJapw7DKrPzm67OTklS3AgF25QYgGAgAW7ndbS8acNI3TrQ1k07PWXSia4oWYeUut3lSaQgZ6Tq
q7wz9xOmCqo5qutQY6w2BmYL0GRPWlqezsPP61HTb3ArL/EbmquXfEYJeXSvgNUwjGQ8V475zTkM
ivXnbEDG8TwZJxr2uDIGOU/iScPiqiXqbWCgqdmlGnFPWlNOA5rNo+y65sGrsU8oaLsujMI9ijy+
GYvmlAiyGp3y2ngYowdDaH44E2Z4IatzrkqRqCZ9O8e+jg2rMVBYww1ln/fE4EJiJ5kPkDOMs0+Q
uLzdBNxZkz57pDcLrSeEtNVgF3cxHoTpKQpq5ks7x5TARMAerUhzp031jTsH67KbWP9cMu0kaahw
pnDsZIg6y+l/TmE/VXaBtqiMNlzaeI72HPRMsHXdb6PGOqU5Cyk4m/vMS28LbFoIAbKT05goM9ZL
OPTk7tpSHdxjF3vHsTCYI1t7307W6bw6zgqJq253h3yIdxUhOAlF3PqJdYPt+yluiGpKZ34nQPEd
GcVneXCk9kkwyLWPQ3Tphf1NL+MGL0ekOkRJyS2TT54QaQjrnmWm0WLigqBSsU1aXlL5IAioLuvG
hh1M8B/G1otefHQxk8Rc2tBSEXfeCCX9OI99xx7iTRzEHi4obJHFCEY6GDJ3RDFF19znKAo5hVxf
8LWMivh3GS9AHT5mLkl3HxMPG3aKeC33xh3mqxjy1sIa+9eyPaUVC+b5Mc/RbdpRIvaScIaKH92E
mrsFXXI5RMw9VVec9IZzxcNpE4O329CcgYXUvNGLkDYmTNbJp0yRaMDICe1+mJntzuNYrsOVaW7V
idPKO8L2NL/pB/dy0G4nOG4Eh4RIk959EGqe6LN064amR25ln60BqKzvp9VUyzx3iChQhyjLkfLt
YmW8G9ApAvV0KdQ8vhIi3SuCB2FiLV7Zs7JVlOrZiK2HVnVfIs87OFl5k9m8X6VGbzyzs/fCcvoN
Bdl0fZ2qTDFVf4xnWzApDT3S4opM/sCGstiUWKwFw3IefN3Cm3qm9qg7mNl6AewyL/XPQaWsAWgN
6XppAZwwkVY/J51luLYpuBLmERBqIsZCKvjdKafLzhD4QSmEFoCTHmwWyIXnKCP5F4vkTHe0zEvk
001jWVb6tBGxdtkJDyX+ALJfpSneNgqN6yLzPvvAQSNoyPwktdK196qXVbsJet6aLgzWY6+C5+yK
Sxbry9AlEmvm7EKXeEGvnnnZLRttUQw7uTNg62sekhznjtNfVH2CaqWNFD59oXtexnJnebHYtY7A
Rn7MysAvqd8u1CJHM3acndJPXERWPZifyB8n9W64KbKoVFd97mprD0aeHYty9+c/gsBzpxaQzxaD
jn+3CMvYZ2rgjxjymLljbdHhw2Oh6h8MeejzSQQ6wcqWllS5O/+xC6AvlI4Wr3Ra/busj68pJttr
der6XU8gtnMs3BpCw+n8dJ6Qlu+Uqtid/1E1HRtWN9r++acfm4C/9lLgq+4fGypNxBdVPSYDDlCc
rcafd3P+9p8b/7kzrCMLrDf45/y386/nn/78m3fe859//HOb/+vfvuw1zhGM7anU/HF5+fkieytB
AO7P45xPr3GQ/G5brL3PH5z/wWt5FyVTSdVQqRswKJwtDWcz//mmeO+lF48XZxsoTQUXZOCFhURs
bsLMqIG6Les+5IH0Q9Cg7GwUsBv5PXTs20641TrQ8gIlyEbfDNm4qdqi26nRqWvxFuJeDrugQ6d+
bIIRY7LM3nXIc9KEd1t7x3lbu/Mfz//g1R35RogOuhUaCCBTSCKLS4HZNaOzC7PE3Z1/Yjp1drH0
Oh9bDeJMc9OKwFyXmD7ulFroO4xq9V0w9bf4myPDYpNh0gJ5S1l/RUDCcRFKe/uxI/ty8pWt5eh7
ZJikDmqy4b3lAlVSkVwZcIhA9aD0ELqI6FvZRZoiXCkAFnrmQ6bY3ns3rZLJ2KEfgWEBcI1liL6y
piOxYdm5vcJs9aovSeUvPAt7CVcN0k2lgwwK4BvpKCmspQlaGx2sBs2+CNtP1mhc/DrX4KWPCSAa
ss4ezbq0vxU9MG2tKQ6KmzXLovYOgYqGcfwQquFuyICq0UUEYju4ud9oc7BFD2KNP9JVag+XcROD
oXTstyZIb4Rh2gvgIR3S9DMpTUa5E0fWZWfN7mIOwusRxobRhTezAhRTKbFP6PT7zk3T/ZDFIQud
W6xRRvzQJ/PNLXBzUyoMNPohf8fbHWxg1b5VQErHflyNVYb9tSU2ZdzeWEl3aIRGFJyPlyDLSVds
Jt7KGhClMd0L2gRXRTv4fYOEa2EMoz9075k29XdN0xgrw0SsQeTOCkwBQHUGhJs52zLQsovRGgBR
495SZ0Z5PeaYtTGAHGpmzjbHT3rRCniKuWy326hb00NLqe2gGq3X0d2Y2zZBS2ruVat20agCxx6a
HTZ2Ddiswb23ZH/Zg7upRzTPC/hT9AlwwUC8bjkD/V6CpaTmm0+HPle0rZNMNCOR1KoQdluaLWAZ
zPmqCiEKs+n3nteWS5z2pgswcX4jgIZSvcWNpD9peN5Sgen9wbvXY8rQMMX2+tBr1G2HS9EaLpgB
F4XxotoKAwx/bpNkiqB95wzIV7TA26SGAFiNA0gP87WKsZOgpOGCX9+YagSpHlZyiNsep5Gs8hhx
tjAGtuLp5SGdnUt8igBfEOEDb6Yepy4TxOB7tbUuPHzejB65364Rb6SG21DoJ5OlcZMSidEfVldd
kArSGGqISc2hsIulnBqtwUXsI9V1Dz21awYQENVahRJdxWsdkXLLnn1nKM211bQQQS3t5FpZiH+9
ea0OwbpoFPTTGw2bB2N4tNvohjLCgx24m85gssCA76a0vatcc45BQEmkduFkafF1owzTUWnUVxJX
Sip2su+U8kmLOgB1TncjGpTH0dpbZqbAiCTu3YvCq9DlSbaw6nBemiChUkI9OC1OO+kAN66tB7rY
4wWZyiuloddoTq56zdgrGeTuuDjYBzNKOsgj9Em0IWYxplXZBJdKhoyLDb2yGHGmz9MXrYOf3jQh
wzagaKMdihF8bmtTrgrtAT1xFZgfcfm2rpynaXSyax3DX1mdK+wZZ+ay+si9HEFnIqNZny7TgipC
jotGIMmSyTzW/hzYN7Uh6m0FOXLSo2Mr8isvwYxq6mTt0dOuh76/mpKh28F+wMA2rZcUvnlRs2Bh
Je6F24SrORAYow5zvOoE9kc9zpPUFi4iq8F5DqJskeEGqg/TRTIq8UWbpzdDmwrmTq1blaj/7G+N
3rTulZjsLLH7dRAhjokfKREMOi3tZD9apoXTJrYQZC9l06+UDl1DfXicJu+GSM73eiw0waZNi8Ld
zHHzEsxXVp4cEczZMNUd42FYgh9ZxiUMA5p7SwRHntqeem9lbVvb2HnYHOT6iJii4i0sApK0DOHs
G9W9QOVb0AoKpi1g1DXNUzoc5IhSTSuSVtaiR87L9mfduVEDUpyURcy1xtusid4MfFHioDxMoGbd
blqoRPHVmAOXz/xUw5Aec74BqTzV7N6SaKQ2UZX6ss09fMesV1PWMhQqjJTW6ZQofoufpQgOc6Nf
iVIcW1s7Id54TW/LxrbqIujzV2A8Wxxlj4oWJuvL3lWiy7Y0VgochSFEVL3PL1tRslqi1JCtRvib
saivkTC8iqr0OClMG15ZXiW9b/b6a6QTButVvS1U7XEI9VvHrtZhy6OHgkBZy6oWpkZYDkb5MDbV
Pk1C+gAdAtMIYHPP8xqi36z/ro3iRsvCSz0ernWb+oHlUGifS31Xmq0fZ9gIqdllHRKr4Z6L01mY
QBOftQIvp4gylZnMfpM5dwY516Lnvcxm7IiiET3y+lFRjX1OPaIwzUf5aOSu0B7eVlJ7hcqYXl8l
7u8mArVk7OCy6v45cO23sXKOKDJ44FTG0XnIeBzdKJ4n3qEB2L6roQwcvVoQezCL9oPMouMVgSfL
nItwtndCyXee1vlamunUXIYravALE6qYSwm8G9sLZTyNEwr1BqXTzK1W6Kj5kPZeqKfcTXdTiCN8
qOJXRcXTDBDfzwDiR7N3p+R0KJiW2k2WVaSq+1kpZn/gxiMm+WjHzm3j5i/FHO7a8salqJM1NRDk
6qQkkHuNSHlpmMnahMoSYpD4XGigS+jcXxkK3JirdtQvBwXnqjoBlKlV6d1oTR/UxJ4IVfxKiLc6
3rsJw7BguVpSP7gA9Y/0eL4fc8ArAN5Vr9nPcxWsbS3tyWzd24kChzNYERn2gNUqgtxFmlTLTHNu
zKnAvo1UkqJofhmgfkd1xNrblNc0r94pvMyDuW8TF3JXdiCuDv3JbmYf8eQTanAfYkRTvW1wRNdC
21e1VZUr1h5Dxm0iCmaDopVdJuG37vjapNWr3bDqFyaDUE1psVoUlcUlEr0rjSq3C3oogrI7YsYc
9QD0wO4tGwu72aAQpFFW+DwojDUpvB5EhAc4hK4GBc5E7lqzr3YtErVO1GClXV0oTvJgTORHVa5v
8tEkvYgKgW0uKVWOnq45GM4eK1WBQdIdFe5bWzGMZZKx0NuYSGc6ltzmNOy0RLubCJJk5SX1wT9Q
UCYdhDZSTt2wTRTMEsbU3DD7vWla8GiFSrxpRf/coXCypr40LuqxO5U0UCMQZFp8U5bzszoWYN8K
1nSknfEhxeRAYcU2TZyOyqdeZ4wMSf7UeRROU4Ci6yIeQNVQbmNxvdInLMmDoXue8LjrVMy/nLKK
ljPAB2nF+xBmJvckqx6Ufrqy4+ghV1s0JB2s1WYQN+3Q7RPd2gy2jvuGfp0G1E0cfOBp4cUr2iDx
AoDZJyo72cK36HUtSjc6VpZ3M+Su9NaxjfTVnImvifVsh6rUlJMLp3l8m6AQOATm1tTFc99da+3S
crXXaqbzyn8TuAji9WU36HTghrVtQVul+w4ve1iD4F3Q46UqhrX9AuwQZVhzoeISLL/msnbrf3wW
j/rSJLyvEQRjlaP5jC0UA0TlEDa7l3uL4flUQtv00UsNyu4/X9UjwWwEWERu4tG7GoEfc7jS8rZy
F11BnzMIlpPTrSZ2RyQvf9WNwjfihxkNRPYbVmjGSx4RGwcco4sQ/g+0lJmQsxqNAnpNt4zTI7Y3
dUlhjtqZV6RrjQVJRLYv+NkAW3X+WX7GfwLapsfIQc0GYTO2IUjVqm5VS1889XXY1qWyMAzc3vh/
QXuXrAI4zqZWGIw4aHl8//wRio3yZ/k6euwnKbwrvGu3RgleG4G0a+ahpUbFrm/VT3liBZpstCgp
88bDrUh0anP9uuUbsJg8fu1zjxJOwYuzEaYFC1UHuy09UcQuKgtfnqvVVBmOisHJABksDy7qbnW+
ABrXRooDSns9VoUvdyfPSx5WkZcDxfJ87eyjsjYh2Zb8duSq1zWdbC2nYsKm9RAs5e2Rlydv4X8u
1eOs9JFojrpZNZNMwPiKaayVo7li/l5XCaONvzV0wHAE9+XPcpuSfr9qv6qkLWZJNYNNm/TH5igF
btQYZx52l3oBPtDtUqOORYWiipy1/FPIx2XjbuUm8Br9uSNDgdVgatmb3JWKGxZixryr+XKq69eh
LG7kLuU2XnnI5mu5hTynovyIDv85KemfLE84LK0LeSgOcTX0eIiSPCeNdj6c3J09dOADDwZ2VqQo
d968Reea6CVZ2UV5mddoHtDEcqXuok5hsUbRsTXo6iELtSi6uvJ7nU5HaMSfwOCPBm9VMuByOyu2
2EShqrDcTzfnBr5ok0+W26MyMlxzq0IoIT+GCcp2aq5uOzrm+qDTDk5wVGqpRasFQxFoNF7zwbgB
jvApvGY7jnSzkVGK10UaLOzBqrZWDSS7Si6r8AVL64HFRr8lW3jN+zGn4e5cn2EQZsVA7fMDiyTF
MtkUMaujWWIODfOvgVIwlSTyTXEBkS/S8+jCCIv7soc2MLugdZCnqIhxKDdku6bsb+V/uVfpKyFh
YhIK1gAa0mHHr/u15jR0sP4PeeexXLmxreknwgkACTvd3pG1i56cIFhFEt57PH1/maXukEonpOg7
vSOpHDc2kMhca/2OQwTTcExQg6Hcxe5PWOCkK9nzcxc0ZDnajKj1mMn3QsWGJsjcisZ9FEvyKgrX
Wzt1g3eUpApzQlRvs93dpyH10GIzZHdM0CYxc2ZYA22cfnSnwj7O8sBqEukhUDM0JqWBvSvUH9S4
G0UNf7OM3Y22afL8goEtWJVEYBjYZevGAo+J8bvQrPjgN2W0ZsbK8mYoPOfzteuxRk6y8ibEdnDl
SMhM72BQtEX602piQo1Dukdz5PqLz9IrAWtF9gp/YqtrHRUT4P5xbIyDngMgmbGervVgW3fVc1EZ
BT61abIJZDiwsHaLAdDSeX25tnr9HukWKJmZvQVlL1MJC0i8gBRlGOCRK+h1FDhJ7XwoXGYHRcSg
24TXt+oCsV+CDiQ24xjGaADt1bwXTlnsTIL39CqzjlWjnxufYcQ8kjg4SjDTNsuLGuFnx7zkMhXz
qoQqttKrEf7fsIsnlC56wCzbkDD0aMB7y8r7MKBIVQvdcwkm6Qtn2xi+vcWOvN/ldDKzO8T7ogX0
K/KqpcICd+7lkq80kk6W0U52dn1xZlscZ42n2g8epkDUjZrnHQp7Hm8glG+AVexvunvyS+1pCaaf
sbcY29hPduqja0LuV06qxdvJLIiYtMLiSLwY/C+pHbcgkUyivP2gFZR9pQuPkZcVmpukgxXFTbLE
46YNUfnHrItRd54yZKHramRw2mf2bvCpW5b4W1AivY9n/qWb2Gs8CXkT++hBSGbGyB6dIBeYNPTy
MBn2Bc4NecGoORpdDVFEcBKWmW3gb2c9zzZ+toPSI3jJv3dQUuwKg1TOcfpJxVliDTLj1lGU5w5v
KCSfL7oBOBGN2YU+0F7P00Lc5lhcRVT+BO+OVjBv/G1kVac+qK99G10MJ/nyshvfpzSqs8ZCcMHU
Wb4LQc/a1vLpEa5Lv64c9gAD/wVzoIkw9O7ik1MaMiecIthbOQ7OGJbBslBwqgQUFUsqL7keijw8
++M3ZxQ3BvW+m0ER6UbKoy6hGmxZSoxtIj/SURBTGlnOCNQ1UOhl8an3oPADFynQoMnA5Sg/3lLJ
yEfwB4LEr3SrvNqLfZfDIATsAbjhBSaJ/rbrxZOd0MAV2l4HckyH8jI49ZbjYKcnDpjP2Ke7wAUR
KHtijMtdGlwnvWeAC2V+WeDFFYKqTH7ICBJdBMZzVpVvbWbfpxE8IMny4uigegQsW7qC6RAvcC4t
jzMvI5NQ/5T4mSLmLAP7MB96tgW8CWbFN+EcgNPSo1kRymYiqGwaTIXZTyHzNzF45zpJ30wjv4qK
tVD40as2Ei3aAmqbfeLustHlfZ6wSOj1jR1w4HeLT9ZhRweqT89RSJypHAPZA0yeOLKbFSo5qqEp
fTAWZkQF37CZqomeRKTrJCLhzAkhVuKo8AFBTACqougLGZFpIeIMKnBv4zTjYewz8qDqzL/kmrer
bPNipcMdasaY0SELxBlo1gkskr4DBWVE3mzLumy3Xinuq9avT4Bsm7jEjMoxYHqUiZ0d8YT7Jkri
Oh3zZ9W3P3Qs4bZioQYoyLaIBx6Bb9FfhGt8CH7BjPD3T1FgNpDqoM3D6SEsMUWWi2kkN1LCTH1D
92ARmI3s9ZADzjVh+4SJ9j7B+m7duGDabvdFGM3DL/LU2L4X1Zc2fsenvLD6c4o2bKsgvyx2bhbT
INGLZd5Kpid+cQShGsxNqgFCTdtAGgmLN4nYkdwCAwfwZjvP8ZcEBR2vemrN8T41fIY19BvDzOpl
EIxkr3K+s27uikZb6RrSFoWdweJfVaX/0ozLyzixAZUJ2GftR2zCRhWi+0j+xcNBiS5+ZwUbOJ1B
rcZ4B975X0VPjcmLBge2Q2YAh2LuFSgK8ut5CRH1hX2/QA495C1jREsLGJr5a8VdSHpuUqGBukt6
lN6x8U0c7JKrVMeshrIpr5pkMrohZVHgu0f1KzuY5HLP3rgn9SkKHQzHO+dmFnQ4enVKsp7+bQCO
9CWAV/f1iQb0bgm5b/9MJ7f/Tif/9bWFi+u5+7eYJGhcZV4ldXegTTtkbBzTYtz4LuRRjaOZjJib
tPoq58nbYKVkr2rPIIrUkJyLMuGFoJODFUC5UsK/myXNJ4IJsAVZ+qIIea9bWYAt/g+vHiCceLve
5u6pU5QB25qUovOQcayZUX4/NAEvAhTkQIu/ZNkUyXWK3QFzf8Hz+MW1lwSHomAUFNTzlSrrdWzY
seUOlzuEpECtPHp6HR/S6Fx91vHyrdEwZv7nmyZ+189IDjlf1BSOh5fh3/KckNSk7qCJ9qDFAgJc
FTwsYJQ4urGXSSx3au47UyZiStaPokeAuhxLi3GcPFpoWC5u6ZNzaWuPQ6HdhrW5U+SYBbvQ1bKw
ebjOXNLGZee0a7lzDkso0qPvjElff7HZLPE4mOC4Cy2SJDeEY3xY0uY7EiYO1egoYxMjhtLyDfzn
r+/+fc0IHEEsVBgeTMa/eQOEfZ2afkwMk6635i7ONlrghWs34pjItRB8i6QaRabXTUxgWy8+K5Ke
JniUcS5J4JJNHszBNxtzd1G7Wza/w+Kw1eXDsa2gWKqCYaqJvYBpUMpDJbTyt9njzhTY/RVZzgcS
rJTDgWD/0TD1GMGI/OUXdchOIihztBVZpWNVMLbb0S3RlnkwqZIJhkc2HVwd2f8yKx5SMlr1yW6r
o+Nh6IA4nwY7wg3Wjq1jKYlYXkh+qJEBAwnGR+R5pXu/gf2ZvukB3KNwfkyhJixui/27PF2BqyoK
coLXVaFsJv4GHjcDMOtYw8Ta/PMTIajgd1EV7p3CRLRCbBVyXgxh/rqB2SjvqmwmZCYpcYYcKFb3
nUcgpomSLC/GW2dxMDIl/2dT1P3JcWpz0wzRF2dyhfv6yuzCx1kuvkryrIgpOyMPu8F6zcHjj3+k
xcVzQ4inX4Bf/dqUWuNoYQjYDnWy1QzzXR+XDzcO3+Ce7cY2fjD97MtL2Thy7Z7BBwdqY4KhwCpL
G0dft6V7k1j925ITKzzXAc/Dea0ljxO/rXhLfGC8jeZsm7vaY9BFeLRU/fjNd6dtt3Rnre70XTqY
mEAW9rkwRvtsQ3dNU3R1DTBJxI++DPl0Cvyh4XcK4xiM5ibO628ts7oDrqophVeLHUPZ6rDJ4c5u
qpFxY6bnW7Y2xBvlm+Tgu7XDsJMNTzLDFJ1NdDDQbfEhd/wmo0aSRZrTZF+ZT4qNx95kW1SBikml
/tykkBON9l0fwq8iz8hXQvdmth+qoAzz6upoIJhN0eMjI98MSdxqXPthCZqL7IvDKn5xk+bol8Ej
O+WbbE3poknKlrOhKOteRt9+CfRqk9qkIjdDgHTEb/aMIS/1QsXla9QISzlI+4dXSQyi4l9byJF3
cBi/rGH6Xuf52dQjhyYRDn0sqMIXgpKL8ClssoNiqnbRexn2PzRT/qyIHgLFqFsgibDzHHMsS9sO
KStliUDs9L7caimdaFwXl8ZxH1INBq9kdcmKs81aU5JBsjWk8ouXRUcvtJHC/uK39bLvKAZeOj3v
6SOb+hDDIfUYIrgRow5JoLMiYKcUhy6r4HLNNsdtvzLh3lvVQ2/A56/bYe3JVphKdttCjNy1vfiO
felLIHchd+HD9a5+imvzRb3gUVNFG7sgkToZYABUIQKY2rxWCa6T6NMMcBVJ17bRxzbPXjhebaGx
2dD3rGzio2x6ck/D1hG7MZpnn7YID/27qS7vqri8zlI3QcDRqqM99lsOfz3IcFGwggeN4fkmMAgU
F+QLqba70xicDAajgIXy3pD0x1LjH+KRFcXjpQ/fmfRrmlq2UXQ2jIbTA8woE965cmD4J52Izw03
2VoqSBJF8TLmy7b2ELKlI8A1yPhjn5bGuYeehknJehzT+JqY45FUnvFQmj6DHhejoXEhaARBGiML
fMTKYuA80X17by3R1aa3PGqpk22qQAcA9MbLOC8/7HQ271P8erHeuuCa/VAtiFg699HDcgwMJtcR
BjBxiuF76gTAN/gIMd4qGMh2sbUrotZcj6YYtnToJMQgrOj7bO905EBPeNlvSn+SU9KOTtUCuOsk
sQeSZnFwW3uriEEdsp4ZPwyeBJk4UXCCVXYSaVXvUq04LUvsbJpJF6iGlxuTqfk+GjSILEVxzLvZ
PC3+chMVVrpFAnPVeqPix1ULCTVkr1qLDqHrpZpr8jPtOtyNdvs1mfyurTFjKHG6PEFJEyfXbf/4
P2BDAxv6k2bq3xcDH1zoa4dKF+YmcsSD45fLye+eRtxnmS9BRSEB1yYjUv5vBxjUd/G+jNIJvmKt
nU38a6E8TIc6WLRz7CbuqVm+1C9a+Tvq/1DUAYI2FjTbYsYX3hM2BEDvZoG8frAs1z8H/ZLsvUI8
x7WfXqZwwttnyTe+kdtAU7N+xuzxpqf/OZTjchu6bnLIksxAOdJDN89qYjE0AjPKIca5o7TtczSY
V0h09l5dpboK4eKgUYj2qwzgsARl0UB+iIFUvNlYB7Sh63IUNq7bw94M5+joZBn4Tp0SFZb4azvm
4/SSIGJdx8QuY3BuAB5uhcwBbmEInr38qe6h15l2eEzdxjlXsggJDFTC3oSWGrHZdyvsusNoe3vX
YKSSUncCtExP6MB3SzxvJtP8EGOSbpPebM5W3TXnKTJ+1pDTd7nMGo6qifxgLw93+ORu02kwjq5V
AOYwJTyPpkV4aQhsyF58H4TeUxoPpIcHOnSWANFR7qzxhEAHL5LzOH+3u/m2aHldIt+4msR5k165
wB/U2uQw3YfFYpy8+LRwAf0SFgyG8CKB5DTsWyM7hf3c7fXcoUuu66U92ZrbMskQq2EBRFkns3Et
YDidINgnx6QM4B6jXGBGaKTdibYwRWRy8tipOXgSd6N+RgiVF1c3Ma1NF9u8LI5uYxjieIMxAqUZ
i/ENAoxrjZNiAKctSpSy7GBmacW6aRHqCzc6KAlX2XVMgNPhK8RoXfLqLmrXKqQ2A3r1RxY5j1a+
PKrqAsvFcgNOth9N4Lywa19IXE13HnAfTO7szcNwJF2mbqNLPYONCzi0Euyvg62iRmfTFO8jBFWz
jRFWk/6Yw/Cs6NmFmTlrl0IauI7MJRPR2uhot/CjduoqFWFajoiWIL9O0QZS48mIjFvDIs8dUGW9
9D7wV/ug6qRm5vgYw3wfJdCtssBv1hr+x5LsjKdtu7aL5bs8PhWHHPELrP6GvZ9vgYtmckfcGJTb
Nn0bJTVYh3ZOmd48LHX+Jvmwkn3uCBjoCJuAEqdNiyQgRgQZlEQ/y6n5GM4bTn1KaYefVI1Qc/AL
aAOqyw4RokjB4ap6nRL/kzBXXPU9n9NBfU5rSGdaX9Na8TtKJLOElb56U9z+IaJzd+Md9vfw1NNx
b/Tjw9LFw7HIcaSLRXTTZGO509ud0mwpgjBOcfm60elFB3j2W7dGWQaR8kuQf71CPIeeTNDf1tPi
YRmQn4wO5WtSSg2qbx4mrb5tdP8htBewSvNKd4s2xBkfbJi7eRZ/LXXGuwoE1WsPqbRyd5yMUdb8
hnFLver0emvO9bV2rUMxOwhN7INqoF3JNu5b9xtsiW9j3ord0MLi6tzmmKlpmtQD+tqRZKqrLh0d
8nBGEkGufV+eWr/aLJm4z+RAs5LqGi1hHqNjGzpGPUWLuNgmvCk6/aFF+cJ/45FZ5ewWAS5/0zrR
65R8eqZo5nQSgUgBZJBkhMHnEGGTqFbEEglmkZSRq8Ssbimix5UatkwB/Yk7ZM8u/i8YIb8gTTuG
4CvoitNxoycjSiIuuj3mPXQVa6J6KkLqIjxDN6JfFiS6+Vurabs2057VB4R2AKGH/UEUU7dK7PZB
inYs9gd22/pZ1p5qfhDgY9TVdriR9XlbN/cp0DUiGWrfnKFNktDWR1p5iRuNVIzRvctmcVtr3U3s
woIOGpjOLQkXxHJDqpX+C/izr3y9QjiT4I/s4PzEpem9/TDaeKqF07OOhfbWdHlBupHHg3eiCQ+B
v2gwfSZEkjgvOXVtRikCy0v5hJxPb/DL7eDE/qWTUtRYSpHw8ODSLHA61SJq/AjfjW68IfzQwpsS
zTnT6kddBF+VtpAeCX+SELV6M7klNfm4XMeCaw1wlQY9cru1NZTfCIHYsPsgdZmybayFP4yCeyir
VA5ssi/ct2Ws3w7l7L/qef5lmIgF5HvbGdF3B1+Joas+0yA9GnIAkjP5RderH9O5+RiYnAp5jRP1
b+X2uFL4S8cl+jCHCrqPfCmD09JUx1yY0MXwYqbROIwar44fWPZG03CcGgTixr629nYEW1dMyZea
iODKugmJNF+7DAI3FqC7+m1yYFfBYNx7qffuTf4tM6itrJeiod/qgxdIrhV3QEqHyvCtIGZuu/RY
pLbLOZXq9197WciDHsvkzSfoj/S+TwwOa6bRFUrqvsAzHyvzydjNEZ08JHG2wxbdBJlokxgpqsW+
KnsaHKm5a/EQWQ+1u5OiFdmPy5bEnmmvqcn4kDRa1/Bn5pKAQ6WvT8Q7/kEIBqXCQ/VHVcSpHUYV
4pkuw1HSf1DCKaXAMOSiqmftsSCtuUBOrQZwam5tyqrZJS4460bUNxgqwCsNkfxS+OWST2WNRboW
vKgpg8hDPxnI7IlgVACA0ucQpchCgP1luANUWtl1EHi+jlvcF4+NY1P3UtkPBnlDHpwO/7Zfun1e
mjiawT05xq0BGcvxQHHi7BTPUcHR8thbDg/DPidWeDQs016L1sWLGD+7NXk3GiJd7XZYnLuuKoI1
5llgPN3A1Fv8nOUum9KDjl0TrLQG4jn9Gnoyp+IlKg7WtKsiKK167LhbS2zMjqeoFLF6PHMSFf4W
Oe2UYbJlFDT6+Ui3py7BSthxx6B+tSIdfTovtzZZ39qp4HRlR0pymsXaQrXvMqDVW4qDdLS2dTBf
jdmAgIHqAotbUgUr3V0RwcT71BgnJRAdw4Nl97RG3Qapp1Z8UwCnanLNAd2ecC8En4CzM31v8vJV
dNouLJfbduRFVarbwAWvtOup34kfvT89+Fo7bToLgVo8FdYx0bFhJPGrRAax63L3UhEbA6DGIL+a
dWL48IApI2YPuonSNzgom4651+Yb03rCXFtf5+OAsEROfOzQQvPXesWF2fTJ9dEe4Ln01czjV5lq
8D9d/JvxIVhn2TWJYQkRncL0gNdGaZaV8iRa6iM72oNv1a8Kcptnzjqvm18X37gk+kKY+JKsoMIz
GPNTyVIoNrWfvCrFG0pRztWo/+EGy7cJ3vZYug9dPT1hUYlFnPMwBsNNU9p7T/avPaMKWGNotqSv
A/GI5TaXKi8JNzs1YlkuXvWTmo5fw6iFySoqU0Y+cQnhvF6hOPB/nXxJ1VxbYhqhkcY7qcZUb1cq
5p1Vt2evMKEupY9WyFcpk/ro93Dogm6VyfKu7tie1SuXS0RGgRoSKOqHH3hElkzA9XqPCWRm0bt3
LC6RXGNb/yh63ktNi3aDw87p57gdyMmx58J11TGTVUeyl4Y/tIR8RelU8AuSNppxBSXKkZqoftEu
gWZLK1R2ZfkMoVqA1ScMnRvA/KZqjr0LNtG6DwBNnCyyRip1dqbeQy4H//o4TXmCxxaWe7r2OVjD
SxeMxGWCV9ZpSNruIXZ4PSoGGGo1aE1cbdV7oWYIGgALkA8/kPkk3ofunayZIW2mG4VcKACrs9/J
RrtXWiIfafNKg9RoLwkGcV44M0hcnqJJg9IQRLuCepjZI9eKTxRC+MxeAzXy41NGUHWGo4UeBagH
eD8YJGJjIMcZ03IJ5YKsenpnWUv3Aj8FetCj1hRXH5tXWIfFxcjYfFtqpjjUYDzA9qYQmg5Cnnge
lE+k3NlV1mMCF+Ic6xqpF8QbQs6+ZKVlUHqqu5xE1vNI3elNDHyUxMt4dBcn4Sp1cMlW4xRLcVGn
9Q3682yFXxLriyP4KUt9Ww3JXv0sW6K6SwWSmjT1A43/V6EhicbN6+Tx5NdKWCyd5uSuz9gOG6h4
r2ZAE6wTNW+eQgPCKZiERF3gnzlrnWoPBLfaJWgP67FbdhLChGoG5uXxWPLmirz5paW5XWr/EekD
wAWzDBj15k2aRS/qHaoNY9y5U4NgxS23YTlvvQ6FifSokZI4Z8KNMfPCqxLSelKAL9W8rvaRMaRA
xeTv0ZZQZsg30xuyNwZH+kIfrHaKHkDbmKdtSqE0Jaa8GU8K4lhyTAkq536OHvtPG3Pp1WRx9gTu
Lbqct4KWeuUzusCfAXipyL7I2XuL8/Ea+zNyy9BQ+Dc2/LWAe6z0k4TYM9ytODnztrjM0kwgd9Ni
V017Cz1AadE3yMU6x9T2nZxOybIFjCzeYBK3U6pCWc/F0gpB5MhfpQJR0UZske8yK2FkXANqQ59C
rakdBJHCDqqgbREHjI0TVq18sYB9TjbRv9i8VRA/5nFnIXYeKwtb0PJLEQag2IOZFt1mFGG3eWsa
zYBRnl/jpadACZ03tDC4X+dv7HQvuj/vZDsTS22t1ebXyKU6luC33PWSqt/C9i9ojkKxGqfsQ84g
x54aUim4OT+eQrx0cHJgXXsp0mAdrY+s0ytGvz060SWwj6NDzJv6CtGAeaRfEMFUEkVrE/sg57SF
XJuTFzwoX4sUmTVnJOzfLjyUeAKkld6vU9t8w/0VUJz3Ki6Zp3sYlU8awFmNexF/jl8DbUhlolcN
W82BDIymxUJtTgtRr0Kjvpszp6bjpfnreSx+hT62t1eDhpCYZaGKFZRQ16Igk8qLvuQdlZ8WiYaO
TCo6WlP/NZPOLXMDelatbDu9FEyQF7vIdmrMr9OYGpuiyT/6LL6RldOSUqJR2+6yJEZVXLB2gFWe
dIMxDG7r8EqwfDWX57pHgOsy6HBkIWGbloF/x3JWe0YrdelJAqEpRT+5QsdyDpppx1h8y+XS6AGm
/5LFU9lMvUvr7DHLNXBYahzGpOW0zGuqjRRJBd1umG+k8wVjIuAdqXDIm+5TB/DQsDFZmwMbSf4F
dZThbuAee8NnnkIHZknBrd0NG7hkOOxh7QUbY/jpJMleLne1J6ZJzMf1yU7hIY6O6j9zgZQowVSZ
qUceVH77p1cigejzS2Lhtex5RXAC01yPteZs5AxcWRZ4sb2jj7pVVgWGFMVHM1Pe0kYslVNDqvcn
Ei4CDsa8qzwjp6pZwousvSwXPLQKl9tpTIN1Gzew+NzHuW4raNyPapig5hhaO2OyPpj3yhyjyWbY
tmkL2xM90JCyjXp+RA8t3FOEb7SIWDlESewx+Q137cNicXQT1cmcidi7vvqaLQyQiBGe1rVt30cg
4KtCWw5TxxooCg523R+MXZkeemnzkrvljdZbeJA487s3fiqVelCn0Et87nnPrMajSbWrmPTplt18
4ChY0HX5o1mvJTGgoyNiDF+tiQelGQkYQ0bsQyKoOa5jDFHzU2T04GjFRqLvusv0cZBH3Vg9dWzJ
crKSl8xjjOpQ0xm5PqQ/yMNfqoHulvZeiP5pGCdrbfJ8Ugz698pjKQAu0UBtx15spnGKaM8h3440
GOR3fKZVeZwznRLQIVnSlVRfOaiHXfY6x/m7GbFFgM4N63HR2eugbJku5AwNkU5cb60KIteYOec4
0Gcoddb3XDI+snG4rRtzAa+Jby0PDlazwIPLJXmqCinebd5KhrPbgaMlnB1rhb9xvKqZkm50jGwV
5aLDaHbl2OHFoUhZ1z77cbB8uhS2cHNQvRQuCcC/UNclf8lr1Bh2gwtQ4/LzJgw1eUMhdqXOVpGH
Igcu3RzSnrZYk2Lxmb1MtlAshtYY3pMOQ+SYS3abN2ECyNpQctfyJJeYmHLeiR0AkNrmh2oYpmqW
vlUDFB51TVXyrMxV4rS+IbnyXp6bNRx0Bvf9GYcqZOSyhU9Ah1yD17wNs59l/6y2ULWfFclb7NAU
iAoupfWc+fE+iJkPOMNElEHT3Lhgrzva/DeNiEojr75H9efg9e9VDa7uJTyzzKRki2HVrScXAaZI
Ly12kArGU1YhFOMV+elr5q9vsrsrQv/gxeNqgKgjCochT7ivl4s5RNIeoGVeA395Z1X+WdOCfW6k
P5QpR66xw+VyNI2GYNVI0kcYeA9+RwUWCCowj+1cTr9cTAEUp2NcotPoxS8wDhnuTSs15qyAetbo
Cff+4MYHZQylmF5jvRIh54AiDkjwL3Ug0Xph+gnlicoo6IOVVaefylgIs1vgpVKQDyue+8T6TNrs
URoYyWNTLxNEGmXz4ZXtDSTKDwXXwfbbz231vJDWQrfbVXi7SN8GppySMzR0sC1bkN1IvnxNVz4g
0TwqANhwQewY0Kws37/iBfgtgO63RZTBVhvCee+Ce9k+TRPlPTaO8FOl3GxwpYMV1WEuKX69ld84
qW+ul0L7VMNh05Fy4onUDaxeQEggsto8d6OFCV80pI3QHMAgIpxVB59DVNTvBshva7VIAUaHtT04
6xxrbwnEk+MBe1befRY3vB4AyLyrLowJL5KrhHrhoGo/1buV2m2cB9vFA9PMnBg7fsj2aUlwXgsx
W2DQBEU33k9Wuu8S59kw2ZJhm/6IJKU2Mpqt35pApNQhovHuiOYJT/FQPXeGV2+Ad9a+093CNYMI
L63EZJc2SUsk9H4WyR2vcuZLtgTWARrDTzleJ1iJTN/8F5G1k05jCkbte/PDtopi09sfmT2hKJR2
ErKzkdPRmBOwaPFjEJOLLJGWLeOPXSmflVQQC2pIMnjf5l6/icoFqoCgP7Ps+oRbJ9to4b7LFyLJ
oaaZ6GpkFa0IcORvStw0fq2/JQ0NRS6/aCQrgK7/ph2cJi+2weThEmK035V/V7pwXMfeDt68Rwdo
4t0H3Lp1oIZjNB7xLgfarpgRTptAVusKG2zDdB7kdJwIzI9Ca96lo5XsGQE+HtG0HOqsvkpPkTK2
LwtDD4bI1IyTBXrq32Nb+oKKEB0mOznbHfvKNV/0B+V9mMnL97XLpGv6tk7RELfSjQ4nkXwfCGi6
7Zkh5ruashgTO0fULjSizWPJnB/haQwNMBYbeQvnJa245OHOk2Sektg/ABRIMLRaIiueMl2h6opC
KRtP9eYu0l1P9mBq9sSM4iSoXjIr/ynk/FTeZa9abvLKO7kVcN3i/MzHGpkMFF09/5qlW5xrfZjx
9F0+HrIj010EvElbDBjgsA55GuQfFGA2tUt9yDO16jskfBzowHjyj/GH5iAgi6GWlZW8zaoiluN0
1V9PuMMDIoN6yL894w4HW5ySWXWAHfYKKI/T8yw3CnmCozlKiXtbkdMISaIiuXbWpG6TybbQtnZO
P0zX8IYu+dVu2Xi1xqHgxqeGO7HIUtuT43u8Lr85xGkplufSw7huau9OnSQDLB/sjnRKefD9pKIS
YYm+OhgW5kt+soIQzza2qP4mLfpXudeos588+FsB8WgLT9Sad9KKrZe5ZGYYfwX4YODRHhNhgrdh
XFQvXXk/C/tBOUjJotcRy1tW+GcUeNJ+UJB5FYbP3a3eRq+VJj6q79YutUp701Q8UFlVqMNG81CD
zvMOSqQXyFJVAgrmbYtZwsoahmNSjEdkUt+g6D+1IxbwqOsfivEuykGSkUQ81KYpABITtq70TdW3
xOhp5Iqt4tYm8LIef03jDINhgG2jbDRD8YsF+Ydn8B/msr9ZGP/2y/+ljsa2Jf7EuNr83dG4bd9/
Rn37CY75V1tj9S//sDV2/P9gF+wxY7NwInakd/H/dTUW/7HZPyFZukLmXUpT/T9sjS3zP7iB01E7
nkPKjyX4oz9sjS3jP6aQ8TtQUqXhMTbJ/x+2xr+7GnswZHQfEqJh4yr6N+NbX8xYdVRaddCb8ba0
cGDHWtaNKsLivJJl5iEj/9NN+i9exf/tE02iUgV0NQH14TdSbVZYRN1MFOjjtsWvYLV41aPpoOmg
GxiDqP8XWubvFDj5BfkgsnPJ9bQsTzr//im4IMRQFTQlrQ5GtsOiECK9Oz9VS/ru1MvTP3+z//JR
sIRNAsT5QJ1P++tHYRlsUEkt1UFOG9Is/ZKc1Vhs5bzynz/pd7tivhSfZHuWjF/z//bUOgfZc2Rz
9BHw5W99j+2ijZjDpVP8b/fPYM3/xRpZfpZjYMju+jbe2yoZ4s83sMLGpYz4ViJtkOMJ/cmrSbn0
nDPCAGiRtU4KiXc0mg4R71zvwEVuRYhTvPlvIai/E2zVlZgmHvG+MBzL++3+upDDtM4fKzR+2k4n
98/ppVR6ejK0+QnS/l1ruZ8B5iL/fLPVN/wzDVx9rnAcRs4mvF5bPvc/3QHNsEvhGiVLSEvBFrqj
6Q4wnce7upvuQKehRISXpFieiE6i3dTi98ZqQBqw4Yuthimk5zwkTvrwP7ksS+CKrmJG/N9eJKcp
ezNDU3zorJaRUGYf8OuXufQjIJDXfVDLIbjjNxKaKjkC78rs+5zmZFX3w71nYxxNnTw64fs/X9h/
fUxQgdmeqA3YXv56u5Y+wbsN/vgBtkGDlbWJCrUfNvNMWThavBGArK7ZvZI1/G/h5MbvJGT1qP70
2fLP//SoPFI2Bg32/YHK/htmPNQfzMhX4YSSqJmeJp3zW0+mw+g4P+L4sWiCfwuG/W+bAIbz/+/b
//ZUxjSPUAFyBUtEx4Dm+cmZkndloJ2wJfzzrTZ1FWL318VJHLznsS5xDDJNRQH+0zcmrMT2csTz
h1KvdlAwzg5ozqhLpFtnNmNhooP0dchAGfEqXc0RXuCZN97ZjTh0PjnppBGePf7NnM1nP2DtCM0/
TaO/q1r9qQpj1EbDLT7kd5bo78oEW+jyWZZVfpy8OwYM3naYnpZs56P/rMJ97+Q5Dh/8HPn3e0e6
OFIKj+W+nMX9PKOlLZkgtN4FctO5dligKbZmKxvFzkr0t8XS1CvmpawVmwnQAH+OF2oaxjvLco6D
CVJqRAf8GHLYeQxadb+4UdN/zQJXquf3sZ2ucY2fUChOQTkdS2zjUcxA/0yLa+eS6aLjkrTO817I
od8xr8PDHIhdmyxPXa0frPYj7ZP3zNXPqcBfevB3tO+wEcdha/rJl2wRZfcs15Pps4Qx0hFUjd+F
3f705FYs74yeojGPzHZXjcyQJvOn5uJZp0tydRRLlekNdkTBauR7GZNzgJPykHU9vEtkZdxPtXl0
znTGZYc2v6m09TTn7wafaTXcIJMdb/SBfMd5vjNiam+9fx81vpy39HC1OoaAXQRGwDoYO5+cNwNo
OHd5LOWE625ewhNjA5O3P7Cp+dN0a5bag40ZOdzu/At3SCKcYTS44Y0JowuKXI6NZaSfg//D3pks
N45k6fpV2nqPMjgGB3zRG5LgrDmkGDYwhSIC8zzj6ftzZl6rHMqq7O57kTRJkRJJEO5+zn/+Yaw/
SBvYODNv1ZjYevClehuT8T5VP2e/RgniT29krrz51orJgGJfrNW5icUDFIBpExIeioXt+jTbqJA4
hJU/PiuExEUBZTAb+X3VqeAp0+6nmD2/K5dLUIYNY/AfzThfHDN/109RrlTKcFRpk4e9fr5kab51
0DiUkb8jKbu4+kpR/NzPNRY8mfmGp+NOw1JZhX9OWryPHuwQe35rGshlQGN+FT3ZlYWzbSueUxxi
oVBwT0VuzyB1eMqKij9ud/BxMP1hwBAWtIjXscTyjESwiyNz0kMpL1Ze0baM+31TJ8a2a1ItNIYZ
uTQPMhp/+jo8y7L5sFqplkOT3Vc/CxGIR9fDGqkv5Zl1db29eg9m7mYW47M+d9OmQ2XwrsVSWC28
T5BIp8W5qh4gdmaMh1ezvUFC+aZvZcIgWcqmvIesSmRhWBxTwWeTcNofsD7FOmx8s9u03ndt1Z2y
dHkVSdleIXpi8ZDHAw+oDxkMh229b8xw5v6wLfhd6cPtdoQs9CvVC3fVzQp6mi+2FT15fUn6gKeT
iPRWos0wJwm3MmetVEe2W6YZ09stRAibQuQ7IZazBnqLqArB4FX83o/UEU5WsTjJZF6Wl26lJrxt
W6M+6mM9zZy5herI2c5zLuFOLW8IMKsd7BXzg8nGiAuKudLNMuV93g4ZpvNV3cBRZuvr2wjLj+zV
a7N3o3GOTdJ/cyEtLayBkdtFRLBbDMjHJhRgOXBkqYkSePYRDQLn24fb/6CGAzbNLDJvfKOzy6D3
8LIwIuOSk4KMqCFCsDTku9aw73H4Nrb+gisJgBF0PW/F1N5BuNzOF7NNjB2y/jsTYR7JhMZwmMyj
q8Zgbj3wX6JW9xOZIuQXRMnebWfUF0O1W2brDTIcq0tWNX+o2ch+WIBjWem/sfIENjx1L1QA4rar
mjDfhXerG7lXOAvMs8DeA8A3v3KmMzbmcEXi6Wzbzcnr2UW7Wh+TFYI7A0bXXprGJ9YWCh2p3eDo
aq2+u4Nhg3FoXBbbqHZeQAKhvM61CvI6fcWKCo1l6RSByrlwuTCD1GBd5ZioI8Jf3m7Eu9sNeSte
5JD+0seBWeS/UJccDZNLwxbX95gXLr35ownNlzQukQaIpylUl4WRDAB6hQm/T7bF7SNaevxKisNc
YGWnb34CrnEEPtsaAzMSbqgyLd8FEXJY9QHydOC2C4lUW5fbOp7HKsBQ5ecA9kOCp0ScopbTBG9W
KLvcJ0BGmxzDaECUkHlK1L42A1ck6pK9D6uiVwYxxI34LofO3YVrBv9JZT0YIZMNmaKrgeZJ8ktk
HLDKZOoyM750LQNmA6LSpF5x5phljKA9OnsTLx7mODtM2O9GCPy4tq/Vrq7qnbWsyJMwb0Bktewa
4fewhdUpKUtSueCEMKCPtyxki0FZdVfWkmnUSNnuLz8bv8camX1r4cwE4vopTcC5ouEijRmmH7kd
bwd/rve2y5ONbOZNagPcJWOAYonBtv7sqpw1NK4oRJ039J0P88zt0hcttm7KesezGXK+mRgQkBtY
/Uzc4pyP3fPEO794bzmM6kvMlxwHIPNWE2Ev/6FSlyZJoYZaDJxmM8htdQ4fpnLjiLEq/UU82ZAA
sSccdC0bDnG6HX7OJgoTUjQqhD4k5FXPZS/fypklEIfDy1pC2NB7uSvvV9NNti4GrNtosr94JXYa
ty3IHdDpp6II4hrSg2cxTKo/6s59A53+mc8sW9s3XwkoM3drmRKgsGIZSZwnGB0RHryYNd/hLHRt
aA+YARBHWfOZ206EvQxgdz8MuKpa7q6PSuy46gQHe2JOZYr61+Fc3K2LrI56wudZghVOYTCwlhFa
ze51KJN4U75YvT++lA2zGAuA3lr9j6WYnoTnT9/TyN/GmTxHDIe+kRdhevuuNybiI53rONr1keY7
2aVT8sXvRvNSqHS6Gj6Rs0keHuwqvVjNeGiwUbiLmhmDf6xXt70VOTuS3ZatlsjDIACHQnJ9KIly
S8Sbgi0kgR231py/JhylOFJAiIDetDQth6CZH8xmbQJu6ATXfx1PX/gVtBvD3MmkWXaLtQREa5za
2L5DJvhSThLrn2+3ntzhtod+F/SDpy3vBLkWM54W9rUkbwyU3XqEGlLuRFU9ZBIBhGv4xxrPeya+
5B/ncREki/8mkqU6YSC3a7J+3UbF8GgK5m+uR46O1UUXIhgvjTM0+0HCzZD9MgawGLCfafofxiTv
SfMm29jq9wluMoe5Li4utC0WRfascP13izcf+jf0BtYnSnGqV7PDURJKBzwqGRQhklZMz3653kc/
c3yYwyT2UFzJlKgeWltgcuWU28RoydhLd6ZPvTXOzhfHYG62ROzkhKhQaEU0Jo3ds/Ql639RznEs
MlijVXzwbJ5QYYeExtTVPj8cAaM1ID8jHmibetyXS+AqwuzWRaFyWJIa/t+wi9rMxIKrAjOUiElw
+HKPMWSWyVuaawxdE/vTgRNp3g9LNx581T4wX88Y/dTLruydnegzL+i8xaWOHb92CSttXacRb7KW
MsrPd6WfoIAkANbza3PneXF71B4yetrWdFNNBhEuGNOAca+BqREWqZD24nDZydpE8cAEC/moCoQR
fmcWw+2keTKOfnbZ94fexQvSlTAZWrxb1ZgfbiddaVc0majGMeVEQjJHzokEZZKTwAnYztQhLMtn
q3Gsw4o4PvEj+zgoGMOcCgcIF3gxWvGdgp4De+E1D5tiv4zd97wxwv0SwaIl9ATzrF7pCCIsx1Gk
W+MeH1iKoj6JDg5CW7+Xn3wvS/Z0b3IfJuOdXLpXhU3adiEbYkNEN9YIWNqZFrXBOvhHf44oEEvK
dDHYuKhxE8AEpHgX1kjyp8J8E6MPX4k3pHTYAC2U6QZlspvo2IU6f9cH5m/oEhKIqNpmCfVPCiC8
Ya3DBnM+I/aEQQvbSOqiIPPWkVm7camMhvPdos6SJp0ZjvU4XLEJJrFCyETZmsU2qdGLtsv8nPdo
MkK6mXTs630Lp2hWkkGch/2BmHmlNh/QZCAfk/P2dk1W2/9UldUje9Lnyo/ub6Vun9JmYmU0bzoi
lCx8polV6J8FjkrWz37hfcMGfFf1QVfKCIPeyhzTC4shuCzN8ZCYbblJjK8uewebYLiZcRUIVhtx
MP8RGYLjcst0qGXoOUJ2xXwpfDByDDxUyY/qCS5N0Qx7i9KuLSk0dGqCYMRwhDXvt+019gOHxnRf
J8THOAz/R2fg71NdMBBl2yDZIUR5HnpI9QgIgs3Bx5jqZmvQWMugr0LsMyEZEu817NLv+A1hs9Ea
SBezd8vh+k9rR8dJn4aNXnpu+MR6HSqS05GQXMjFrfJHb5zvUYy/FL68x4rrV63TS9M+GP3mvgr1
EnPXN5dzelsnDZTLusOSoHnB97cIJgwsyGZvjkaT53vhY5FHesTFHmGse06xj4gQCsIEvoIDHZ/+
0iNUBgHaDQ2NfFpTW19ZXJsxu7uVVH35BMkWqy+aLzhQ+Dl2JLCtHKi6LZW9+mb1GMEnfKZQe253
aDR02aZV6yUt8p1fhzjPwZ6+vezBxz29EhGpM3QLCDyPlm0+YIBS7chHhUCo9RaW9F6SXOkMASiw
xfhsF2raFLE4Rvb0bE/LJWkpjgePC09lT4OG4SaDSMJzEWuNz1lD3VPk0TkqqjtZEYHgYpWLyOft
9hkMeo6LGTWpE/o16H21rHRvoftjM14+O9BWhmKo8A9LoPaFSmw8GwbNrUu2c3gvnnFvupRa0gSs
XlmHZBpwc+kXYXXVTunWtpTFnS6muE7wpHWzWqfrZXBfvRT9kVEt59KyrrJhTXTu8gT/+ep5yyXP
+gcLGGIR65mRHdZwJf+H/tMa/3CjESevV4fsgnpYsHPnHint+FEB6dmWPFaD/63WoXG1mK8ChyjG
ncm7rVv0KaIkCz/f4Lfbixf6zKkd7lerAKhIOaSwNfvVy3I3VfymkRXgvGo4gTzrfhfZcMcNnyXy
PkROsxEzMjvxNItEAsHMd2h8hq3hPhgjxGOiqPSGMTBEywlGNNltvBnOe2K33KRcHqOh0fHz7kqh
QRFMrzf4VFbNyw1NbiJ2utb9ZvgS8Myivcyc5aLPZci3hLmUP9uRNa2b+rGiZB8E0wpcE64ORJQe
Y99tH+KB10R+QImhgp5OmDtY0zbshOn0QZh4u+hVu2p0jIHjD8zV3O3tnvftBr3gbaHt/flMiMK3
bKYB0RstzlPJ+KNtRkx1hr3+VON1OMrKfZ/z+D0VH4g3SHmQGTzwkm3GeFhgjpIRtOzWhLetIYix
Y/VE8/zsep+yIf7A3XktQVVaaUWc6ifSZg3UZlyTMXya1/mLfpvS0Jgym2Ldy3vXB8z08Mq/AZdD
Z9FNYsVZpq8Wq6ORABUT8rgAL854d5sN2D2D37CHHxOGNhQcsb41BurUOn9uSGpYJ5LFYpY/Nvs0
92SmI042tje6pIBKhlz4nJqAXmP5ZZHpCiWIvkMDPm4Eq8oB1ZATrzrujBOjnoOgSPT0rX17wPsH
cGqTaEpWYyYQsZeYdG95P+sRddcwYGJgEchpfvRkvgQ3YCH+lLvYJBDdR/D3xI0XJTTgvSpIMuMG
F1A8LSIGdCUwDEJQmYGzZ6AeBU4+N8TDVjigtsP9mFv7EexEurq35q60MHiDTHmAM0S3foPPiK1Q
dobnX3g3QXNZOnZ1xcVJLd4mb3Fup++Ah0HTkgIzhLAVBIVfIYov/SjubuuhJ72klS2dPV77AYzp
Hb7tP9yVWJ6sWXjmrN9HM6GK/mdirI9+v3KL35YfPAA7xK7g1mqH8GCw4zoLMMaxomdbZsSvGBiF
ur3nvB+b6JeM2LjdfA2GibYIttapnYbnfMLwrrYw8gX83yzCiZCTzASy6EYSFPbWaUUaKstndoay
RnTVF/7O1+cjA5fNDSMtDE7dBNCtdPGApVtNY3YDGVG9laj6xxqH4D7mA3FzbslmtdhIQe4Kpuhx
Uh9pTw2UtlMFMhgfGkiI0C/wU2uW5KWTDQ5Dp8lG79JmuYEvLtxRu3qK8S/DAhKpddjdWyl/u2F7
HdPXPkKdNXZsMblLHkc7ivtb71muEkmZH+/yjkvUe8Vr2y/XKYURtYSDsc37gow513v3REHFcB/Z
zr0zF79uKI1h8KZbklKaGvdfiZ04Xh7m1o052lAe/HbYUSqSYthw27q0xsrFICxNKU9RpHkxbAOl
IbkidLhpUv+nn9HyttC9cKTEglQDYnUNtbO1uXaZgqNFqNeE7umxSgtvr7eSm3tarZghxaL87Mzy
1zBjwumTDFWBIqC1hKr8WCwcIekKorRWX7q1f6gNWu+wymiicpcNleMNm2W8pFD133pmzO6BnPXZ
lknK6N6TPxucgmHsUBxpaMpyWZgk3aC2qx5AGTYMqwni7IZdG6k9vmMp/wusJWco3rVbi7/scQcf
7m5ruTMsetR6fbhVc7c3Sum17GrXYW+myQOZLZT+0O2eP+oYhzGykqcIpnLn198VA8ZD3tyJxfxK
rAh4A0OAMMJJI0G1Y8d2COSAsxA0p610qK6n5lSVEWYQ3PVz9txkmBIbJIjsuEMOXbl8RedGcecl
96t6mjxo7nUc9hc7pw/tpUWmxl3HWcpW2kIIK4tzyls7O/PJ9Guagnb5EdreZ4OAtT3t+cGNMDlz
1DJAoiy+1A2i6RomOz6lmr20aEJ0UUJtaj4IV5R7okJxaTyhofm6Rr6HXyu9bth3sAmj+lRmHmaz
Mh13GJghCU+su9kch5fFLF6LbIRf6JK2pemThtqv7vxMiJYReMB328QkII4gQ7hbldG+YQ+5zu65
CrH7qVYbBbWdp/jpORcs5XbDbA17c2zuxyyfNkY+1vvMwk9JIm6GQzroKOK82+eCsiEd5ocOY6Kr
BSM0HmEBkxgAqBSG4zFKp0/tYMtTkaAuotymPXqH5kJ+rP/qou9yC1heXW186yulMdIoPa41SZ21
mX2GZ4doG9LTVWCmAmmsfCSgMxLYnJvPshn6/U2DXnSyP2f6AWe6BrYZuhBLh3Loh1DwMHzFSkKc
uRfk7w9u5Z37dKH8N5UB0IHWYT8u9VPekAJyeyA0XBI8g5ApiqpTF9X8+bx8wJssCpbRIKwUJWcs
8MNvY/BiqU0dRBP1IITsdiEkw52sEDV3ef7RmYZ1Hgrza1kzUIDeLoICR5NNNYnifHtIsvCrahcV
WHbjnmc//uPD7Wcp0ucgbrLvCQklS14tJ66mcyZh0znfvvrLt3Y82IfIJRC4wl3HcYY5kApjS6NM
zfM/H+opygEU6zQYmxAIp5mTDvYQcvaQEGVjHI7YbWHKHTdTU2w8dgE7uWaR/YKeD8NyNexne54D
M06uNzeL28OgLSnaTq8rAP/gn/+QhjxRnoFoCMMW59sDcL/121eDttOBncS/eJPGJk3LYbUmzaMy
TIZ7tfncZcJ8rrDt2Wcl0GAcylMMXfyaWcmrLdvm6vQ4j05GUhwNUqnOfErPVR9tC5IHX0zZXvnn
+V4KYhbsLE9PKsdixE/KZEtOLEb/ZWs/ucKwnpLYrAOZYgqkFNTHXrjd3qEi0PIIheIePRc3lP4W
oL1BJBltb9/NkysCEH6DkAwyAYaBlxNNS/282kX9jN+zBzQOTnH7GYm1lB+DfHSMh5mMuifUSoBi
kMjgPTpmlT8ku5nWUPtRxSPo/upkDgcRriHdYEjgb/2lW8Y/xBzBdNQmIKX2BLl9NepP4Q8/M2W3
HyPnC9LrGEllOOwmy/tqmGThzCprLjhNRJcC2xNIZOdRP9y+msf4BeBs3XQ1J7jXmfM5kvmvlEF7
kDE2PN9+dHswM/X7t3WL4SRB1zmyiYLgJ+YMFpjk2Y1xIxBP2chdblU9wpDcuV+eVB+OTJt48Jfl
g+PI2UhvDV/w3Kym9sWFGhi21XIkLyCw9Cr29OrsF2UeUAVcm6KLuP0QARhlvwdxR/Mr+IkVWdT/
rhn08703tJn2g8QGusVaIWGr2cWNrk/bYOkFNmJ6iaN/wGu2r0mNS0wMpxLsAtPhPGaSsBGCGvpz
rjeaKqwOSTaog42Zr8AJMYyxhkWqY9JTHvLZuo/9NGCUaB3Dfl97mb+Hm43FpMDxSI4Kfwz+lDRd
dBuF/zCkfYz/oVi3yToTm7oa0BVl+dHgFHxeDs5g8hKcdjgTrzmwr2GCQ0nIl6bvEGjjR2kAFDFv
yzBBSLqazvn21e2BROvfv03c2toXyufkHE7EjqBvK5vxHEuHJ5ni37+6/cyNXkltWE+gx4SDhjPw
eJys6IKRIG8sxIUBZHcHr+fuG0KTi5t4HNHL+FjHyZc8bjrIwO0urtvlKKL+1co8Pvl5Ey+LiXjW
zgEepugaJv7Zwt9sS8htfa2VC0gno5NDy0NyB6rB2vwe+s4h9S5dah7jav6mmvptdfvP2UzFKAg4
n6hL6Xyt9LxYlPDRYr+6KZL5IWlTdpL4wSzBMDAuAPdwvplWC04wdj8aivK+zYcDxOE6+GVjMJwI
bNKmyXdP8WLJQHjQyNDQ+NKrd1WGxk953ZfULb530v9OY4IrIfI4d4i+k0H6vjgttP/uuYxctvXV
ZR4y7yMjPuk3YFrTgRRfnyUxx3gBa51TulDconGnMLLQ3GI1Cciyrcdon7Ah44rF3obnvbC9+zxm
t2vltyS3v7Yrf6Ql7NqfOeamAUvLGKhRuMXniBgzZhr+J0tF39H6fEcgAO71lGQS+mdEBee6tN8r
TtqoJa+rfV4bi2GcxbxXFu3eXbXRxNJbVyLgvrAL3WVmjO+TYDwF3/ZgDcOj1dSI9udhOa55vyla
wwkIzENYn3DArcgLmMWNm/YJB8spoJptr6sEAWcU9Qv1wPwbyuMYAxmW+B3zNmLdCOTpp9FrcTll
puzM0OSZ14Wqt8i2PBZh+yTMEVkt7dMN0UtV9EtDQZju0FCZICx+QRS4FZLpoK1b3OmtVWR6uqZm
kwND9CENpL11aXQsg77FSfHc67z2EdVSYMvsPVHmi02xCHZIz0zq3DYhktUfwQWg5FM1QiUYgIXy
JH+3Gt/YHJ1Gnf8938bRFLM/sW2USVcArUkxFbSF8xd+UbeukTN0wFfam7Bc6FVqYcaBwIx9Zkbi
1cV3Kj0SUJqc46wAn9BQk2KgNsB0V3GK7xhVNwAFfraF7gxulzICZnS04m86RTq9lZJHw8Ld/ZxK
pswuzeUQ0m9DAp/G5Ze0uQmGlJrQ9I5J5cIIB+2pUin2XfMVd4H3mXy3rTFp6CDfY0i+UPKnu2Iw
rnDjg39/UYQmdP3tosAhFZ7jav7jX3l5EVZNPpDIsS3E2wCdqM1oWfVLSkguFd5lnY6RIhl7Rhb9
75/b+hfPLUxp8aQCAhTBU38mfHXO6BZA/fmx1hPvIqT/4olE/OYCMxiWe19Zy7OELbLM4s33rJPC
lF13YYxFn0NFTk0LFZw6gpFyj8eNOs0OkM+/f5Xyb6QwvEFNz1W+byrbZmj451dZtnjYkwzLbePz
KuOeBtHvumnDNkwzidIGgosgBkEisEPw/q4pY82U/dJkjiThUyxwk4WR4e8rOmK4Bu+27uX8HPan
V5XvCBzfMXb6xT2xdyyKsiiNMQRMKG4fbxTEyNR9u4YD+8a5b76kC5bBc0RTeONp0Cagiq7kzsvx
xB5p5K0srw8pB260zhdc8nkyOyYNZWQUN7f53Zw6uEQhNS/c8ZkAo5+42Dx8VTJ/1g0bOM+7bKfn
vO20EuOzpUHGRDYnt6S+xTJwZfTY2stLPsfHf3+thf03ciwX2xUWagcPd8i/EVbrOakMH+gDjX6G
8Ml0AjiqdL+ab9LqnczpNCuqqE9gNOMGOzQEBehS78Xo7IkBrTgOQJR9j8ApI687vNWS6diNxiHX
J/cygeesRe6hRYzAT1o1PjshA+BaVNe1U8V+NNdfxWqMbG44aMtmwc1AfyYxiIUdxdsifo86AyKc
AK9GmfOuB4plAkiWTuz95IWQoEyKuF1QdVkAonZqHWsP9A2YoUIntZUcoUHaP04xg6mMnDBE2/kX
b6UjZqb9XlhYOyCC2tYLO08bevideFSF+t/jnIfbvHUwfubpVO/BHAzRI8gt+w8EPnrKUBQWlQIC
GOwUYrN8HyzGkYVtHshXYOSFGWYZjeS62Z4ejSQ43pXmK4UeeBWIjwM0l1nt1QDkgsPAu3ZV/3zD
2mujune87BTXxs/K0v5FGBjtqtD9KkbKvdBZGYxkNFgmvLIu6rYt414yn6eDUViEN6dNvWdckmLL
VJ/qd8tOl/MEbWqb5e6byz8yIThH1fTdmWIyMMp96Ax35NKeak0SIB6JW0DJI76b3yIdjKlfanOK
qvinMc3PuB+OD4vMMSHSlnbjML/ZoQtZA81NNvXtGUHQ63+4Xf/FiSIwQBImSgBXEfb7560hGuCY
OEaXHW39lvVp4PEzajj1w+gvpZfStKL2gpGT4Jenh3d6YFZpJp0TA9I1ff4f+Lt/Z3wrG6Mdy2Ud
YWZsWX95SUSqTbJORHLMSTyqi/SR8vmkoe98Qr/aLqdQM86qaXzT1Ct01e+h2Xy2ffc/XJt/sbnb
Cr61hUTCgRL5V+r5kAzY55dVcux1dNE8sKrQ9qYkJsJs6bcwxT9aWrVxdT9ky/wlgnLeaXxDav4Y
fIptR14pDlb+J3NIPllOvAQgYSEO4/N/YOKqv9HklWOy58CQV0LYzl95uBTYDmPwKT7OWRrucOLB
ezTZmWOXov2x9DCbtn7NseFx+dhwMLzEVjidPdNpA4tfBKC+LlkyBUPiFwH8CW9raTQqwRrWt51k
B85qY2oMMa8a1BsCXQgP5lTQPJYE09Sj6k5TNr8WS1rhKgEr1iqw+AszZ6cMV70peiHLfLbaFyPL
2+CGiUdGwunTrkcrs3cgfSoYJ4C1/HPt9tkxb0pidIYk3rMstj3MyldZWEQWq3sZL+udGtdNsjC3
MGy85p1antOWZWNjNIeqTGDdqYzPbd3lmPKMgKvK/LLkkHUN+6gxxxtVtART85XxKWaAS9D6Jrbi
x1GyIa9l+YLdN7umXSxE5xgnZbqPmOH+citzOEj7GKZ5eyRrAEC7mlOSndt4K9fm2qi6fs4XPBRl
xm5VLP18bJPkZz8l1W/Vx/9Joz4t9c//+e/3H+QV7pKub5OP/k8CJwGR4Q/73N+lUckHu/57+S9+
6XdVlG/9wxGW8oSjpOtbpk0l/bssSpn/cEyWkUsKC821IxEY/D9ZlP8P4SsyOaSypQlUw6v4pyxK
Kte0PS2KYfvy3P8fWZTQT/LHohb+Pu2GY6OD95Fam7dsgD/w6husd3rAU3ExQvHSt011F64jSKzt
YjGivs9ibs8YGseUTL0ZVJY2lW+W+KJWJhX6u0FU/rnI1dNCjMgTgZBfmmqdLrfvXBy3oBLExZ7k
gg+HVAycn58qw3CuMeDWdhU1EZAgA2drksHAOPgSZdIlFZdGwdDM9cUtxNFuyuZ5nsevdZ5JfNjI
uMWB88Gie3gNU8ZMxmx2Z8vzYcFPxQPX+hGG2PxcehJWpwwZsSizhXU4FCEhe/PRhbH+4FhMGkPz
ADATPQn3Jt0o0UUSrcowY6Ky65tjwZLe2/FocjqK8gWzhZgBjI8nnzbggtXD3MuznaeVjRc9unwc
Q8t4KVKXyrUzn2aAkkviGrzo5kNW0fTiFc50WMk42KXkKOtc82+RacIZGtijvNQdN04hW6pbTG+t
2MA5pZPkvZjjSxHVR/gN6uoPWNbmcVaQdYlLBR8fcy6b3txfiKQVYYfnh0jjK3DMgzYuaMkeO4ne
GO8J3tjXhN/8XMSA+djUqRd/xajVwjB9RBG/6bLUfKisUO5uLk/JCF8+SrrxKnv5IjFfOlgE9FDA
i/KhrBBi4ZN8nfuFDSoh0b5jmqwtRwYXdL7if7/HbnU0ovaRwTserwYqixRzP4v4gC3vjiFFJB+J
wgwvsRs9+ZOZ3RUegSIhXlL4Yx4WafX30LjnwLBhIBiT6z5BtT2Q653exb3xLV/WNOh71VzCxWfu
17xFRV9dxIgBB6Dp89Soaet6GBYtY+ZfZixqIPXRH41+1B19SxC7a2VbshvEY6fmaQuRCy4ZYdqb
xeberqf/0Fr/teqw6BCR57ElMHdwXQqPPxdCfjdAdG7X9jJJqkrcyiUH93jFV72iHEvuOnOIT66d
vPRkAZ8wZP3qEKi6izGqYyIBteMPG9bjb+3rf5VD8UhIfN/9z39bwtLP+Ie+llfkmEI3tUgjpWIn
+PMrMoByamOooouK4umUZwWJS4xstnk9USoWzskEymBNdtnWH+S3QpjGU1i7l5b0k0bZ7Wds0eQ2
bETQ54X/SDoM0GERRt8mZ7pKWnjU0NNXj88NK780+qQ+gNeWnYMl2GUkwmArUABuyKCWBwJZwiDt
3M3ArHQ79vxGVcV3zNJ3TYXrUT/wi5Gsx12k4+nwapxw3nOHjePROPbusD54C0nDQ3Gsl8U7NSM0
xbJ+ELkj8WmGG2GKHuuNNprvHfPU22Hx3aCu2pmh4R0kCeCts6afoqG/LiL2Ll5I5JhvjoDLmbBP
jpB3mSGiO+rcjNBbSLqE/fZ3RQuDdTHwQomWZ78ltwylc2alzrXCAEZahvO4tuEhDkVMkuJEPrEa
d31aW5/MLa50KBpQep9END3PtZUe6XbIKktJ4nLi+SQMD6fN6VcR2v0BDPZVtJLFneBlSNLXuOtU
fE+8KMvYM6sLM6sr1j7w+IqvRdFHQTKVpG3lqt8xMn5X9OPEha7ykA3DZ49oqR26ceR+U7OrC5Wf
cFyMNl7NBCHuY3KgupWAxuJCAhxgVAQHsc3s8akkt5EK9MRLqo74MLUBA2Lmxx1Zo800X2dS0AN8
RCHqDM1wTD2xscT4A1tB0uRSmBdkGmyFiJzAKrxlaxoegSdpdaG0PPpe1yGQ8Xfd6GItqie1zC2+
UpGaB2JZMDGJpDw4TIB3fb8aW9fAwLRmjAipjTXSusZxNWH9dOHymRwFFC9LStKig36R1q2CFasK
BhkWWYGMTnIFl79ncE+b4TgX5gKfeE8Pqxe+OGDjQerAc8TNkkRBJBw5Vpn3NzM/7Z/gKd+kZu9B
GpVDQPct/Mx6G5sFkg6rA3vX0Nt7LU4hTCC2VqV6wr3NY+Xb6uqGHrSANNunE8QMPy88PG8UcjE3
eWiFMja9/9owkDjlakkpjcN3V2HAEakIZz8RH+iGJQZVL8ZAi50T03rnaBuCQmXPGMvGEqJkqSp1
UPNYI7BoyeMd/BEDjyaoarw1ejE/+1hOeQYnQNhhCrmA3JfOXJ4Mh8H1XLsv9iycB8STtVjtU2ej
7mqsmnwj6K1ZEn6iPXjDIaLYGHZ5AH5NgiatquuCbBaHc1xL5sfcgd6yZOV9DU9wF1qmCsIyecON
AcWZJCibozjbpSmGcF4MXNEtCKNqpDiVFnXEXTFsjDEpD1rys2A1t+19PLmKEu9UzKB3zdy6L4Q0
tEfYPiiP8idqki4ohUk7kDQMR5dZBX5XvUbj8t2ph/bo2NFjCia76aHqHDR1Z2bidmiI6wKVJwNR
7zzN2n6LTcyeyQ3XUHX7NpbqtcPsaiPqFfFFifHppK9D1boXE5IkFl8kquQruWzhJ2/4AlxCaqp4
7E1DUQLNkBGGqIf5Al0GL5SAtKsj5JbkWsWIs+KcWGIM4T6wS3Xu7Y9itSpqhmI3YH3guOLXlBTc
i/A33C7+kcAXCZRejGUYPsayPZIRnZAbpl0hk3h72+PqDE+1Fkth0GX7Ws9jf1l6et0Zun8hsDxx
pvZbNU3p0dCZiCgWWrP/VhdVs2t9BzKczhQkDuKQLf9L2XnuRq6kW/aJCDAYDJq/6b18Gf0hyga9
908/i9nATB9V4xQGFxB06laXUplk8DN7r82M1Z8Ac8XLnWvZE+sNZ96WAx60YMjZmj8rRAYk5DZA
V0Z1a4fchSTGX85kBP0rLG6uW5/KhoKqZtZ96FEtQfoun4g9Wmt7ri/lBG2qAqCPslw7aBHbX7DC
mlvWdcRGdsYhACEd1MJ7RKznP3rehEJQD+DvBmA3vewuU7epeG1woZZesWJDQe40DEKZPDuTcbbL
qTmnmhK2iMJj65fT2kU9ttD8EGE6/muQSueQI4ZAAeleGECgjbFgkBvxJte5dYWczI5pDtnLhAYL
Mi8+Zh7uuzwZ1G7q3N/DwP0XAmze2F5knvtc/gLiFB9IgQGOJWBxOb52d2rgb1CVBDAzVH5KNXGY
stM/Ez/Jn6qEeTkxgl/NwI5PteyeyJ9hPMJhcqtTZZ0jqJ/IU1pxoXs4prCxj62JxrVhQAY9kykX
GsIiv+FOiY8NiweZEcyZWsF2sCfyAm0MWey8vhlzB9/UwfjSza5+dLV/ndBkHM3UaS7LMocBc8vD
6CEPR9KiSdjYTCZGoKqziQ9GXbrOswkrkShvgxlWVygPNpzC4VvXQtlDMt5s+yWtFKwsclavJSJG
+DuvH2L8Ugmk5B4KYoOSZJN5IQ8IG2II9hJ+N4Ob0TYqdXTrGsJnzFwwh1xyMeLh6Z7Tef+vITGa
NYiyaM+jho04j9iX1AoPisSXQ6WWSMmcGJFMjyuuMSK6es5yoccjaQfBEwM3ZZp76XnBZ5J1yJLp
EcS3o/lgmojwZtJXt7PyMMeyM+6xC2xBdgMdbLBaEAj+NtXvJTuhbbEcsNFy1HYafKszK3Ptcysd
RTd9kdkcXiwv6LHMCEKBLISHcZNs0IrwiK/xnoThc9t6vwg/LM6JZYjXBl1I51M1pZS01C31TxHD
IfdccSuleOXlxIc8iX6NYBKZH6ijTEI+wdHJ9qTUvDWlQPRnt8ssOmj3Q4U8ul8+9ghtzg0N5Kdk
6MoNR5HJAAZ9uH9rK+O4+DVtmfyOTMw0YTjtTa5Vpp9szsIQNWfCw2AWP9izo9f3qj0D8q3BTcZN
uOGFjihQeHOnGKuamxvPPLpQGAu0m+ajybF7sGdmIxmBI4hTyI0nBekrUZD1GSzU0xxW+XNZw95n
kWdvi4zQm7Qkn17543NkWs1WMG25yZSNQWI4mAV0vWOnKN8wE2198FSRX7SPOGiQMDkEbIaLwOT+
pcvNn0Uc89eNkAas1tM5bAkL7LNz3Pnw3PgX1tbMNq8lvwbqc7DoGnr/MOJL2pNXwzDIUYQb3RvI
OnLnZ9RRUaRwPYHqOZbRTKj1jA85ohrcsNttGDJJexHRj4dwDrAbeJY+9EH7kNYoAsuhJR4cRsfK
KiFqZpPTHhiw/woCx19Dzx/4q6imHB3aR+ABLCCITfCjrvx6vyozzAaP/RBeElM9+GVVPobVIi8d
Vbmz1Pg9pEMi/IboM6jDFmoYKu/Snko2/tVni+5uITWz621USdZGIdZ97tjfeGW8vBZSlqamJ5gg
yfZxP6EbTadwN0tGd8vRDwkRw0G3LHCsBK/54NCGlptwHAKeW7I4F7mcN25etvsgLJYrfT74RvY9
MP3mht6xA4d8q73jZCbVViaU5qxYnqURxcgk0rM2/B9jZ5knQnN/Ic78Totrs1St3APIH4GBw9vG
JZvSsY5JZ8KIsfOhib0PM0BqUqLWGi4hDzluZf7c2dctjg4n6AQ6QPQ9lWLmp62j7Htx6Tvru5io
crTtr+UEzasrcT2y2JnZTuCZcSNM2H1o42Iwqa2UBz6yALkMwNNCQgIKM7BBP9kDLsym6YOLel8Y
j7chF89Mt08GzDNghLnemQBDUlUUn1QRjesgJ5t6rl2JnRBXQbqVTwVgw8NEzMG+QKaBEoStuAF/
w66Rt2YVY37KD54V8vQDpJd5S3sN8N6vnE3ucLZb3XyMoEPiZdBfq8wjz6C1XlpvQupTLTTFwb1I
3qwtDb6FXV7DJV7kVOQxso237d98KtGpKhOxyRYoma6P9iyGHaGocmU1TXFUYfbUVfGnICqctdUj
IY+d5S7wHWSEggPAz6rvAekoF9VhIWhs9ywwWd/aQw/i9JoOIE7BD0u4O0ZDgrB1LboAjtbgfgvG
2X1SgZXhBlx2mpYyryY19y6pqK21/dgWgKCjpg63quL2lllkf6LKfUknQHpWfRzz9kYNkFw8NWAu
bR4mIUMki8n0aDLIES6QZrwuch3myGK4Nun/06vK6vI8KJIcMn88q8pWV5GAI7hXc7kVoCqL9TUN
XHOnHDoHHGztqqV232amhMA8Nf7FxLo2xJ4437/MIC1Roz8EIf7fOrZQLbfF2nML8+DkNLWxNfxM
LO4knNcwEaitCGYynoe8K84Dm8M9KV/FlTRQBl+At6gVGN74NYNxCp4jTor+XBe2tw68pOCccsJz
NMbR+f5dJbJN0MPY9+2WxHe0yWi8i+pCheYdpBAPUWTGz8wn8wc2ZnRoHARrHeMdsPgzPAvdNxnE
ySP3SkICblhvZEfzWFrJzkWN8lAhzboExHxbq16M1KLkpp0p9ZNzju4RqHQMUd+cg1MNFIjoqrbx
KNHjH/CwbQCTefbMAFQcxNSJrdUamnXKOqpQCNt58DXoWizF4XJn5Y6/sbvYgydLG9G71bi2a8t4
HZL8M5Vuh8BpQpWeoZblklynpMFtoQ5MDyKb68UJFSFUIpopYfagAQs+G2QxY6pM5NqEGo0wWZy9
0MoehmXoZYzy1o+AyIij1vuo09GrRiVywlmLvjQyw1dO6fkyFfonwKbIfTEr130JK/Z8hshR+U2q
JkS2tfY8xuOnYkrWEaldZ7NI6VRqzsYp3iwKvHfErCEPMwUUzemLPVJA67Hzgpeejh0Bn0+2FBY9
NPCFcYRIe7z/0hCDd4VGATjV1hXrlrjer5VWiCPdMMZwq3wssQ6v7kPIEmrkeWaUsbED62fg9OSF
Cy8lJat/mIPtZOYDSW4MS+akOYl4rFcRMVTUy268YRhIGdxAQ6zeZreeLzXTgGttOM8BSAZouGJl
F4YJ2c23L9W1bX/Fc0g8ysCxBFsO27Zh8eCts3hfU3ptVBS550IFNeiIY6d8fQXoABc6Sy6uFWOe
88D6jt1IlICHpKbU/EoiIrvQL/ikGq95xbTMHmNM2kNTzzcEg9ic02C4shIL1rZVRTejwWSWogK/
SjMuNybcgQ2MjMxeRch6yWx7JmXTuyS2XR9SDnSetjAOwln8yjO/PDdDSgpVRJuU9sLYB5Bw89gn
1GtsA8auU7ga2CKf71/swmr38zC8qN5yz/0Sn0GsYne4FyAk3p1mXWebphlRXwqgsfMsjqx7Nfnv
ZrpZHPB7qhSZxYIovuFX6efPo1udh9yQcH6Lb1qyzYuYjW8tnlA7v/UwJupDw9ADcJ70joZi9gPI
x+Xq7qOdLVXFQuiGAa0BNlG91SXwIzH4b3l2tVD9ogOL9S3LhbgqA6PmaLgHHhkWsn5O0CppvEcw
9zH1rvfUuVizfcgpF38Gl+tF8lzV5UMdquI8Vs0XWQKW9Pzhel8n3x2nRDuebFW8Bhlc7KWRLJqM
vrHDJeIx0GkamlsjK1BGtjk6RH79hhyaVeEU36Jm/lXgHtz5zWcD5OEMhuooZXQNtFntJtwikKDH
eR3HzryfC1DgU9oRsFWc7mbZO1xCjv2xNEx5KYz+qc3D6Kp0/iWMjIHK0/+mlhYvS9ewb8XrmPfY
nSKSHZlq1E6wgYo/n/JzowZmCjG9ul1ZzJsCLtpsAZPbjLM7VjU7Dhq05BzjUK1ajNQR63uXNKQ9
fZy189DFbwBRbzsq5bcYYR8yynDlFNIk4gkJbVPmrPPLAtDm8vlTuk1YlAhQcuzys9G3+R5eDK1Q
2sc7BOvUzfITwpL2YcrSW88U9OK7Ht29ti5zynoB2qS9LdNGXqfc25FXZe8J0bFpKhhk1oliZoJL
FxECNjSelQ/sfocEJBPvIwkgtTk+Njk3ulGXuAGcdgNN9PdgOdW14WRqOo+gXSaduBhQ7oXmoE4Z
4Bzby+IDsyQiIAYOwrpzOSol4WZ1Xm8MleMF8SDN9gGDyjKSr85AOzOWbr6JDcjgunOrNUgAXDfh
njZhwBqPmE0lcX2IJl7cVKCn9vtTE+S8C5opJpVOdNpKQVTw0MsvXmLOt9p2nsnlqpnn6U8qhK2b
AsYF3MR0r0VIDcMo+JlgP6Af5pllZvWBMETsm6oaV0HOmGvFsB3+dezy3HUYL3lMhn+7uaguRqqN
F9LDdw7pRv8ZpnRB9YW1x3M5Jv127tP+gHKNJMXFo+Tk8Sn7hNPRPkJFH1ayprSyneKnrKPTNOGV
7iTdRW4Q36CqFlJ7CL8N8esyBUUuqgNkaYV4nAjyxjdFJirVDNrcZl65DmMbx2a+w/y9g1RBlm5X
DvnWcN6TARF1U3DuoI7On6BL73SpTlRe9o6owH5r9tmA35xRUCzsfIs+HSnct7Dth3e/Va8FJ8ec
s4iKg6uEHwAvRm9wTWCyJdqMNlOUXz1rwFzo58M2Bze16XtSAyLrtS2Ff9R2G53HDsVGMMzOiev0
y8g4K2IKep/cS65r166qm2yj58ah0fZnVhEtba5fWOE6jAL/E2lGtzqZ6R0COAJ9PRjnrgAwe59I
dJIz3I2ptrwYmaCVkuI7sP+COxpHjXNwzRhhAFarizdDlcGTHR16W5Jr2VP4cXwx43LCF+Q1RDRU
EqN7QLqAI7vwpZmgSg8DUVpKlOQ3LV8QB1+R4rcYJClaQmt8covG2PkpanOLSwdeMQ5yL2jxEosm
5nV71TkGabHMBLB8+U5yVPyn4VvZxV++5I7xySkKd9VivVgLGC23ovJ3XchR3baoywXBSo38DdNP
HnK3fweq4jHNsOmeKnfeDi3J3Wmj3TNj0sdgsPPTSFznpUEHZE6lPs2x824autoXRRkzPRiDp2aI
PvP8/15Urf8CkBWJMf7HjU1FeUhm4vmY2qSvqAQIUIoJUo3zZXzkW/uSvSnBQ7zQ2u3l53BufyQN
zTdVkThZsaM3Nl7m/Zh0A9FZ+SrzOoK9WtHwHHeyrV1P1SYei+x1NrNTZXnZsTXw87Vjx/43YMUK
Ql69UQIdenw026HvQUqnZnCNu5r5jBWd+JfluvO9+bVZErlin7UBHrED6ibvsY2z97ocdqFnWq+V
/bPxTLR62jUf57i6+EOU7ioryhBqyGJtD0zB5Ny+OSoPdrIuGXaIQZ6FVbyZHpezL2c2mh3EXj3O
X1IgxFupvki4HDxSh5J1bQY9fRgxU08UKH6f7TOWgScT4U3MXFNa0DyKlnUkW9rL7NuP2uGtJl1v
/Izk9HeQzLSDTN0uXj/uTI7SL3lpPeuY2U2Sl6SLDTxY+IiMfVRGzSPoekoUdeHuENc4QngcBC0k
45yqdo5A8qYLuQVQ/POofYjZval3yLMJcxkRtsZx+MVoJxy0KA83Ik3RUTbSOPWpWzOM45T0WypM
Jwc6PQZV+bVERwnpbibRevn/8sxkL2quGWPmF8cogDezfFyXM/2EvQR9yumhy2jS4q7YV2p6BD/T
H1GNW9cetWTsTMMj92G051YHfYUDAQhp9xaE3ypjQqQkAhtBIUMTeiLk9kxYr7aamFP71PIdybYr
F2bAZ1X8nEIds2srGIKTx8cZUYVn3YUVz/5sPI8gsaE3eE+0bwxhWQHO9YR5Npvta+604JCCGLF6
bHA3uqa7GWtiT5AlsbJBOBTNMQVJVTcPQ5bJiyl+k/T3n7V2ElPh+0n3GrRR/eINn9HbPjq45cmi
cmdCYLwffdoy/Y7IcUS71L6M2DnPDHMejWn+OXR5+6zllgG+v1F2hQB8hkbci/g3LiVSdSv5LbfM
V0c7PopIP9ltRhvB4+QbhD7oSa/bUT5ABtq1yF33UawfYtW92BZ8ZJqPLX5vZP1c5o5j/Ax0Y29C
QySshGklKkVPbjTXlt6W97LZCeOA0M49jQ23T2iKM/0NcVwGdpECH5uXZ80e/lAd9E9uErdIAGAc
TH32U5hCs3tYL6sUR8zDTuTeuBGZ+d4alOYs3731GE/c9FHP+sBIM2biHbJAFLlp+W6UEdnO7Mh3
drKOS+WvnKG6mBmQ0jB0/Ov9O62NSwLn+QhBoSMyOJX9AX3Hl0F7GDmYEii5wPOrULPa58v9u/sX
Y27MU28Zh3ys9U3nGTKzNvxZSYmPtkmr8FYGw7Ep+gmByvJn3fJnQwPGv7V5TrBtRUfoOAIHikvo
5xIycLt/QdOmdx16nP/8WTBPYle3bEhce4xvpvbiG6X/fNQ6e8QMH9/+35/fvxMm0Ju5r4lXcHeQ
nxindKUXn5RTXMhvpEMrql88yDliK3daashk3RITvIn70dzx77tr3XcIoxkIbyp4wMxYEvOEXfTd
muAMweuq1iba8t5IltTivNhYc1VvxcIIJMNu3sIpxsuFlu4lYTR5IX14I0z/2XFmTTRFFB8sToSg
Zd7HLP4x451dGxyCjZfeopwJmQyc94HOa1UW0RsQzd/5EH2SCPno/E/Mk1uWEhPNc8Uop50ksuWI
8Xttn8XIaiWTLVax9uQWGevp4Weef3Wc/ptg+dfpWhyGam8J3Jep+zkVirVa2Oxq7Vz8iWExvR1V
m9OROZ/r54Y9aqIIQNF+Fa9nJmcrkj4a10fxhwtgMnwcwypcF4n5DcxVswrfO/HdZV9EJ2XjUBzJ
5a2ItBO9BrwWJwDPCf+xexBLeZdCQI1Vhs7EEquxP9h2MT7YNb4R2/k6i/Q0uR62PpEhqfDcp9RJ
WfGW9U3N/Y62FSUmlBZma3aQsY4mPzUIynAx/zXbUHVPASNxAv0CLLJpdzMOI8ruz1KVLroV6oOY
ohG/GHO8Nr2Q0VUvGoavOa4Tc8objt2KYG3cN9GsINjwb5rp0hU2h8Qghiwvvqe9AvKl4IX0M2lQ
RuBAOtryOtRGimRcuRNsmu/JSEY5at6lkCYnyxeOWA9+wthmx9aKejgDyW91pLizz6PJkT/nIYCd
YC+h7erFL7Ffz9FPYh8dd7kvajNcg8YhUb50f8xQRbFTJOk+9JC2l2Abs+CJ3XGF6pkYIzMZq51T
B2dLgu7rtL9tbG9aI7+Z8JOrV481ke+2jHgwpJK9oH75CahRl61pQ7Bc1EjsLB2iUfBzh0zLaSOD
fE+QY7uehqbYml174m+/DD3WLdi6ZysmuLbJm5q+y34JsRkvIZPmtox7RqAglUZVf7aKZD+qIVrz
7PilXPNA2b6zEjIdhzY5csIzjA93iGb5BMil3mZzhUhUVbtsVjsP0epeGu6T7w5sFDQuqx70p+51
uaXPxNAoH7ua6aMd5BsJ8XJrqhbhVfTLXaAwDdQplpVgPsd40/mN3rSBiYndrfeWyh9wR66lMzps
6TNv1ybmO0vJr7yvUfkgR4MLHOnzuoCAtjVbFvSdsWVrzTOmYIxSNgTiaLwyhcHnEyCJ2HYBUQZW
0hzDtjnQcxJjrxVLmJKhfdJbkPJIsTcwxAxT/NiAFuX5p8S6JDZnwwSNB461cGtlU784FmVz0+9y
Mqa3fVSwN7SbTd7AXpwzhEmAPutB1yzoiccoRx4V2q0u4K1AB0Cuw4VNFAnmiMoRGzR12wh50zb2
yjUI6afCi+11AMVhPRv4NyLWOlNn2ByEhHk6OfMtX8gb61CsfGLGSYMaezX45vc2JYqZDG1CteuU
hTBeNKP8ieBXrrOSof0ML55wgLfCtw5pxiylBkS5YeH+gg8pX4HLKewfmU7ZrkzfUDZ9SzjRVi6R
9asQQQ1IBWc3BOZ7NTHyYYKxIqzyE/yycOW+Zp3A9oCgHn7TwXXba5Gxqg0cBnGgYTErFRu11Jv2
oNpj5PQ4SSniTW9I9n35XiN5WQ8tpKVqbl6mISLEJ0dJWQBrVBEfqmM6O7tJjjR2n+M4+S5CQBKK
wzivp60fDeHe9PzXaTyTYvfV4iTawDQZwbTYzybj+tBjuGx7dL5R8gV3SQjDyvpRFvrTQmmMfSxX
cTJSqBfze+Znv9y+KUmkBWbrHXVZf80cUuNBPrFqmC9FDayG4RDDiHrcdFmrdr3RP4oGqEpsBBFY
F/N7FsTtJiXfiOajgNbn/EQd8K6Lfjg6rfe7n/1fcA7EtkqN3VB75l8sRXft+z/Faa4r+b+77Uni
LPqnOK0qMknGREnQWIIJc/I+l06JDYK823U4EAJhwdpgLGERLNMF2yTFhpcY14RGf4NNONraQCIQ
SzrhXlMd/bt2Tnxg/FtEHbhKoet1EPm6tv8Bgm0Hc+iG7BJOeNTksV7GX44fkRwY2ltG9MzzU//q
S6KCmWjBeCB4eTdH68xhMWsI6rJhDmhRMnEhYcTcW9PzX17g4tP7+O45Li8PdwFHoflB2teD6usa
XwcnmzZPY6qhmsgRus8RgE5eOECbYQQ0xsbxjipNHbKEZHH795fxh8aYt8k1TeyhiI1Bk3/4DAVW
QkMjPTyhpmFJMSfAJQmMy9R74VB0psuHWcLADIo0/Yu8cfmn//kGYEXz+GQ8aQrE0h/UlpX23RJ1
MKSFZSXdsC6Mo8jbqgEPz7ykomsSVVDIwE7799/ZWj77Dz9ZKM5PrlzTsdVHL5zwirggw0Wxgoqq
B2Rfp3YwNn7QiEOro/00AE8Rzfiaz95vWLk14cuPmPmp9jLsg4t1LxtTUsqwH1zqfASvP3fnNK77
q1LFt8yhiEfr8Dd56kdXGZc075Rneq4lbS6Zj/LUKWPk41MZw5Otma8Y82lYFAQFS4dNIu3+UYo1
m4L6gEDPhtSxDqw5hQvLCj2o+mmHKjEerOIC3fHsGhBI666ZDtiknsq2bM8dIIOuRr/nSmPP3hgR
+fwzGzx4wE3MwoHVxCpDcHHBwI5WznXWjKJj1BMkhbKaJk/NEq///kn9eXV6yqEh80zXtVgyfjAt
FrldmbzTzqljbrxquIFXpqy2Vd99aSSVYFQzABZu/Ll2EnP37z/7T+ktP9sVyqcnURaS4H+ebmlg
DajfG+ckYC/l89jsEGniRnGDjbuMTf/9p/15XHnK9YWnlIPd6A8PltNKq0It6Zwiy/g1FOVbjePq
Pt1PRAYrK/j17z/PWo6XD/cA1FBp4onismIm8M9fL6myislHoU5JELjbyIhB1tZ70dg5oWjLsGNZ
EUTEXK618VyWdY7MS/K0LTyGgMt6tIIgfZS6fL6LRrPSj9e5pKsasB4VijAiDqy51epBN9WJGtr/
y/Fh/XmAeo7i+OINsyXfffiAgKEFE5mG9imMDRdiPOP7uKkfRefp0+j640EI44tkEeb4vFwEVR1p
ziMztkWOOHgoREowPkEXrVJ78llnOFew25+sqNSvc/4WqGre//ub/j8uZ98iOETwtvO8//ie+xas
iLlU1olRAwN+xbZDeaRgoQA8iqAg5XTJqGAUrjPz/O8/WvyPM48r2XUkA2jXdj4+D12Gt/zszDrd
kaVVPk8r4aHc6aFdCMk2P6j76SpajzjPuGXXtWhq69EcV2j8+r9c7R/92stRhkHG9sgOUpgO5fJq
/8va0psR6EDfEScSZDmvFvXQvGh+Hrn+wv1cvtGVc8NRHxquUfzlzr4b4f557fu4dBSCOpeFzZ/H
ykLKNPPQPJWm+ZWZYIlyRE5flLfPZPo8R6ygpSLhKguWFY4ZgxxOF8d/6Ly7EaSO1BDfa+Ee5q5Q
D708MbmHE1KXm3peIB9Ql3YRi8uH0RaPoOMJ+Azsk/Y7cYZn0p+Uwktv9ea+Vbmzwlg40/i34qYj
vZXMWVYYRtQug/eG5taBn16k/ia2s+detoeu8vMzS4nFR6omAtADTjCy7lHNQsvDfxaCjUsbynS/
FjzLRP4em/oZbHOzg4hgHwcRHDQsBC6UTeTq8aJjy9kPi8FUlwZ0p356Hwd5MMD4DkaWPNcLZpSi
9tL0w8xezGfZ2dBRxZ1JFKnXe8TSpy+tTh67JhR0Z7n4y+XyPx7YeKRpWcndsWgg7ofZf10uORy0
aDICddKD7Z3nRO1RGnyPw8Z76lvz7GlkGMmEZgCeO1521S6g9dduJCvZnGuWywxZdYWu2OrSPZRb
5gRoGVmWLDnslXoDaQGno5utv7xw9ecdT0gWpyx2Vt+T3kdLpk57ZCvUgKe7TFShMZmN6Xentfqe
ZfW7Z0wnktTdazLPAdanlJ103j22Pgm2dA/iFQkNoEwWeSgfLgHwZ6bPEvVgPcInN+Qx0RgvnfiT
Zlu17dny7TE7Yzkq2TU0rLWE/0XGUI5WwshsyGRs8h1k6icxlo/3yqql77+QcJzbHIz+aG1TK2KG
zG4ZTLV8Gg12IWn9o8Y/et6MKVkSwF67Q8UErx4mkG3vniwxpWRkEKLD4vejupe8ww9ZMEJ4xg12
KFp0Xsoavv7lSPvgd+UQAbagcMdxoHIT3727/3VVmFUTzr3HIyz1Dj7DnlvjttUWORv+In9xu7f4
NsWiGk0Ku4DWRVbvGCKKSHxSYurkL6e7+OORSsbXcr5iIeJssz++nipqWFzW0wwOXQ1Ht0FS4brb
sTDrW2QzSWifkjYv1m6J7hHM1C6cUarnLos36MzNpYtE+JdK989Tn5eEq0ni7PZ5Wn4soLzZQpPN
8PBkhZFEZgrLkHlFQGwBRAXBeMZCXuc65nRl3j8dnRSPvdlbZ0Ab8m8ZVn/U+8trQWssTLkUr+rD
mZ/hzgHga04npcXC4lH5sWmrfcQaEEANH1pgWUhf2XtuWscQG7fjtRlD+aCTFJJZlT2y1w/433T2
pqLbpZmM4vM8zu9/ua7+fDo5FBRLU4K5iQbhY2sGOTcandIdTkYNmRLvpHnMtHlBHQunkrXjgQEs
QEU0/w9B4B8Mf18V3Np+lIUXI3qWM3CNwVVvoa7rIxjDjnR3L7uk03ANdyNC3+eyGrPFPH4D/Fu+
cEJkZzaWGI6Gcmt1HMNF0pSbyU7q7Vz4X4OcNPEZ+ScBRsHOMNsMnVWZ+5swRxCuYpvh4iKsDqsA
9oOnUBY6zV6i1LcbVx1VJQEhT5m7ba2qIXpDF2cVMtpGmbYDfuvuuwb2ai/cnCRTjpWOKnU3F3m0
IWBgeuCexqQ7DydmowHyRuI3CiB751GyFr5/Kdup3fVTYe/vDUjBQg/1q2wvM25J3CG58zADKNz0
26xzrTcxUc7HiX4DE/E1bWhxdZRuDbsVRxycv2sTPUgvZ2Lj8/qqQ5iyTtf5D/dDNGZoeDa9/mWq
uq9mMeONMLYDSqtLJIznxgLLr0e0FK6tr7r8zMI/xnNA+rcDZereSUdB/XvMUbDHPtlOJU+CdT5r
cRNpxDMuCw6Nrca/1Bx/XvxK0OnjN/aVhMOydBv/dVZFOQ4Z1FzNKUok3RrouaWGLoethwd4BxGd
vcj0/3/3K8Ftb7skO3LDfqw3W21abT+G9clLAIYQ+31Nu94/x0aeQj90os3syX3bAhlZVFkZZp7/
6BVU53iXf7+prA8NDjQCSi2LJyFmMGX+cU/lWD9EVSub1bTxWrlefuEm4hGsGNgi+91j37CPThhc
DbubNotfY8amf4S/6H+KE2MX1gOrMm+4RlH+nUKEwbFF6AFCx9HIqJ18Vvlz+CRZ/20KlNkEgIGq
SpptMY7W3056Ahz/2T7Z/C6OdBzJ7wJygQr2n5+nnbKptBFtn8KxijaeEYrTnCnzlEEgy1b3/8ay
KE7375I8XTflFB0HN5hPMfkHjL6Xb70AydMq9bJ0N0njE3Dq+XT/ElHFI3EfKTxrBbWIP1dkYrF9
KqgMqnY+WSQ0V1XbgoFCit6ZldwkCQaKh24ClDGzTIkdeYpUDLAlLMf/+62JMsUAAUYqRCFPcehN
W+U0vzN/MiBAziPP96Zbk70VKGCIRUgoQY9sKZXZwVbJISaR+tTHdnBKkWsHXsmvPYLwb5dvJ8xC
LCRO+fLl/p0Pmh10Zm7yFXcyxao0n3LVYpap4xewxbilA9LP6EXTw+jYe8szkdmM4UvV8dDiFEMx
V71mbYbQmBRfVlbz3g3fwkyrvVthZ2OXgF7ccKKVVYevd2fmf+xX6AWx3BFyoEb8QN3EWqZM7eoR
lLmAoxLIDIaiDYoP9sC4k9i0QFsUGpAYWNQRLYnFcuM5Fr14zcNu06Bl2Y5BwqogZcEqJrs++3iC
CJDmP6fM8y5uRkTMoKD426B4lnN0GspHO4bTVmrIfqndhocWo9j9VbIDv+bs3o8g6KK16ebqpYVO
ufETrgbaFzbzSIQ2Dqk1F0MW3SVG/ERzUSK5t4DU1C2zpjbvH4OgMl9jbfp7jXa4tv3gBc//Oqm4
h0yjkjyXmtLYhOB3UPvZVw3T9qGKEcwWcJDXkFac492uw2PLWOmB1ZVR94gpiAHDpIddHrfWgWtQ
AxgLEa9KI9+HY02/0NBO+0oXu6b5gXf2APtZvA42hPCk0gYeUEbyU6EyoinFonZSF5WgPIPeF+5B
RcZ7nFtEbrT0T34FSywJnFcEY9Y2Rl2zLzL8kAkw/NaLDPY/+hMzogesVoyhhH3w0lAcrcw+aJp9
NOqztQVUfZqiYc3qI8kr8SXP1Cc7z754jUZY2oX4SnHFH62u3hkkrx2kFlj5wLY6Jhb/MsTVV/fW
Z4Sz1M55am+H2ib0PtwO/ND4/7B3ZruNK9uW/SJukMEeKNSDRIrqJTfpbF4I504n+y7YBMmvv0Pe
59RpULgNUI+FBATL6bScMhkRa605xxzlfOfH3AwO9vi/OpR6gezQk5BGUaljJHv+NKYuD1nu3Pmv
An0XQxh6mTZHv3M9j7fGAIpUa2REeAp5FamIX1HCdtHkcRl9uotjFLZ3C/72Vsuc7E+ZvuvJ6kR+
b5SRStH3LXoJcR00NrZWynVcBlyvq3haUca8KjTigPLLFHEST8tuvGDkMVhtdQfdCN0FdwRsvILN
v2eSU785QewiFyLf951+9m2t3psTvmd4VGj2MPyFFmEAuLBj8xm9AC+/SnibpRvoADNz8hq2luOV
m5ydd+sVjDybg7U47QtkhmTbym5keGKVW3NlwlqXD/0R1ltSV0hDw3KKgKDcW0njIxpKHlvvkiC2
1ZFAyvRMsySF88gq1OvcEOTTaztpFn0wAEMIJgZYF0fAC4YbePIh/l64FCZ+ABOFHs6Ck4qW4oNA
pOSEtq8961n2UKZgOCkRVp59AhMNNZxp9ZYhDUh/27m5uSORzN2WWpMcvKnnlOkk3Svn2m3j1dYT
JyYsK35/qYfRuPqmluOJeMa4U20wQ7HG9D1U5GnwaahYszrx/0/B4wDZ0r35ntv1ckdBlXIFwIVW
brezrdS7a0lv3Fpupo5ydpsgxjxm+OAfDVx1nDrtnMMcjBOGZKP+rWlnenK1ei2EH7NTLkswtMkN
AbH3UhR/sjEwYe1ND+QvVQ+VZJcIbJuIea1owGQxxRNCqLs/Gz2ZMbax07sFbnhal8e5TE7VfAQC
5GItGd5h2Mgoq8xkm7QFjG5kSaem8Z5hu0IA9t/TMTn4+GSOhY8IbkH8vssYa2+c0gCJKKcHa/rL
2JvbGbfVKUNNvp+m9siUMT9pNluc9O0YD0iLrtG1OFa2LCnPWpHsWqjhBN76t2YgVGqWuoziIn+y
alp9Q8uN37S1FWg6nrQRhfkB7r1+SJbqC1s+CxUaVd7tRyyS348YktC3bTkT+1iQ5ikoGQZHyUiS
Gpyuz2lq3qIisrz+1CKdzjYAW7WONF+6V1c/N38XiRMsJnEu6AJwSduzHWaopuqEeTfC2ea0VByX
uzhwautH3C1iAw1B7AbP5txcFjdU9/wachKJekgPTIAVzi8tSkqMArjF1isjSRptMJMCUkX9XYpt
OcQVU0Xx2uGV8GGnSv0iRt28UragVYNPc1PSxMmPrBVtEuR9ci+baB5kQCCDd0ZAN4aN3aQ7pFs6
KXG89UNJckFXzAfb7PCcP741Q+FsazxoLUh3QKW588sn0c1lCfVYg146keQg48YZ8cTdsk37pWOp
rAiiua9LU0dqGtR2lQ6Gk6nA4hOPHpGKuhHyTkK2dW28lEQaYBnJzkDsUOWtkAV1/80proT9uN8d
eBs9sEr8Wo21yWc1vaBS235qf5siY8yS2u+V66AqzMv04GtD2MWadalqawnlJO+UlL9E1u09IJcH
Qw8sjlIURvMv5By4D6v+Ca4XwQ+NYe+tEUxqkVwFPe6b6BfCaNo4KJPyLHrd3wtZ6dvVRGoLq5KA
t0QZEUe0cMxWZ99jnti4tC7pxVF1pAQ+OQtthqGfAOrpzqEqOkBynfXyOZYZB7M4OJokNy2vf5g6
Co5hcs7ECZ6sh9h6TkxgNsW5yS15EMXIODlOMFpPg4UwT817k1cxqladoGtFWZIaZ3tyTqtX/uqG
3L/GyIJMGjzRsMp7N5sF/414Ia92HY+ZEQfpeqoXv72iL0NSbLXagckzkBddwuvj7ciANNAKgiCw
5M8N4aEXG/uEsRjeuZNO4JFsBLdPvX86y4cMjVFXpaFc+zMxfh4JqRBk/IEc5ccwZGhNbTNORdB1
hhHMSFvDGSwvBw5fhMzz0bTqiojPNg28ynhq6Y7k45+6vesQI1gyJj8QTckmjWEO2jqGe6vGeu+0
WN/Vw8KIQxSfsDQZ1KU/kRbP+3Yw7yha62DJZYsIYIyPFHno5LFGb43Ok2CDxzbKhP2exaZ5sdf+
YVTKD0Ivv8WzsnbMQ41NWmGVcPH6ZHo9nKTrvPhluy2sXDvGj1RRp6ECLVr1Upu9fhqtJGCIumyH
xappFvd7A9uv4Gj+TG/vtVqEfipX9CoqLg5QYG3G29MUQihLr8hJdmrF3gygxD0b44DxRE3Zkf6j
QRYfqy9twYqC2b47WvbGMi6PiubRjdBgbkCnOZheygIyFNdxtf0brRMnQ0CZMRFEYMnYr+unH3T/
2ifn6RNwkhTufP88hyKa3pW+mZ4575ss40i6tW6QocadDyhuBVntJmgKRy7OlfQ9axgPiDz6IDG9
6Unz1UGfE/0yjFqPEt6GMmQ7JPKl7i3XLRlpFYlQ8YrwDmYBQpU+++lOxXqY1Yhj1a+epVGwoVXa
iw6kLcrN3me5Bya52gozeBYf/Llrn2sS+0yD/EV2zmQft7zWPBVfJ7N/6SpCrA0VP9MtQg/VFuI2
YbKmPQRgZsl7xHyFV+37gqoFbxPWvGk9Zb2+3sQIeIDcMO3HYpY3nEijo7m/4xQ6Mtqqd+phLZBi
OGeS6Wi30gUdCuMgi5rzjcW1UT5MVTjA+hbn0eT06mziD907nfcTOoDAOXbqBqZka7xUx6Lp2tCy
fRPjBnSnv0TAPXACxKOMUzEXbWBxqiMcny+dLcLUb8m4gpd+yFJvZhQwPnlm5b4rbjB/xRY0ln19
TBBHPrePAEJWk0OWeNiP5zHHoB4/9gxKrblKj7n1zek0zoN1jyS57VsjGJCsHfu2yw5ptdyTbm12
lrXG35wUtc3sbFSTT/dkIkfEznvz6q7syhLp95Kl4h6b1s23wdoZyizP5LRD7Sj9Vxispwx532Xs
LPoXi3yy+7Z/miYUkVO7wkOnfvi8bhWa8K2SMFz6EeXv6Jrz86ykcc1H039j9/FDe0EPj9Fnt7QA
CSb0sYF0Rxn4ajmsGnUeFfab5SvrpFU6Bktd1BG/ma+EMNrM6B7Yzhzgv486tJZV8vRAyrSQbjdL
MVsAmsz5pRqAFqhiIvQHYzdtQ++l9L7Hqw0AxfBfFPiVv7gi3NZy269EBH2OC0aB7YmrDfNiEzNG
rAG39NYDUVrIDY0zNFf1fKj0gX1SWiBqJrDVj0zbZuQ8UHZkVnllsUb+A5BL2qt1ZqtZ4EMIBEht
/ZtWhh8yVQFoKyvCq8RMUIOBKyKebXOXI9K7kN+yQ8xTnCqGTYfBHc5iTrvjzJDFs+Wdb4f4N1+Q
MBdFGw0+Uo1ZH7RILssQNbH+UjMDOC00pD/bW2uf/llPzHB9nK+baozzMxZrlmbhvDKCf1X1cpUa
ri6LE9xS9zmOR7jOWp+iUJd4PY2IqISexBuYCH1ugwXGg9P1ZR/GD1cTVv3+1nZTH9WJj8/K8EiT
GKYIf7W3EzS/gmzs38UwmiDJppVpAsqdzZQ81rB60b7oyJcTm8rAWfSg9MSVYdn8vbSxoCy7qiwd
jrZkU8QKeXvSkhRm1f1VDUNxhLt8rIayOXnEXiRDByY3mXF0WEzBGpN52CciaUA/GyLbIhatIOWE
FtQVJs6utnv5ZOYcJONc/lxSf+GojS6L1FkIlxXeT8HcxclmopQZMJymZDCPVWbTMGtsSPuNl53t
itSuNbnMXap2mAD8jWRUggQczInDkNVOeQ9r4NFb+hbYzWZ1GF3p7LN4viYILvezEL9dudiXSvfO
i4cvorfwpHRLrvYpssxA18wfForj0KGioGia1u3E+7d35ZvyWBqEybY+KvX8CYLibKRz4/sbAzLb
J2YCqblxjZdsM3WpvGj2+ErIFqCeQUL69BziqzpisKbEKEmU2sWqmc/Kno8eNcSxBQE2oqwLUfwW
ULUceXJzcTOU1z9Tn3N5PgyyVXadvOroFb51w5d7asZyRnRrJXf6948w3y50k0QPBhdZ5aKl3Vl2
LZGksrsZBMp9HXdoyjetnshbjxAdUOrWndaePAb7lEwpv3nwELvYbn4oyRd+Wg9tBVt1HutbgVUo
MBLUlx2uik3hDW/daL5O2JCxGS3ATqytm8dgwmAQbVn5f1ZaigetFN1F8Zowue03rfF/cFbZdJZX
RthqOebS1IhKWWOgKfNL18NPf1SZsl7+apSWrWMeasDLvcHodbXZu/RH15Jo0GsnUg68Y/kSmx8G
MC7s4aTPequ9J5FOfPXidyiKP5MZz4zlqjhMBVlbpUHZPwvTC7FZGkHcD8kOZ9s+wR1TrGYfWhPs
mNRPLzgHf0GYxrpBY2DjGJ1NxhqOIATTuNXEa2HSEjOM0fm1kmH5Q1vN5NKkNdWOZ7z6ZJb3ifPd
nOzpJrLyIHW3POVd9ZxICi/LtOC+xPMT2e4aCiyNRFyCLbZ91nqHbBCnfkyWsFem/T4ZmR1qi31w
itq8UYueueQbp58PqFFEoBH3s/k8wTWsrkbG9CJDdcx/yQ9KBwijO9VoSoYkWnX3d2rQj8KVidF7
RBagFu5Vkpu2qUv92iiWHb83v/Vc65s0WYaDuU4zziqtDn19CVkmsl02qJNYGIFORnf9CwT5EJAB
f5qDPNZNDA50JebcKgPXpvMek2Q4TSM647rBzkISjV7lLz4RmZB1EA6i9o28jpRh9G/t1tRiYtmz
2MEwk19wjRGmF6816B0sQus6f7gOcL5Vz306gnP68Ao+FvT+V5tncg9LBOv5tP7UIrg8OH78qxKj
OjpKqO1splPwie+CKgA7aUa2n4ihPSpBs/ZTNMmguDg6NC83hQ3QxU7myHIlXVjKOq9u+8hSHLv9
knKKLciZ0PPWGMs3w1SEImnq4zQU7+PgZBeO8t1GOiZ7F+emQ9oMT2rwzYPZu2wpi/7ZNKWT9/ic
LpezURlJYNr1tEvU9F1ZctipoawJGyNtEI67DH1PUejND4vKoBDapL2+/9zxxwGSRNNMO0m11Zn4
wrgmsaECtZvLSn1zenHILFzPrn7FRKvbM+FVRPKxRIAXw6oB3HS+I/F0N65kUqrLcB4FSYUsskR6
9qdV159WrzCuSgIIIb8Qx7ZS3DsUot6j2CmH+KdUUBM8OXI1d0A2PLtvNrqv8qMF+mu7ek5UPoaJ
Ot48yiiFnL7pIuYn5qHFHrRZIWbs4xVjlRF3P/g7zC9iDIcsM8696q5Czc5BWzCA00u/+8fmtoXY
4tAtIiFV4XQ55IXeB73Rknjp9C9tKfrnUubWobIGWoladZdXR9nWk10kZ+k1f+pe6YXtZHWRhziB
RoU37uj4Gq8dW9WhZurRyOZe2rDcVIabL2ZDwGB+QNK8PGcleAtS4R76jeySP5cdgU3OWBoBy8fd
dRZwAapLtiJniV7TxTlzEp2WGz3kwJQwPHJop09oVhnSdc5C0KHquRuL5WbicsM4THofPkjzSfNY
bC3Re/sYyAy5oDgaqZVtRhGPK7eDCoPVd4yAnwLosuuEQXhvbRu2XHzYisSnWbhEGY/sa5qgXe1n
zne1/PJS3FkawWDXnJjvqw6gPvbrH6NN02QpX/tKiC9iWnGbon8E69GehD39ouZPA0xTFTOLNb2x
WwUWMWznHlDJzsS1vaGtDVMhsZ6lbYcrC+dLw2K0pN7R5tBEIJD1syUs8A29wTfPaAl38eWHTb8z
Kb54tWeex1FPLxYLsoGm7CxGxgce7Za9Xa8fwJ1TrA1E2KHitt7i+DsV0WtFx+i5SaBbZ2lxG8ZS
Z5KRLbs1TTGYqoyMgAQ8a007Xcvj5UW2OrfPsNh4vLuRyExFhNpKTyp1kv4Jj9eb4Ah0MduzJjI9
MkgAIZUnLUamQd1bYY89seOy++49rAixaudb1zX6kzLqb/jp2vvS9L/rERqZUHkZFUpzv66LeBDq
Vu3aLHg/CrVaO0Hpte9HP+cApfXXZL6PUJCayC3jwHTzR0pNgatdxaxVJDAVGJO64ixRTx/jbKUB
SN7UikUGPw8yWXL0LBpdPqHKqahfVD5/jRtt3qUgdM8ENp7MR2vEWaaJ0zbFXNXI5YqObrkKlrJA
m2e6uuPypRgT6z4tfOONxY/WdYrTbjkwhB676SXFsrl3Jp2b4/F0aePxRfcPllPqt5LU8sZtjC9J
qkJX6NV3yXQlKsFU7GRjDF/crjpw8A8mB7f7JozxKnM9QqgBFam9G+3yXQE9eUt9bOCe74Ukzdrl
UJyrFRmZX9kHd4A+RRXvOcOJTF/gw7w2DhBiHxhJ5/gdwNeNThg98+fj4z5tSOHbFvxhvw7RWkZw
q04EAt291/Kr84tusGg3JHQoAs5qSC6MjYKBE0QWZFtg7HboswpDB1j24I3lWXm3TL2gY29hFcsA
1WxkBWF4Da/frzjLNu9ECmxJsQrnUOzsY3fI7tl9evO+mb/B3nDqbR3AgrRztnhEeZo/d0M42ow+
wqLaeT9nxlV7/VCelru6i9f+O2h3hpEFnihyPOSWxnVM3ntDAuhuVBG9fNyrKEFwkOjXdKkWsgbT
13Rsdz1ANNxSDCrH1mv3gBCnKM5HCyu+9El0WLSDp+ortrvm6o3pd9VUMzeqEzK3Nn8WHAQ2HGc1
0KCFu0/q5lwWk3pvWmAA46w1lwXJ3X1U+tua1LteTeVXPshRJjUJZ8ys/EoneWtLJAiFnXZ4yy3r
qzk5dMxyjpt5fTIxfNT8EC9fodRv8Ngsu/ugAhyZx3sBuCp+ubtP+Cq7VjmB3S/d8fOhs9ru2IH7
/Oupm+b0EVtcP7nI5dGF2naMu14eP59+flT0XBpjVZ0NxmlHJl9nLT1XdG53nZibo986DfNyPvq3
p5LpyH61pyAnXPDYVC4kjzTpeDSYl+3m0nv+/Js1duxtZks6xEZVH+PcPLsMCHeffxk3U33spqQh
cbA6KyW0f/p8W7s04fDg1Irowc+HJI8rbm4e/vG5z4/A2jyWffbsEtey8XjNvma/jte4W7efP7qd
tdSVzHS3idFiwxnbY9wnTbQM5LOc9FaMUQPebbXtv333vs/qv17n3z6XdwCcDFnKLXPSL2vdpTvp
CoxMfZoNARsaRCitq49UPjXhdyWcmXyN0DEKlh6R4hBiUC1K/Z8fPj+XuLKkpdectMe7/vnAPJbe
aeYXPM7ODO5GQyJh6qz6BF1D2ZJDcyweL6QY7/+lHfz/ZP//kuxP2f9P4pL/C9m/rj/6ZiBT5IPc
GwDpvx7s7M9/9Xe0v/8HonZUsraF3BoFF3Kbv6P93T8on/B9eI4O5gkbyD/Q/v4fpgenB9y2eOiz
XUQ8f0f7m39Yvg/0Cem2R//uf4b252X+VT6i+waKe6j3DBXhpohPBdo/yYHMtPCrwSKBo9a1Ju2I
yXHpbp8aC35GuPS4WE94qcwPPK0rhBjCxTwSm7H9u69dLqrkt2uYyv7FldhoX6yYbuSbauXQ/04W
q2zeV9ectF8TxG5JgC9Lzmqu4EzmdmJ203ke5eKG7Q9+atM6Zf8ibXchAxrpx1smCH0HZ9umI7RF
NvXHqmw0Ox8qTvynnY5zsiWpKBGnNp3KW6F5ZhvESsM+NTUaubuWDiDwPMIWoDNac0Le6F66oOIb
8VZHJNvYgog4tPsMxERCPslY1j9IPMMCNrhEDASSbOFmS2aDb21AOFicctBAGB9imZk19+CQZ2Sc
SdVu0m4eHqQbTEw0aMbeOQMmKqb0NtbIzlCFDaXf97xavuhYMhMbS3SVl3ZmvLupLJIDGKD8Ifso
dQjPqijIh04rxagxtZ4thcEkN9eOerZxjeHBI2wZPzdx8RO2OQEImuWX6WVIpgpQQenGjLZ1yypB
Vawp3CxkQ378Hbs/XAE97lc2c9usAJpmxnJkwGPmwcTB4eF+dhf/PmJYU19M5XXmC1/ot7+cdE6/
JL4q/9RROfZRX3TAW3IpW0AFNrO47WKbww+Hw18cmqAIr5XP4ihEbL7WBjbtzODIDfgZsx2dT4iH
8ApncSwsYT3V5EFhAaAX0W1boyE6vu9i98voYuPf1VM7zE/+CN+RNS/P80AIMPxHKfmvMoQ2kRoF
Ri/oh1rr4LR37DF2FmbOwnYvu759jEsF8dBgJRrO1WO69ssm06b6DhpL837brjL7jeavCuTmTD8O
nkmDO2PjZtLl7D9lSaadgD9hQSZ1iZLdatvVg5btTEQtYeRVhO7g+/Oi3FP0PtoSTHMY630FnIB2
ktiDqHlExVBu6de2nYwXvOQipxVsq+5SontOLtqczO5bbUOM2UP/8bxjzIpiWgz+nHEtwkxv+a2o
DW0WRXlGMq5YGGo6WGuPxZpo31qrWl4m1zSfDegtIcZMtj7gznfdXZIzdwCTksG2aXDptKzmocx+
lWR7v2qSOClVQ2BCFp397CZQd7Mm7BPtv5buqBVTUFd1JNp5CF002CElatNuVr2WYVoO5smSRnfJ
0LSjqqHxohUrBrZMm19L6YhIZV5zqtzOPc+pXkQErFVBYhCuGXdWdZB2ol6cLokDKsplCwIt3yej
KQ56nNhv+tLF6Sb1MxtPnvlhVWp5Rx4qr5Y2WU+EPsVPaiIdFZBZ/dTWU8L70ae0/af+yWuS8edU
Gu1h1DPzJaXoRYkzuunFK2e+ENBLRBqj8a2q+4zskJwJ6cKtAk6s2Jl+BiLHy6setk2NFCRLCrS1
nMWA3iXnpCEHdINQknqWFfKG16L+Uc9WHnajn9wdRyJjlXkcujZBtXDDvXBdZgmrTvTMfRm0+CgA
sDwM8mJyKUYTtLqdhZngPlmx9i4yQOfd2LRv8BuGuzfmVNy1tsAvy6H1oeI6OLlesjaQ+2TbmXXH
aC6gs6VWdS3wEwRpnuu/Kz2vX+RY9VeDdGYgHFhgHGQblTgQ+qZ9RdoKLGRySxoDy4JJWU8LcLFm
icN9ovUKFT0JBEMgZm8+ctmJ+UneIPiiG0L/zyTwAIoCtzlm6Pl5dbpx58QY/xxKMQwOsLr3cSK8
rWDuEBUVKdxeb4NGr2gcbJi3Y+qgofDnaIicKwQTsyTU4oVJv3OVs90DSEqbMOb3s8cIZR/Ayc0H
0Q4aVJFc25Ewbx67zHhkhyubWa6YL1ouSnarBXraAI45rnw3qGPb/VMqi/jrtcvOuvlo4csWUYMw
20h5JGuYmd9B4nTk1ZMDk8OlTb/Efblc0hFNohA6gUrrPEcDmO/Qx2t8tB+Jmzmtd3htjgjQ4Ylo
TC2oUdXivaFkyOHA5fYJRw0NjgKDDfKZ+SmuEODzHrgsyXWeU/M2TeTrjzk+UGb6GgjHfHJjokXS
U2rE2u7oAWZBLa10pyVGfehEg5HAiYeru7R4tsplPJLx8kiyg/4ysG6Gc+LSpG8mY786Uwz4L5mQ
dOJoYkPwoCtY2NKTNY66tqUjaBGmMkCQ/EWvCb5F3jPEcqFL1F5TRciDsm1b5MhbKnCKnqfmg1ZA
msvXkQlWjgHSdEd+48syHVImoPu6GkEimSblg+6iVUcC9tVF6PalkJ64abFL1FWauJHyczLkBxyk
sYZlm9ubRXRYYlpk7BZorZZdZ5ne79TSk5OR6cVOWzX5DCWOvrYNJjRXsG9QRKIcqFYEp6tHxOji
ME2CR3ccV6yy+TSqG9zgNtTGaroarBzRCsY0LF0n3q7zlES5RbJvTXQq2FYSDGwNqitthmymFWJO
26xO8iPm+P7ySJzDw2KODyhkGcx+bAZmQ6qMP2JbI8pMraekcTi2rylMP2SAIPSmB1PMWQ9jTlPd
WUk7cMEqBsz46Rwa3BmVVS+kKcs+mGufaziTcjfkOdCdWgFuyvUxSlX12EAUwh72OwYLug1Cz+Aq
rfIkKOcYvVS+4kaFNJCH+aSzh0q9PGfLOD5rGlB+u1rr/Wo0zmFYcJ1rNnHNVENoPyXLTG/62p7G
vR0io5jDrHbGaC2cieDCpejfG9nC8tInK6qb2QQyMY8Kh2PXpk/EOLaH0vNSXBxeL7+C8l93plrb
q0WSYrkDrSncIE8o53Z90ffxZc6Q1Qc6acHjLjUcz94THKXWs8ebxMCwI43udbbWljoqHuUQWDTm
LmzqZbM1jUeb2rEWWoLAKcZsl1u+0YkNQvzFjtuNTEZt0c8jiVg/k3WyBOOYz6P9/+sqKPporu/V
R/+/Ht/4z6ZdJIKY4X//69P+r+fJR/OoKf7lSfhZSDyNH3J5/qAq5J/yjf72lf/dv/xbOfJf1je4
AP7z+gal0yizfy1vPv/RP8ob0n99yxUO9Qu1xd9rG/sP18Vh+hk99n8Cy/Q/HIMI0ke5AWfAfLz4
36oa0/kD7oDAqm0YuvdwCv1PAssEa/C/lzWoJB+WTvzLposn698sudJw8m7skvTIlBdsZ/JEvugQ
FYnAfZWKAWFhiXWviKPPZ58PTmowlNXzvb4U7WEyfn22Cj4fPAYhdLUfrQNCY9qtPqzXIgOqbKWM
5ofS2ede82PQ45RpXC3PBo3n1Kw+nL7ZJhm6HRxim2zy1W6BJ71FQ4gwtsrP8FKDZBa0+kbjhson
Qz6bgMqqUy5s4HO1P+bhYtBN8cYVHLBRRO26nkaAlRuncPxDrJHr0HmVCtA340IjJxQPeSB9iNoS
4c6NaC5HuceO+OmvOsFbaD44s5a4evjHdfyTA7KDxCyGXLfpzYwtvC84KkBJDhoMIlvhLXXgERe1
McdZHYUdA82M2ymcNXbxIQHanR4macQbqJIQw0giERo4XZPoo4zoBsQ+nKsnBkQGjoA5Sd+NrIDr
KVnl5lb/MMUrzW9WwaUWIQVVEfYOYaXCRsW1ekRfNxYBLWVe7dd2+vI4vG6H2CZJSCy7h23FbIsI
V+xvJ3efi06Iw1AkQYaQJBxM904O+d1rl8MA0TjQHfSedPK2VtfD/xunCE5K79GfT0oqhlB3kQ2R
V/GoFdsAkl18UTHuoVQkxE117t3VgKiDHmb2WvQ3joKwRlBdbVAbQktfeT+KuEAMkpMPZ6gJJi04
0Abh/ri+92I3d+pj9pEYwaohxQvKKpqVMqDks8OyKV9s5VNfc45uava2bhjTDaxPwMh+M4dEDaF7
41DJrilRXZLQyo5bHtf5CU9Tui9b0s0L13r1K0lzb0BjN3lETiG24605uZxWT4ltfkxrRRURsw4T
FW9uNVu7ZxM/pm0gVTEiVBtcOCWAKlf2qFVHd9oQhpDvgdnXtBARXdDBXA6qWbKwkMYTMGN32+Qi
ffU0iFuINbbi4fHqSp209WHQbrrgzSwocW19+j6PRHOh//a2JSqj2nCgkS6BAM4G2QLkU6KVhMzh
ujjWff0rK5+WtCQFutCxfilrpAS0v0yNz08v7CN8xmrbMEUNpnk4aMLYDqYpn50kh+YuOjTs3Gee
VLzjNrOoltPy6Fm/ytiofuB26DsbGV11tBZGpgagUMvAdut6r8lafzfqkcFdltEKzuJ11zfPCbaZ
XWP1e9+smcxrNI2FYyF3WKI8ZXRup4UZcVhm/shvL9UQUelTGvhpQ8TwInZGOp6mjGYDiDxgWdw8
HSjMYem1iNHsJKNxTe7m7BDT4Owca1y31YQpZajJUmGCj0cb2m7rinnbPQrZVkfDzqgbXRMa5bLa
TiNWDLpJB5vUv4swspuY2ya0tllmqmu1fBl6bY3sVlZbzduLSkteTL78kkO1I+f9O1C/A82ELjDI
2Woq6z5XXMgcp6ZTK+yfOuq0jDSeyAGytT1nLclFGR8zwWS6kGRfMtUTx1rIdJcgdI2NEfkMyIbH
lMNcm2Gr1wzYy1GjbqkKrg37vpC/d5v6/ps2pV9zq4iRmjSE0hLseJAx2YB8j9ZufsrcoT3gkN3O
JFIk6xImHFOo2fX3hPhfyIlxldG8iFUS9kP1Oy0nAlLaXzGAvavwVtamCbq1TY99I2doISRBp4HQ
NW8TLxbwTXSLG8aweAs7Tsn0ooYW3W/pqsugZaTF5GDKSuO0rs7NzOI2apy2DYux/2lVIAEa3/+A
hvaNBATkszU8hQwmvrE8Uo3mtQN5pbfoMCWCf4uYIJa2YMnAw+dYCJZleV+QCWPFXfcxONS9XjUQ
vrL0YibmSYHZZSeaz00GCKOr1bDziuooJBOxMhN3KUJpxiSn6U3UDgl9HTwLTOmXa7fJh/XNnS0I
Yz0aaG/1fqll2jaCLcKIx3OqunvnJt0+b5DxTtmfee3lIKDScdNojNfT5as7FF4oFy8PbG/mA0R+
lr2+y0xyv0iCFHss+BGs7WlDFIC9kVmp9oWufgOqb0IygC+qJ44vGxBR5XNHlMiqhUAbwfNnxZNu
vXRNY/9y1ZuTld/I5C5eVObb2HjYNbFg0N3T1cfgVyTJ5dMzA20Pyeu8kNbhn/oVzx0G3x/ZY95U
XPI6PurNHMxDw++4WoMxNo6GA0/zP6g7jy5JsfVq/xUtzbmCgzkw0ATCR3qfOWFVZVXiPRzMr9dD
VH/drVave9c30EATOiKzK8MAx7zv3s+u85puQORtKFTqPn7rGhmC+izs14iwlEc9LilzdIwqxc2M
63+vQ30MJk9/Mbv7gR701qHRQOl9qNlazYvvfYf+6xveDKzRHdV+prygV0V2I2LQ6gllyr6eCHQz
cqQTiGwB+xjbqGo+NPRvWzMXQFupkO10VWcBbQpzGzvTsxMvbwmVJaqHycYYbXQl6fBR4WPcVnr/
jrPBhWgW4REz5BiwjUDoU+0QMpIYQxoTSHecS0aMLmhOoOED+nxjz5eebTihtttn28zWu21LFXFj
uVIFttegSpk1QpwiIF6QjsAdqSP7WvOuMsbiGJWcVtnQyCqdDmmzJJOoFkifOrARxB9upUpLeu+2
sy9YbOQNoTRRp4d75tpbG6uJSxUYY00Vn3RBYuBALjLE2vqqlm1D2EF3aNoI3caQOztCMF4GXb2Z
ic4UQoaMbtKfnTK6G1AhP+NZbZzWhulfW74rkPvWBuHqDuM5zaGjHLQHx1V3I5dRYNPDaTtu46TT
PgHBmNaoPXl6est+Lrpeuv4GDEveL/3JS5J5GyeITMnFfssIP0CSReeHNC46kGX3xqxj78q5DTeT
y2QmbdRArb5QHIYRPphG6zNsRrdVlIBzpz+OEQGb9mSv+n5CIvJxp2tQWJVTH9up+0CVnATtLJNT
axs/E/JHEYhBmNeadG/LaIdO0yBuyNWPNlvarV3AbGzQAgXQA4071LU5FtX8eUKIv1tkRlaJ0MOb
diyXbe+x+5Vr75vKCJElrBUCOMCG+ca7nIPOg2iFJTl66RAXbKW3t6gR7AecdU5blWz49ZjOqp2e
uL3oMhGk7dvVAuyrJNiG2XrTFQUjGKoDqyCwyM0SZsE60mi1ZaxIUbTcV7U42WiWaHd4u6wwICYi
1CFenrhOmreEFRw6ZZLxYaO69RJx1qeQjB7bghTnVQen6zd0Ed3rwX7i+oQGOuqpPztEJllVcdJU
wW55HIwjkzdXhtlvcIP0W9rfJUszbGI6YcMmIJ1iaFjAaOInOoduWxjOh9Xjw50ue+xsPJISu4mg
/vsp1ohdnWEYtMgtnjTgiCYFP3bAZFmSBUx/n6GTxADyfbpbs7Y+Jqis0P7b8+IVmPIy+6N08x5J
faeeeh1BvKBkt788bRTkEdxsBZO8zgzieXfpwOJ0tkli4+bAzE4jPc2rR721yl0hk+Vq1NfxO/ew
Hlm12lOOotQ8Vg+Nafu9yNhQo2x+KaLuBBGA7XoDrZDlCFIhvbxOexbsth0To9hsmuZe00doGaWM
MR4TfZywTemcJsXAIe8M9hhBqLUJoGtWfikjd1EnIRdh9ULCmXNNKNUtuWSvtWZ1TMIadFeCnwhs
IyLx4CIR20rHxquQZiu0iNUw2uerRWTfp5SyQh6nmY+utNjAEj9bRu8gFq5vPaqyW8ODF+l4c2AO
+c7F90FshFhuO2iRkwNzszP3lmex/5Bqx56je12QSvu0V88zJVm0gdUjZYhwa8Q4VggQPGPrdK6A
Q1LIyFo0aPxxQDnCFQ+oot67xDuKWL7DPyXvMIthile2SWEtCtKRYXQijSbCVbVTuEEWM4l5p+Sa
LBnWJj4IYKbAjhYus67bLtFHjKjw1FL4C9nBsHF4a10r3XeCaVWgLmZo/MRaYN3nRnFuKUPBmcYq
0cNXaOvSOVl2fYhOcSfJeI3UJ00/99pgYg9WC0A6W6R0puoHfaJmN9l0kBPtQUVt/xLbJLcl8Y8O
RN0ONeJ0tSCPzzWBvPC0WFNDXfvdswtKw/Etxq3kWjZjUCnkk6xd6YK0aOGa5U1x1r7Nqek3U1Z+
RVv819ec8zlwdGPYe81yi7GAezp2GwCwQhDesWDM99BQbLmU0JXoYCjzVkTH1kkOtTsAiaav7wMu
/hQOShgCXyxSphgZ0V4/R3WXHmxCXAxuUpK8vY2YuY4W70HGw1UZIW7B5sA8IN1jZRnzHtfbg6an
dNwmz/pGPPYWOt42ARLwQ6QIn5XBrV03DSvcMuDkcCezB95CprmZZuhBEZmovcif0BUyQNt8/tog
foVAEBjFIjzig7a3bamzVuZ7ITgJ5+iigxNdELvuiT6z9RnduDM+ko/JFJng/NV1dRVmSLi7gml1
rvpbKlbvZg2oRhfDlbKU2CUCgl2BmiyvynVh1SEktUpuR2PZEqI3+XE33wtljgGBLy8Fuoedw+Z+
soSza+253wL8PxLA6uwScA+oMKJx6zjitTchqMbhOB61XIwIJz47Fz2wLYuvNGvgEKTJtaGQzbLZ
ZpWZ4XtKRXfEVfnkZYZzbq1+2cQZc/xkUsRnXXBVipHFWNFggjXRIKNDua7r7mftaM62glhr5/Ix
wSOB9kXLt5mLiY06frnxyrq5btI4wDbxQl8s2XqMA7sJltnO0JVx7bZ+26N3QnFeBT0xwFMucY9Z
RKZ1yWvrYCyHMZMymIrHuHdYOyp5mjWJ6RF9Btw0llirHDvivXHa1M8uMZ4xdVtHQtTMNjqTdZmw
mGMLo29h1WrxJlcMJrU32PtBZA/WTC6vNTe7kW7blhoEpI6QnB5jKquzTqgRMp8VS4ymjVg7Mg+y
mZmvFz7BAM+iSn4uYmXZmljIBpwJ+ZR/Z+X7DZ93SsWhv4pGrm2KoA2yXI/Ao7a2bryIP8/625ml
45cs3hqJlVOHSY8hM6z8utFfQeKquMZEpOY6IKLsVnOfElp/YO3J8ZmN4a50hDg1uiZOjFOy8C/P
AXqZp8ujy6Eu/HBAXuc6nUKPet+0VbrxVqzD5dDYjXGq1sPlKYM3WjEx5iD/c3Gq10OcjxbTURvf
OI6T7oUVYxTOPTK9svB4ebVufQuXQ2023Ulhk//9Tei9jo0Wreh2WmkRaj1cHv3d025EI11q3VGu
b1BfYRSd/FbppXG8PLn8eFotFJlqf+otEWMsQdh6zwsLp/XNXh6ZKrlFLa3toGeZxa/famhduOyj
I41/cYKpIH59SWZaWoEhDELa13wwpx8UaxHkgachvqPNQH2mF9YGOzzcsrYEQb10p2o9XB551Od+
PaKcXF/+j54FgNiKNkw2zmgJzDx9f6Jm0p/MLhp8pePX1QZsCgRnjMPJXP/dNHVsQDlNVujph1ZF
m6ps1GmhI/nrMNFfBkD/+w8VMwpXCeG07HXvtDYbT4TaK5aRPPLWwx8/K1mtYyQBXT+F46nHg/br
kGuq3WVu8jTRFqJFaDxEiAlOVP8qUKqj4deDSjZilXX9cTBW2RGL7PrUeOjJXD3q8GA5ZJJ6DZpP
LasPM9PzKYedf5Ks0bmga4zxrdZwhnAgsfAafj3VMt3YeAMORWutEKaFg6uMO/FoOO/4CMcTYQLo
0uPkajIrPOTr4fJzt8ror2eJ0vwKMwJsa4TvwTwP6uRJtvBExA9czxmx6kvxbqTXqL2HUzbZeXeo
k3Q4aZKEnHEcUVxFdX/645CLqT9l9HN31VTeX37O66eA9INUX3DtRAaJ64s2dKe61GOqeCgbiYeo
4VbIk2lnRHugOgmKzunhqPy/Q7m+6OqGyRnt+eGduf4Fo4l6bK78wWZ9F8Ockz5+ed5qM4CFnOSN
sK2eKpvrjq4FcuIJNZ5kmJQjaledbVJJMjusxanaxf2LB3ImQOrFmG5YHwrpC4CikbrIgu+ooTor
U/M4Ztp1qLqj28rY10KIcwtcBx9wJ5E5MCACZYfvpAveR3G7V7qydxDpHhvTe50LgP+0d1GZI0Rt
0jsikDFFG01/HffkQxWO8yPVHqHlNlvcfHiEbPdltqMrE6vCbmC1jqZ+9HbF/KPAirR3uY8LRZWO
5utNrln2jh6aDpkTD27JpuEAokVsHPekiSLdVmb+Ern44qAXeFlOnu7ggTQpIsWQmj9WNa7QqOi/
WNINwJ9YlWrZS5Jha3NSxkt9r0jy3IB8okm2lsvpDPhLRXyu58rhNq34sy4hCFQpq2t8rmVQoKbZ
pS2Qrnykxd1jtR/MH6tfIu9xZ+YO5ppUaO+WznVRzY7krkJZF07hhiAl03c855uWv3QF6R9262i+
l7PhErgbBwcYUDUSUuql9slNW1ScaB6uZdniL1YvXqmuVVvNp6Zie2bxyUjwaYa7bsDtpJnPDULU
amCxjCX0FVDEExDyhc71usss1d6AMoiXD+0ifqfqHYFO75tS7vJTUbav5I0NJ2r31DY0cZSG8T6Y
zKrSEXJblZM4RuNL2o/tE5Us3xHjPvOgfXg5jcQmzO+nCHsbxp0dtvg0aDyDZHVjeFO2y3KvWRHz
zjcaNvl3Rw3vpSR32ZDx936RiV/DaffnkZOhRcOE77X8zhf+KnJCWnMJMQOtsMT/HynxQxXqMRkj
BAOVH0XhHSDrGZcUdU+P/IfeowBCWWJVNCb7VmL9KkiwtGhvsJIhS5Py+y2Y+lCfELcq2NcmQdd7
oo/ToI3amGSs6CdKCpucKuIyo3itrqn7pdGWgyGyYGkGdnZ6LX2jwjdqpc0Gv+8zOwRAYBNbTDzj
TtJ9UCv4GDHibKK1NzpSYaQVwlQSJ9XdTLuOKgceEtOlGzLHz6otBU6klkIV9VX0pfG5MO7ah0Xw
wTOwUCzB3xfT7XcoEQw2pIpCaLNxpgqtvEluhy0UWKNrbi2uLtu6SWfoq5Ftv1tImg7l8FAV2Ogm
c3rRjcLaRar/CLUhJ1GNuEBWj+CH05jKRcrCpwJHFZfvESeGfbi9qaLY2qU9uRcDO8YO3FBbNolf
zjRYjWZtQhXhEyr7Fda5hrpJRGfos665ufy1lZHLoQftNIMhL9bkvbze5QkyGEkn/8G6q9EsI7on
IZbSVkwtBuJo436L3AomJCJetuf2bS1qaPUp6RcDpb7Z0WCepB+z5WJkr7FxGrigI5IVkzg37o1Q
f3PS7IPCNiaBqAJHVR9r14jOjK3bsiIpeObDtj2a64mtXQx1aANFyh+Ye/d2T67ULNqnmMYKW5Mf
msZ/wxg9mZo0e01+2XS66ezcXPu0rYIcNaV/tSOKl2UyXqoEjCho+wwHZ0E83UhEX6boxofZsJXE
eO1ARxKGpKg/ewzDrKcR01Po9rGN1beT5uflfALW8zxmvbjT4dZsu4orL6yJJq+qLgoAyn4ru+q5
xM6TSUAJWWOSGuY2h8a2yqDMkE4nc3lA5EUGZU4MYRm5WzNiOk1GRnDilXZuP1+B/rphwELBnbC5
EeBnfDDoDpvLmzh/sdUqRWmbF7Gk4UkjOKbxop76bLK8jIApAToIKmuLfcRii7fCpEQrdjXq8gNp
bldW4r1kdYJy3kXIYhBqQT2k2BMqeK2yyGDThZgSHYWM5+8RWqU9jrzMz5XzxMLzVY9NjTLWtEf1
MJ6qGPd13ys/LyIIaW231b3XAbpSQNqJwT0zvsBWoJosT/poshmpcfPKWYKqMJBJ6XtoWaYP7Cpj
w2fXbJWrb1WuXhs6B76xOrql+pZUIxaa1njoJixJ5LojCiBGpaii8Urpw21HYDbFQIv0wXhesJtZ
1MXoWwLFQbt1TNefXX5xOSSrSrtYxdNIq16oa6YAMVmlXA5Nw+J0YNB1i5iy2FxGh8SxbkbcJmTG
PhQF+rnIDtpmPOWqHfYO8TSnyyHUWa5cHs0hUR9BbCQESYTGpp62LvqepBa0VgZNnefQivYIkALX
QC2S6NE2oSZJm84irrXBogARmazjajlJC3pKHmbXRc7E43n1bTwxjXup4RpBObbTCbLYMSNOkhV+
Mp0mb2wYXms0ShXrVybJjhUKi1hH5oi3yG6+/BxKm9gjN2VT7943lO+3y0B7MskexrB3drpZeLDx
PRbWClednZyQyVMpLPBcoYdKj9JlIeR0UIHQ7xARqFWlL3Qo7gCiijP4xPy8GENxtqKRigjbq2gG
s+aPTu/BBKrsVWPLvSc6Uo1Q556c9XB5dDngD2JLdXlYDrgEqp1CTHguEwpDU2Ya9IeNn/VgwX1z
ubehotXsrHARUy37EelYHnrNwQtRoT++PGWrR/yf1h/aGbPg5RxJIB2/zhZe33Fvpe1VQwzrxhUe
Pso2zTYgVAHghAk2GTZ/QbK+lDWV1M6j0l/4OtC63OsFoQmm5RS4Vu1tMbMs/ONgEgN36kRCKffy
8PKb2WnIEWG/kGVxQfh8hJ+6TG7KuH6/CPpnHWVMkCV4pcsRi9p6nf76We+QuGcsKTcqOz8HxPlu
EoqGKlf3xXRweUQ/uj8O5cu4Uvgu/L1CRdwJsNUuVggvqU/Werg4P5bFyki4D/uNZxbUZv7G/GGn
E9k6kOE33dglZ6G0fVpSp05SXJEm9byThvEeU8Up8VpqeSbxkqJuAHNx0akTVg78RLLlGluX+peD
TAi2FZG8KdZtXZ+4P6uZKinT+lHSmic1k2U4Szg4CiGxECzDZdRJti0TZYNV00HDLsEZ0eGCGGqU
hYaDUIwcH/Y8vx9g++cHI2ILCzsu9/kOiy0RF18o3euTlsbNr4P3+yOz8ezAlFyjNmEtO6ygN5kZ
9r8EJM7QbHE21QeoQIvU8Vbq4tA7VqDWPWKx7hY9GzXkHFHHvZwIYFqIT5Y167ZrJVwb2tdUPvqR
Jj5L8rqamFHBSZwb0zj3tIAoUBaTtr/YTqJ0oZ7q1YdY9nTeorpS+2G2DsPqTinq8CH0vJIsH049
mXZw/kZ4i7xQF1q70Bzve3ehnSMRDhchEVm2RTKRo0DXiQFv5roRIkV4q7LqrVt9OOZF6pIQUmwR
exf8xaVzeWqVbb83vf7Yr5s8hf1nE5o6HmtQhvge172gFzfo0a2BHUiH4rCPaTy5MH0tc/juiPkh
xea0uzhg5OqFAYdEcuLl+YSUnXywhO9CVcNZ5pBDasoKFwnOhLsSjPP6Fqv1+vzdg3R563HzNjt5
e7z4iaqc4nAAJ+VadpxCdbHRXBw1DSq+hQhOYorOlT6bx9g5XP7kjH/ot79+ea5nya/XplVFfMB6
EN3EG/3juUIPG5TWcq8N2UdM3gxJt+6+UzOXmVivLq4QAxT0oh3Is2dwWX/WWg7eM7oQm8sntuRQ
5jSZ+B5SrXtbwG5uUgTJ+rpJj69KxDgniWvv1HddQDKT+evevLxFBYDWx0tLn27dlreF+z2cq+d8
LY90DWmQ+KJuL8/gLvxQU6G2cgkryJNTGVhxSDq7VNwq69u63C+Xp5fDsv5iHMBOKo+a++WdT7PW
IPIUV8gGbyIrR13C2U0l1HAmSOSb5i4juRCq3HBURYFT3OSWJ287oIL+xgymERRZ5Ps6a++1fJc3
9aNJ3OyB2MUbo4SbLqPQh2UAvolai0/SyLVK9DtWEBQjGblE3kPAUHCCkwZOlelQvm6MmHtQO4mK
b1XU6rOmrukj5H9wa/GW9s47fo+bpja8DTtKaw/uhjxb277K02XZ12nKdK73JxvcBs7zdxsR+qax
9QfNthCBS1Q5c4zGoCs+Ik8swaBEsc3xj5XIH6mU6L4y3WzfJNbzMJ/NJryucraTwiYoTAw36CE/
qi5nnLWuh7EocQ1Wn5TjuwdFrVLhfW6neH7IQ/3Qsx5z4aoGrAqPstH6Df4d9PG5c02Z/s4FHeHL
e0Mi1qytbGZyT26nnJUxUnFIjrO1Nck/D1ikslDpx2PdVp/ckYsfaizKRALQQ+gg3shKaWGuIX+g
W1Ce58aGwmOWx7lshu+VfmfL0PokiAP75by2eCrWqAoFqoubMbK0W4/CxTY1MnTzY/9leKzrm1jd
E8RCRHulebvLzUjRGX4Drg0ox/p+dNz9xevntQLm0uVhNkXi2MxHZAiMa3Nv3Br5QtZuXHqnCVn4
8X9FxXkNzbLqqq/+v+s2L1rMP0Sd/4e0nkgg1yyD//izmvQ3legqV/3Pf3/52RZV2f9Z6vnbv/lN
6imNf1j4R+DK67Te1rnrd7WnxJNmrjmqJFzRLEIJ+oeTzf6Hju2NqGni9FB8IhH9TfJpiX/gOYMK
bSHSNHTyU/5/JJ8rtfrPQRok1RieJ3mDlimt/wF1dg01LEmFpDhyvE+XJHIzuV8MYqtSWDv+n76Y
u19/9d/KgQjqpOy7//x30/rvL2bhSjP5pER2mvSz8eHx+z955sJBNcKs8BXP4MR2wh2oXasJg3Zj
JlAF0Xf+6Dr9OJB/p8/XXum+Ndp0zIu1MKiKj0IWpyqvEMyMHV5e6q/ZNBOqnBF86JYoqVz9iWU8
OzrHPINuQxYomhGgBLwYK4NrMUmX+Mfkqorcw9hBK9IAnm+V1t798w8q/8qWXj+o7ZD0hJTXIN9m
/SL+9EFjJ8/B+bneYY4sQlZdAkFSN9sMyDd81GYZAcO0ycSnpedfeWIe6qm9I1CloGNCeh8j0o6V
5iHWi6/CgjqfK0rNGXAo1BwELIqCyPSk2Yp11q/wl7eF8ZoNcXUSeyZX60he11E5JFUvEbX4qjev
KT1c5yk5Bbq5NdbuhCZ0HIEyfWFTNrC6illmxiVx5/hDoDPltIlaA8eK9HinFm+7Vy4sMMlCxcvA
OMuof5thxK+m5UPsGs+U2XWffOUicGHxpfB66SOYNv8k+TLS+VDW451yOAFxB+iQhfC8/Gzy5i7T
oy8nEx112OSxBhwOiYO+cAVLGCzze9VURJd56ptqKLgVTj7+kqf/0n7/zUW5WkL/fAdcLkppcZ5s
T0ei7fzlokRIUJtFv3iHOEbYZjThU2pm5Lujayup35Wk4fltOQxBZKX2RpFBklUt7TcHZYYmK/pL
5J3n8SHKTDeQWawfWKRuw1GIjUhGqhwwmO3GfZs6B/ENvUtfV0wOcVrAPCTEAtoZylH2IO58b7wq
HVwWpsovO4XAVSfgfRvYg36K5IvusLZtR6hji+V9z2NrOplt85bH5ZUFxIp9iZ1ihhgIeIU4JuqX
YSzviooLT1J2yGYFXz/7AOJxF3ZzB0EANNlxFs5GGPlNGmq3ENOubMi5U3Ey9U4FPf19ykQOVSPO
ImZX249d71438O+HM0RO/FK3njdvpJU/TV325bYZsFv7oUCL9i8Gj7+7pdjKE7BFAAXl2L+kXXWs
fYdZjt4hMesRyxN7QTeyiUQDfdCLx97K3v75TWz87Su6Omt618Yx/NdwRFuR1VgbvKI5mWdKxneL
SyqEtd4MTjm81kl5Y2oZqkV3eMtmruAEI0uAGJoQ0dI94m/46lCwwUanFvzP39vfXbPE0lBVYjDF
gMy88efxRRhdWRZa7h3kupgEjCFR0tK55E0UVKaRa1BwANj/L87B37yspRurv5okHCLs/nIOWH0I
Nx9RwRZ2/jXZ7pNeMx64VfpFfT7cRlO2h2H89M8/q6H/xZOw3qG24MfSWaep/zFHpZEh6Jo77kHv
DcxF0W00Tuj8xvwqrHUVSFRtLLCzPrCwn8knfFc5Wg2BaFPqX4bhnQu1qAB9DKN/XFCzpZafMsiE
ejYTXpJfgRHcz9DJCQSZc9azBDMhDgTH6hR3BH0lQT4nr2Wr3ZeWcyoVX/UswZFnTrVteN0tyTW0
SSxnl9Zjz7V559Cs20gHDD+tmiNuDxr0Jk5xpGnVRwR625dlVAQmNreAHQWeSHpjjtt+9vpzVmcj
6KPx1gub0Mc3kAP1kB/9iKDH5p2NGZLCjNw+hkUoeJZrfaEOPxuhwFmc9CqoC+pkWT74a6uFLdm8
DjxoUq6siMlAtyhFzZy2utlpjhv5BKWwW8/nJ3aMz4Ox/r9MreBE5gfZM+c0miIKPPGeQPbxxjy+
XLsx3xwKbRk8mMBGuYWJoSk3ZJ1iFM8ObUGvFs6OP0EFp7pc/KscGmH9JTnOcl1dN5hjJZaYNW5v
vXf/NMGGaFBwJLfTgV2FYv29S0tFbgJbEi1EBau8e2ocsx8bNb0Dtj4xMMZlXCj+NhFEMMsjxyRn
7+3H+HHxYekHwwV6lSPd3uEcfAQ8g5BlHOFcFBR89CG6IhvxeUg7IxBQggM6egzom35IcY1a2L5Y
/oO7sj9J9QLnWCxIEgsR2O4YEfTbw9GVmJvR/HdU9ZhBIkDLxfzVo2+SIgF5bHvsHo5tPD541djs
EsV+rur6vcis9rparB+Z1tlBGM5PRAlqpHah8uFywk6e1MujqcdXuV0+uCgfEZFRUKor9Gm1Id68
AUWlsCQJT6XEp0uSdZ9qSJPRnC0DS6zIKI79gnBrwE+ilSUmM6W9OrSHCJqb925hPndL9R5WA+Xa
zn5t545gtTx5TNFgUoYMGieE3hrKK3CZCHE7DRj2cJyQPG5UL+953Y64ZhSiQ3vsCxdsQDw+mml9
wIW9dan84XMYr9s5HXDMSHBhfFXWSz9isJ0a9VA29tfcJNUeV8aurFcRNVGFG0fyvsM0vo9ZWAfS
RovuZMYu89Ia5CtMeXaGwRTCjpTLtOG72uRzlYECsvn2kgWbK5p/LWLxVWfHaSq4kvm3yGPnbyzN
XB+1IlpwOjqsTo2dBY95DlNFuHmMnJqiFw5zddt1OPnVAlMEIPSmSc3qSHAhLqSGS4JCC4h88gd2
Y4pX3jQLuMQQlPFliDMFK/1Yr5OzSa3HzRERuRZyOsIi32ZbB6PdxOBv8sfUbs5JWh9TcuGCJoPe
RZj4Ab3mAUQpDYp6NwJ6iS0uhhmgOm6cgUXuhJyVoAcdqU3oVgMdOO/eI3oiKDT1SJ6jF9RG+1xw
u8LZM+/jUWpH1REk2InlG0oMJ+PPMJU4a/Ldi93YN47eYDIyYo1hyNyXOrNLM1ENyiBJ7PV4DFws
KnaVPJfZdE4NRa+o0hEN5vXzJBoUYx6YUW+qTCoadC4KWAtWxlyKDRdlN97eHT59LcrQyaJl9seZ
2G61yNsqqc9kHdzOiuhOTftWVNM9i1af2Ub6iUk4Ebr1xjdC9a5E+UCdmg/Z6vrZpqrfsREWihWq
zWqlsutiVw7aoxkyMhPkfetZUYlLPQ7yNLlPXSqlnTs+dBqNxmHQYt/SxNXSdpTYDe5qFNoHwPoA
cfzpneCJAqk1kSQhsHhtTK8z9ut0YvfQut5bEylslwBEcwoweFVYw23KzW9efwrj4UfDaHPEYENX
fIIKYYc3edM8lq59vN+NoCFr2Av048trfWp3DhnRtYxfskL9bCRdSaWHB0a2m246D07z3jcDXjDx
kVmnrFlOsOsTZPdVus1miVsGeniwyPE1t+3N0IcsunsMfCSnTD3M41LCF6FuTng4uqu4eG5zJakU
ed8yl7YELd/H3IOpXJAm5pgF2MRKqV3OUF9qOJP7Nl82My6RbUS6gZ9NEGaFle10tO8yz69UGT6N
GllaU7XcqA4gVy3y97Tk24mtl1ofi6uiJdJBc2owtuP46glmEy3Vs/ta88oDUFB0NUZzb0UOogF2
B1kaH7SpLzaQiEL2jX4qKVnHYu3oWz1/Xx+f6TB07D7UQ4N9JbW4meuKGLDG6p8lkRFaX99mZk/X
24W/NEJ37V2Qvh15u90inyX7m+NSApqup4Qxculq7Dwhol13OLp9nCPHJQzHi9NvYfLUdh5J0zOD
ZmzelxFSvgWZExF//WTF9ATTJwncYkpbh4gFVBRJHfaHuvJmgJz6tlcNkefSooQ8mOiNXbiX4/hc
ezPx1gKtM+qDE/JtjMxMt7O2B4hJX92bv2vJB3c54N50xGfieS9EUd9PBnM1QUrPXY2qdzI4/ToC
tHvwe9HR6Yo9jFi5NeO5ohdMqHCthp1e6Fc6TkiqTyhirAFPxGK+1Z71DjRW1PTY3Yp5M1EDpojy
VJvRJzU+lUefhYVhDfo6MVyTeu7rAqFhXgO7sTE8ht2rrnmfOIwODpxAfw61l8yh8UUmxIa9viIZ
ZsoOg269qXZ+Khhe/Dl3b1OJyKWX+cFTHiA7tpEZXHVPfqUpkhUbW1rQqep1JLgD1QaZW2V8U5nx
WxiBFT3nJU1YPQPCnJre3qgpBPcxRvD1345zgsWR6a1bvO1M7c83PZYGowFBI7ZRPWQYzaPxNYbm
iRTeRYBIRTloQZQc2mF5Rkuwg3EfH0ovpwjO71f10dxnXzZJXL7Ms3GF779WSxxtGsyJYMmMrW6h
mGKMoxaBqy5x3fPUel/T+mKLW3Gr0TqNa4igDZDQuYmeY8F2zUwDIx3fe62CySbfRGTYb1p7nyb6
QzEuYN9lr/lCW7xgtBjiQWcX71ml7Q3m3HEGkeAorEd2DcpQ84yfcaq39C+/lb1zN44YtSRVhKNW
T9iHoqs+Dk8K65JXwhOubO0ZSZd1nHQ0+mOtSBgssq1hQZVnGsg3g7TA9p9FX0KXRtamsXPtaJY4
tr7XtRgBZGO3vw72Qo4nPoRVyWHfs1xddpVpAtnO5oLwCo26DmY5Xxdec+TjDqdpVfxdHv1xiNYC
BWr7Ac6QghN40VG60X4uwTKgsfpNj+c0rL/7pbqBMbSc4jVgC9BEinQHTeflr7m9gC+ST/vGjg6k
254jt3BRA/Q3seG1jJ3lS+sWyY7+DMK0UDBzjNBBCKFHKZ4ae0rb17WtX+uluSlHAbyoF9c4OLlC
i2cucabdNTepj2DeIoJEowLoo9EgEuqiJ/UBcUFn0ILSsp94x+9G8tR85pyfNsRmGQOGZO+xzBFp
UNM1y6Qp8GR8N1bdc9llj+RUnYuh+tmO0zlBkWm44ps74NI4uev2U3kkiBXVT5QQdwKOnyFWi6eU
CPeMBJlgdq0GBBXD8DwN+U/WUGcExyxTrBhKwcLURzHM1cEBzG4c4CZmMF11n+RJ2VvYiB/s+0h9
1En0Gs2h3GK44686RkFn316FBKV1VBpNyrreT2svbVilAY6Ywq09VPjUaDn1a38s40RnHThogm0I
R6qSTQcr+3Q5lGOunUhxumHdHe5waAO9ogVmgSnZU6RpTq2OGCtIihaDD8LANOs/L6rRy9m9PLpc
K9BLycWdgb36ZjTEe2yrqBYu6Lv1kWsNJmUep9jGiPS61ntyREu8U7F8F9V/cXcey7Er2ZL9lf4B
lCGgMU2tmJlMak5glAhoBDTw9W+BZa/qiVGb9agntHsuz6HIBAIRvt2XZ2KZOHIfVTqtwqg/fZc/
B16wBTPBoCNOfuMuwDBKDQk8eDDs9slowiffpCF4dHx+Xt3eRQNPN9zyzUK04cEb0XfCpufg2hGp
5ybYx3SwIxbIZqnYui2tmSyt5zYGp+nbGhk9zBpmE3veosPTH1KB4xWkd8rI3kxV+8qpje2Rrumw
Me4c7NIxnzBZN9e9w/Ek4OWpmvi3sxDkbFv7GSB3Y/rgF5gNH3Y5iEU4ATOy2GIeXI6XOMi4EUcY
28r5BQdmXGbp7++QGGCpLB18SVbW7KhVgpw4H7mnjq8tgEUtsq7Zl0bmrYb529HT8STECPoo4vpA
wvuTubTMf1R6+q6miX1tAvZLT+OvOkh+rWFaw/bYOwO/X1ydpa6Zyz5krmPoZKtIQN5iw0NjgwO2
d8eL1mGI8wuerkAHckgqBN/gdGplJJblEE6bNi+XXSOmFQlLuXLoQGg6YIUjW7g4Kj+gsj1gJ92R
GnGX1FDtmAx+ZM5I5KQz9ikS+cmITph3vVUWQLb3qH2SuAB3Lnpq81EXnKDmK2aYpLNSs45Ja9c6
k5tOoB5UTVaubRugdTXS8wuGDhmBt9KjrXUZk2HYDzb3eDvLin0BWSiAbdO41XfgoAjk/XgsRch+
vUOocOL6hWowHD683LZePBOGxzahGENhaiWiYFB60/DU7isLcyibJjT3nC49gDWJxg+FS+NKKXlR
H1vwdeu/twc6910EZBGHf/ze8Easuyl/NnQeZUyk3nu7uMT+nE7E7LvSgv42AbHGSAnz2E7Ms2Z6
99CduZIVu2kyZDeNwtvFgOt42fCq4K+lc86J3qI2uodZ4/3zqksGKMGEHRbBwO6kxxjGn36nif0D
wc8/ISSpuHjgm2NlQ3Fk/gBlNgCiGjNEjOfPcWpTXFB70HN/b4BJRn1RzEqMm9n3VWV9pYQflj5E
E4Skn0gDRW3RXwbelD6Azd9LGsWKSDXeV4TKMeQetXPQdvPbWSQf7G0x302dnDsA0XEJMy3gjhGM
6xoodMlDNgznuECd7wrOcllkeSCh4KOn09SQvhB3aZnscsSGxTwDXU9c8IuBVA2HUlS5HDEOZbvf
N9RR6AkKj+Zk2FPpe9xlE+NBBfjbGBCGi5K+OtFQ45sCkuEr2/sW1POhGOP30EKFEdqJQE+yqGJc
EZl1C6hM2CDf8ziW7lH1Qs4+omoZd97GzyKY1Vbe7KgUlGDstjKgNj6LEGuoM2gLwm9xkWwwRcE8
9oe9iOie1OzXkNEDp4JyrcgHUwz+2UMz2CdEtem6nEBkPTXzBWxLhDXNT97x3OFODDgegwXbJuhm
ogJZXLpbSkOR1GJkpcmOYBG3SBZceOgXNi6+499MJtXiX+QV3uaekEdqnNPJvqdo2FizgarTDIIa
QVEDl8Ds4eYpaeWEYsmfwfKGC9AR56ZG7L5mKruQRfKrT6y0LZAwlkpg75mxCkYMlK0g+mVAgkew
1zO1NYzIXxJyWmXwAxmCl/sx6RJwXrx1flF/BUFwN6u4QXJq1HiTXfiiZ9zUg2NomErKpd/Vs47G
LjgEAuAEtlyN3M/8hvWPYkoPKFAebVHmnErIcMYWAqlPH4TGmrKEHk3JDVLmAhN3vaj8Mlj30S1x
ho+K8AOPWDAp454D/8nv8YXpKIZkZNglDhxzaNkLtgaYiNDfZdDJC7WrdIPAZgFACGddSSMNk4IX
0EH3et3vChQpYWAuQMQmk8uxYyty8nM8nOcqYoIF+qp33iqRMuhIxydncneCHpvO075gpJLAFcDo
DXZwytw7gm1hFEdIUba5rGZ4nxG/lPATmL4P767dQ2nvkn1npicyrZxrcgH+Oe3konPqcwCsz26M
R1XNcbTorKv0bI7RfVvo0TrNIpgqkAuCtNr5FRgrVTifoiXpTrcSLYfp2u90kE0p16OrY57RcejQ
YfAq6O/Y9LU6az7QdSRb8GhT7K80nWdd08Jq9pPiOIxsU5zmPrLQM8Gp7Ua4zmvgAj/BZChvqcN4
WqMzy0UAqAqrBx9CXRHX/PefK7z8qcLpqNWFd6yUqLamFt6guUwHkaXUXsDgWuKkHcnbU3E0JTio
WZcWw6TrOD1NnAGjU+mHvz/7MrgI0ygwxnhUSmdmfgoYyE498T/RumsdsYBEohGu817HIkNh2aiZ
4tAkCfEenpjiUNqhcfj7r78PSYLnE+BCDBYMivffh6BNJWdcosYNwI1//r+/T0wkTND8h3UYoxNW
hUcOwXyAJhidyCCqnlywoSUFHDRkkV2OBxUwz3w0rvfwQMHS6z7fqOCpvQjyWD/8+4PtkxE0Sbes
ZaHyo2ZVh7/RwP9rtNT/f6YEAaHhv0xR/hdg96FoG/l/lh9VkUb5f6Psmv/8p//pTfD+YfOlXKJr
f/aDf4OoPPMf85jHYcvD5MuAVPQva4Jp/8NgUmozATIdy+Bv/cubYBr/0C1PRxe055kNw5r/G2+C
YRr+/xjO+tABbJ36aw+/AJyJ/zFxaiMjyasYqmQ1N4yg8bmnCLkrQ9NZusNL1XdYgWqlltXQdQjx
wj7F47GbIPu1cC+2FzfzqczyguzsqvvA1YKVP/nTttDEAScCWzUZBOtgPI/MYXed7n/FcerOdywC
86BFcBBiJnwRKlRPEmEVnml6pl0E6UafKxdplWGrOJjahlJYgAcOUdARng2xP3SdEPhEWnnhhtQj
yWfRTcCSoK+SwqFzrkj9TTn4G3ZA9tFnY+OQ1kkMIdaCH5TdJBhHHLP5Huv1gbTQwGSJXgtCnT4k
BzBCIxzwoMHzFfbOuba6DWp0+uCKtGLXYjo7lUw7MJnILeCWAAd0C1P13j6LRntryOHJlx5HwBTH
LnV97eBFx3KAsjH6ff2mmUgndWVuwzj2N1oaWdQVxvMi6NLD3uffFTlQcp3g7Dse3ZBtWxY6McyA
JpvndlS/pkV0GjtNPtMzggID38WMFF3GinA5V9WxLVxxSHvzs6rxBnvUeuxFiG9V2I++qtnVRmqf
G4R+aRXKCLoHuzYwwoOwOmL4a2Tg8WPq6hPjCRvU2tHUaGCP2bSa8Dt3UwoDyNFT787FAt65tDI7
2Y3Kb5vtcW1d+hGMau2zaCUysJZB6CIYt9qR9FsKGbKJznHnD3jwy6fOkc3GbAEETJHE+FYWDJbk
miL24BTUGL36oGf3TW9UlVvV/VSIl7ycoJFV7vNQwLolGNcyPNDdG3EH4rfaDBIEg4R/ul/6bQeq
rFdy6YAEnaLAfsZRwFGNmLFRhTcLTspGpfHSUyULeJZf9cAJjuY/U1x/5ZrOdByTqWRfwFbYNZMb
L+hK8x0eIXX/iI5Kd7mPmqOl2NnSLnZWU9kzhEqKnjhvaOLl/Bb8uriLHfcKJdRfFOZbmYnyA+JA
fEqDDtG0w51qza6AyuicFxnZuz6m4yIveQYXbnpxaYxYJ0MZct0DRfXUSFTH1a5QHpxQL49ywFMI
rCxqmzkkN9E1LteeDCWnHocpdmAeoHPZxNpN957qwB3HynAvyA20lqpONM/2C7OxMJyyb8LYTnkL
U0J282hnrt3Wx0ab7lXRJbvJTyhBJIw3G/8jveYCyh6Av5+NNBrv8R99ZzxpVwZmFt7XnKauEPqm
VH6wIIVJ51KEMKPIGDJ/H1ZaSZRKE7o4GsFRaO/uyGk2qtQlCVZZrOwtb5TsW+wqsXfSwBqvC1Fr
gOdq/5BUyZOeWeDCfB+ydX6hhK48eGZ7IcabXvJteMY9dCyoiT8Opqcx3Nb1tRUbaL6ev/a1uttS
e9xv6N85BAM9LElHhqkejOpCEmfpN2oDVks+VsZzXjlLOsyHVa6L6ByGrljGvgGrQXOvQeE8sgS5
iH/tLwYcrKIYzZdRkRVrBhQO5Dwk/q4013472011y9nGf9uzBM6JcNR5CCPoVjTUbVNP69nYoiy2
tEneWV57y0pSHHHkSFyOpMN7Ng9rLWY6NZZ+xOtjvAu8Z0tYNz6Tova7dpJNmDI20sKUQnoTGhZR
4x+XDOh66BNqDxES133sZVeGC4l37CvtKY0DkAEmY/6sRDfKnVnYGpHFZahdJxkT9Bxkt5bQTylQ
f65MrEjAC9l8arTSFy+j1kbn0eOAHSs29pY3wNagmSoas5vKfxjStk8V1RDFYFEP61PyZcXtmu7x
hUgy6o+hB4Vxt68EDlaNYTtOcX1YdbMJtechID3Mte74E5S0FdYKVG0l5LRpavUS24TiOKU4K52/
4+f5a5XA8vHcsFgqa3jKwVCtxqFBW7CDk2QEt+z1/GvyGDJSbLIiv/BFfRN7w4REQhXjQh5lvKTP
am0KTv5ZKjjQGJSMAB/gcA5pUDT4f8NxY4zAevAkPZfjgP3ZBDYUTXhWQsyuG3703eDLvfIS9wS/
a7h683ivp/azcvRD6zIQyCcWDrOCHDiEfcYyP1jLCWb2utZerCh8ohg4QmemZWqc/Upj/2ljvmdU
5A1bn4kDDV/qjWTgpyfTgIM6Uo/V3eqRdqjEZkhvRdcwwrHsN5yBLAeH1VjwS9RWdF+BjMWqwK1Z
ZWa4Qi9e57CxiJjaWLNcfyOSsETFEUvNTPxDKpgAY/IAOcKJcaXrd15nT5eGOpAlZYP6zsvjz2my
wxWKP5BEa62x0m0Lnd21q8ZDiDHqnFkWc76MwFuYx9n6L1bh5i2WhxysxihHEkCTWgeuNWK7pu99
MqsXkzr5HRUxYiHyiKxyn3+MiHtD48f7CTo1dfMTpi574CrhAksVs6jCrX0asK8wBcKnIdN22aDW
DA6mXc2sn0IueTfFkuSrabP4NL/jXPoG0hli1iskq/JGGOWFIP5Xjkd8PTVcM9kYMX+164uCpU6F
HY2dPt3SB9FWb56TkJyDVbzyy75bBTbdyG7t0knvTtmDMJp9EkCRiFi/N8oO0M34BczKE/eQiGjM
1KLXEeFyqAOSDxicDFfoGysfgoPthM1L0lkPXjTc17mQr51BpMqGMVvGrf3oBRpjZiZwvCQvrgi/
cUvA+k8SilqiltoxdjDLsCnI8RC/XyX0Kz1YjLtWXgrKVumseTrRv2Us6+B1cMZ3Y2yas4gYdfvx
yQkN66MDpLLqaeA7No44eyrSj1IiIdVO437Y0ntl+voh0bT2upVZj3nLGboIU/ckq8l67NzqpQOX
DCEM4rPH1PMG9h9TpaQkahpTsW4ijr6lOySH1h5udN10dyZp1pUxaeXOCXdQoeWP0lS/sJ0qfsCo
2W47T4h90Jr2Je55PWzG8xv8U3JnKrnH4WP9FmHM0pieemP8kZ5+cqVb7iE4KuqTxWZiHLSliHUk
wSSCbTUKIFlwUdyxbU5OfkuyqsdHUR780a8e/YaLmNKL7msowPQ56hZ5EKlp8a735UyHLooHXirM
+BQAoieZM3J8yk5mCiHEU/FHFJKii5XX8qaQhq3gQ9tDJB+d+Drvs7psIm8SOPjMckJnmXri2buB
tJRgtY/aFbL3rS3rq9Hvg6Ly3r3AMtnvTv7D5NaA2oopv4vYrrJWM3ROJwvOWPDD6EQurabQVmUO
X02bL5yk8hhcFyFeGjdzue3M37gmoEvE3tlluX71JLuk+sUi5/Nttv4bjfXRq45auIQkwQOOOHIy
wfRmyLl0wuKZOV29AsJgLNEQo3WdxcVqsCf5FlxzM7oL3H74IRV0lHj938bafNBc+7P28+KWm91+
tNo71iNWEM9Mt6mlTk7vRRfBZUkevm84jr/avfAWmc2uFLW+XBeTqH6ChveRIYlz8ToL+0KmrXXt
16T+44hDp2XoAq5Hc4Z+jYsIvpObWJtRswjXG32Dcy+Iro61yqhQePZai3KaXq56r9QvRaDJveiT
b9q74H/3YtwVwfCiinqtSo1Sy5EUNXiQO2bj3T52XX2HD2IBQpo5hkfXt2789lmDozP3iEi0OgiO
KMk3HBO+zXxYJI7RHvOayiMAP5z8jei5m6NSHD2mhV7MnVnzv/n7h39cCdj5/aKY+zPYoT+UvTY3
SJHJ5YwVp9Ox1uUzvjeXTOnw7dlkC2ODGoRUMQrvveDZYY6xYOMBeXKOQ/19YH3eS71kTm/otDZO
8UFGe8/lijNiUrii67ZswO4GA5BSUE4xSSlCU38fep/wZtT1bwIKPjYfEVL2YyNU+gj+IwlbB9Um
weu+TDts1FPIQDofwwnbTENUspKuOgQ9nq6kLAE+lfELPuVk0zaoSjVZcWGT/JFJSIzRKBnV1+0x
dOkuoUIA9JmtgOLPQ7K/cdnfpMzM+nnb7Hw2ijoT0uDuPJHEwxE0j2oY41XtRZzpUK5CIy0W2egy
LB3lvbJdZ2OHrbdne4L/71ZgfwElQM4aNfJbdj4D/SK+0DTFrCjq/WUg6mMxpCFsY9s6Dd1hzOld
SRpox2FpyTu4CHKTJzEVTV588ZDOZhPyOsxid+F5rn/XTelzgVKDq8VCh+znBlW6WVqmEbVM4hty
4La01Y+PQApyi8FTT1QOxBXzziSIRzCn3Zs2uz2oJ9A3Sei95gY586LpyQ0RKu+5Jeu4pugaTnPT
m80D8pwPDsF7i4eCUACzdT1PX9vUfbNiZ9uU4uT28lPaPv6qzHrRqjtMzwsF23IRKPR+gwE9L+V0
aZvxDUbMZtIZ0/VpyPFDA4jhBAdvXtmkPkLY6/YcTI5JTmckxI2IutUMJygavgXAattzKq5k1+1y
wr+7VjO2f1PJgGcWgV2b7S5nwEWVxM6uVVjMJIaUcNAvljO4tI6cuqy3DmarPjoo/0us/jet7mO+
bUlfIOjWY4SFp/c+nMG8cu9e8zZ5CczSOfhNRoZUP1Mi0yLLX/6+UEHOfoeGvCOffbDo8tmZJYFd
stEL251ejDAzjrSuwsiqPI6FXRNgtwKMac+XX5tkPacg5ANJlygJR2MfVMxLsmzcjpmJcSx1DlXv
0x6YaJeuH5aNzQTXHzMafjPqckKD3wnSFLzO1CBo73v1Sh/bBxaee1Kl7HEyNpGMyHD4VRxH1vDr
wZhll8hKqmMY0z59KYdY7Mva1A6tCsMjlSXBXmu+tZZDb+W7UGKwWHEIrM7eMHqbiKr7FZWrzeLv
9880Qa9A4T1ysrIPlqnsA4Ezm2hka25tvl5ZzsiL0E6XutCQU+c1zW/7BwvmTeo0tMYz52p7KMmF
xj6KvcyjUAWcCN8FMAlxBtxB+MVuiPQ+BDTaiu2tbthPPdCkld9pNxiOsWhvBMSBgDY9PjmX3KtH
l+XUwCebmIzyeH3WKZ/EviTvQjf9zjyi+l6XWxtN32o6e2UAhC3nA5R2l3Q1MUgaXyGWLXQ9eAJj
A9FQjD99/larIXswjB9n8p+zIQo3RuIxfcaCldDVszBH2i1SecnIXS8MB/wXNXl7uuVXgRzEkbLx
T6HEDvcL3hpsDo3hXfFNvwNjrvPW3lutDguV/p/Caxb2OLmLpm3jXdEvJgLH9J7Q0GCKD0ar7CNU
s23q0cbSNQfsRjUsQ+On1JR/d25H339ndNR59RJNvJ319kXohUenJkDi12O3UEazKWxmdpLwyyps
FHBjs780A36+SI9pLgyo05gp7gZbfQaH1O7oQFmiri4PhQXAkzdjZM452uK7H1LMedV8BkAZ4bp0
joEW4vuL5552U6hLz9+K7eJJL+lxmHCBqcyeVgRNiZ4kAHrwdrtrzQrlxcWQi07T0xDZGu0qIJ+K
EbcA5h3hN/Q5ASsu612VkhCc0muSq30zFD+0iTLJk6QCXXiAWjpcyifCxNse73Ymq2cfXXuRyvRa
zwbHOno3pEY1rU1zeTYlWztzn2TDglYghUwGtjsBtL08ZEP2UzZcDoapjhZzrCXB5TupdcyDgmQ1
4Ftlyo6xvcw/dKLQSjkPSqe2k/KgVUJieGFY+rCwrfZjzIddR/MZlrf6bPAsWWQc41yHWudmunNd
m+dCwZ7FnBi/CVCc314sv9ENsbA9DGHWrhPT5A2qXikDfuuduasAbw/vnFAl1dbt1g7sexnyC5Me
/SikuAMcDn2JFHkakMKSGt2ZwS7U828PdMkAPYrJg80ooF7qscypmNLw0OmEErpG35NkL08cqo56
rF1LMN+oPZewih+jrnyg/TKaV/hNzP6GzdGNewRC830edT8OJCS2lc5L2A1nwhYLiwlSFZegy/VD
ZGif+A8ciBsWgNL4oHtY0C2W+bABI6fjXVXZhkVNYyZhXiGj1AATWXGhhbNrfZn86gtW+g9ta0+Z
5QCuHNax1z/XgbPz8+ErCpjiiGq8oxH7UxvUw4TFpovJBevi5jIw12lJpX76jfYknMMF+hFg11Xb
ph+DVhKb6odvQaooMBpuH94HDipny0A25Ziw9yOH+XMonkzH3o84kkNckT4g1KpsCEHZjz2ngL6g
NJrFPC0SqLDWEtQ15b/aNgOfLl2Y5YhyEgy1yRsqZ/yOiHGWmJTxMgUr8HQ0buQi2wA+cQp+xqC+
uZxC9E7xKU9TK0B1RKHLT2Tgq9xb2XehKEmrmKRW/Rz0BRc09ZS3pdZ4VzTqE4/QMbDHfdHbyCpD
/jzYOP4b4deLhH1Zo6N7FunPaO1zWFtLCOucbrxsN1rbQXjfVdC/WZ0NAUKwfyxyb+2U+UVN5VEz
r6m1pgbyGfc38/nm6nNNhcBsVbQKQMqoqeeNTTBp2HMvj8EvYKLjggha2HVkrh2XaNZAjg2rUM10
tWVvLW3tIZecgoLYek7MpyTxYA2gf9AYtJjQoOEvCsTQ4ZeEMMeoxH+qNItxuTe9SS/r+FbmtDdj
fRknqC1+L3/r3Dw3NnwLhapNhfia2gwawmWu36niZ0QHc+ZAnylxTLeetnPam5oyC54fOTjAjHaW
jGsLd8uz3d5qKMLQU7tg3+ABDpJacion5z0F+VqLokvWBWxMEXNAE5WbSGPpBQtMw0Teb6uOpmsh
u2o5BcNnmMj3XGHnYv78Fw3iFI6RHbsIdqSDhnh6TBlNyB22Kmq0dKieKghXcHyjrVYhS81O9EaD
nU6JE73oPk88D2s0G2RswnTkIFUFxXjSuK0MuqlXUabQZAXdaW5p7S3GmTj7WjaeGW7ePP5wZNjj
KFTJMvMjOPq4mLGo67RH2dHCiGznxGjcHHDdG5qGYJ4h8LsHpr3sgdpo0Xb2Uyh4lSlxs8VHnn6p
oDOfsOHv8wp8vhHo8bEeBVBBhs9koqmNTUMdfGlabUTbEfHA0r+JBLqkaQFVZaeVdxgIgIrcpril
oNinxjtUiJ8qwglZhRoEUSkXlV0CJKzas32Z2i+9pFqun8jaKdZny5ZiY2iYafuuexwNHeaxdpug
QPIyIEnoJAHWROQWSe7Pg50eKytpxqhMhi3PRWtnDK22spqkXpFwoZs+yJ9HVLgqDB8pTiJsF0cv
CRbrhd1bl45Fa67u2UaOf9WV9SjkOCN7ZXTnVPicqQcySezZt7IGyT1KXNg0KX5WMgTsSh+cRbC9
80J01cKo1npdP0BhxsTSUPblrlKV44Qd9w2gHpz83FdxyROiRKjfVNgAsfvQ8FdTe0WOQfpXC0K3
LditjaHiSgn0E00p3TpsjB08PfYonvebx362zFmr6HDCM6icHWVEI2BaIiRaecXSPePwl2lDxWGb
RhCPcHrg2QHiR1aegMDSLd0E+qJU7EDSL6hdBhDipzBx1T7xOYTZfmZe9HAi1Jg5XNdmce5ktclS
9ZQFbr0xbQJMeK445MF11rLggzpA8NkCX2dHORuqVLo1IMEtEvKyK9U9o/a3q779ievxMJjZd990
q9ooqKrSnDfLyS9TSAsevGoFkBHn/PSKOzOCdpc/DC4/lH4PPJCVB1W/snv2w++G2z94ORKGj61p
XdoICoQcllo+qQ2nCjKwi6wE1Ga1QLWqEO4phicscnNVUw54Zah3AsbFKtHIrTSQ0cYA1+JDgKQT
QbjBEcMBTqeaJ6PXD9fVQ20GF7YFSP/4nJExcbTE5srlHicl0HPWpBnNTxAUmEPcRpLRK99FS6/1
9GNGUCdW+Auj0B6rO1eHQChKxn5wTW5GhPEd5npobbMxPpdZ9V71DVds+maz3XWG4RTJcIn+uyy1
ckQMcyNW5e6azGcDc1qzncHY+uIMTA5l4rDn0tXPlHYcUzJOKchd5hbO7L0x9C9MF9dZba4qwz1o
fvs78ZJ0tvXjDWm10ku+Sh/uMq69yPwgzrE2kuw7A3wR+vfACIelMMql6/cnQ3eYvgYNqEXnvrJX
zVTDIQqTteuEdwqAXe0m66qon9nlWZuo9c7t4N5pTrwKK06tC12kj13bvJZ2cJi/VmUnd3lhHdmx
bhvzVfnVkokFh63hIHi2RnhvgijH33pRbv7qG+O1152bT6d7E2ydqXs1DPfEO0knKFjnfAvvbVXb
LvsUVh+KY3OxNVgiFwM7k6qg4IZFqmrm84k+QYedOOqUI93xLJVRJh68cXqM6vx1QOhoqCMd3O4E
o+lo9mBMrEdetRV36T6COdEyD6kG/2L37WV+v1ptdqLGF77lmdIhson3QVO/90QYt1PcdQun5aw9
9NR6ztWFwQ6g8g6bTkw6pOLRkvFktNDWS7NSyPTq3knbF+VVvNw1TwDjRmJzoTUQ453p6lDdRiZm
wzj7LbZNsjgxfi3/niabsxrlvvLGjSPTbc62eNEr+5nejg2O8gP03jtV4dgtE+0RGAb0y/6eqrdh
jqYzrAHmvE3T+HnQhm+mist0xk1T6XE12+Smz4meklKeoamOVsrcoNYsyM4B0Y7Ouigj3MSt/C5S
Bq5SlR4y2TPas2QlBBzmGo2xdHTj4pwD6x1h65iOnbGiiAMHUrwjWrXFBr4rOCXTm9GzPFrtNXSG
dcM1oonxLrLEFljovo3loxGz8dbMzdSMZGTLXRBoIOYhnDpMXUqKvYGbaTDOMBsDA7PbhwARuNE4
0/r5drAK5ja+foK3vMa89zBf+I0WA3hD9eCZVnSA1Yg9mmpVme5rmshjpfnnFFxy3XhPDNpf+6RY
ERg5csJmuVL6i+g9KhfG39wkBDpQPTNyyy+EE/LmdL227EV+ZOtxUh1AAb3aZrN53QoeDdSHkv1L
kRnnIQK4FZcfjK/f6sHbibhhNm5kW7f/ykF554w9LW1aVWxcNFZUr9E+J1F/t5n1NBreUy3R3REj
vgkmPI4JrEKgnE6jnpljvk/sFdvgXbeDe2uqfxMln/I82SQ22SA93/c42kjEoF2FJBfii95ttUI9
OrIFC8Gt7Kefhs4c2DEfcrjbkd1+IcPspmY1tslHpem3Kq3fMu56LS9PrYxfjbJ/6xuNfhLLXHU0
0ydZdp0YwZoFs+/QqDaKDnJmpksPrpt04xXPmL3nhE+GKa4F74nped/8rAvVy6Wsq22RPelM0hye
n0pk13h4ZL70E4wQdULjXKfJe4rfNXTjHY1bp2gazp6D54Tg12Rax8osfyJ4flXSHW2tpZTCuDkz
JW8UGUGWBQGi+7SOKCjG41XBgYw54LYsJtxgL7Zmn2w6UXTExtJVGMjKsySEaXYMU/Smv5hTeekN
EG8Tzl6KJ0aN56UXHvBln1rRPyIuPVQ8U0gfh7cCE2dIDUtTcGmzetqYNUeP2zMzrm3J+emWz6a/
ZhlmSJFO2xydYj59VdU6Peik+OyRAp3Oxvzi56CO5oslMLJrEF5FUG1k6Q044kuitgHYdbeu0mWQ
I1qBdgpgi+OeKDdFVVF0dbE6skFN/igsb92ZeO0Km9BFodaNXl5wtK1bl3Bpv7dHE3MCCn9ovIIf
NLfZgATkjg+uM6sxfYuSVl2oPLyLR+Pqa+rTHKA4VKATs+kUMEWtp+mcJfU7BKZbkT36EmYRJNmX
0XsP/BEz9/BVaCWTFGGcmzq5BbgZh6deqI++3XRVfSKG9iqt8c2leDNL/GfpccvBT0qtuvkipndn
oYIzFtmWOgRnzWA7ZVYkSClTjbRwl7huxmiMyQa+GNoSj72PFodbc0iKu1hO2yBhj8SKsQYUxcGs
BPY9OBSCauTxWpFvFNss+FoPQgOT0rniiekWWBUDpqx74Iyzi6z02eq47fsp5KtPRx35oTTrXS4q
Lj+EJxt4qWn9jHw+EN4a2MNmEBdHZY8FtaCheU/XwUvdVw+ObW9oz8EU3SKXkyMqJee6cqNpZKsa
219To/s7f99kdO51moikkndSoAtXMNUX8zfMLPGAnTtaRdI/DWF7A2Z04NixC2T0ZFAF3XTFM759
Md3ZgthNMFicQ2S3TW3vqEnmz/NfIgz60pLj4or/MWqJ2TVzHgujvG/lxpVL6nSoG3jwsJTQFbZK
Mv/TqAPFrta+6dPEk9xfTRzgFgHtbCtrIMbpTM/m1G5ju96UIPrqyFs6FqKIBj+cqXzZTMQVRly/
2l0vsJEnI4+Dod9VbkeI30EmtPZBX1/A9t+NFFOFstnGk7kn+dYiYo+PBIhXQzTuiPJcrOgtnKXM
vviJe+8TtfU/2DuPJbmVLNv+yrOao8yhgWddbxA6Q6RiMsnkBJZU0Frj699yj3tvsGjVXVbznsCA
CARCA+7n7L32HbQJZBNi5YTu19r/SIvmEAbZj8DyLkEUJMBg6jtPtO9kSjwHsKLBjt15yMG5bOLp
ppWjtdlmXjhFVnm6p4S3hqTxBRy52Nh0yLOsPOrpyEeZ9hZkP4uInMLVNi5t1XXS5UgXkA3QgYJ5
poDBufEmT5lhO3128rpY0/1x1lr74HidufYTAe2tPPgGp0dUExd7jg4d44ljoV1xFP8r//x3+aOG
5yCU/O+ZVPc/vjbvbfpPwk/QHPJBfwg/ffvvKEFhlSBkcYRtybv+iCDVhfV3qeB0TNfTXTgfyDuL
ErXhP/5mmaSNmobUYvoOYAnzpvy0xH+i9NQN9zelpwBnhajUMn1wV47NS/tnokMGmVfMQTSci8Hq
Ji4RND4uBf+nY0CO2FGt3Rb/+W2hNIDhS3JT5oIc9b89NJnROI3Dsm9w2Zl5slPPVdYOmHD1ICbi
WEPd2JorktiBggeSDo5Lul+7AMMZAq/oF8BWHl9LrzTuimXE3mvycDQBbzkjHI5V4dGn6F2AJCdJ
ETx5UklQ8js9EWwhuK/smMKOQ9imiGDUm8OyH/3qJfCiz5VknzdA0DvN/NgBRc+hrzzakpOOehto
ZgM7PQCingFT94CqZ5Ku7icAsFGk2McKAq5hNhCwA6qyVSm2ehNoDAWxAIT5qwu4fRyp+1mS5d4D
da9m6O62gPOeAnzPJfk9lwz4Hhg8JS6qmsRHA4kveB66ZEa6syRBHgnsxZdM+VTS5QPP7R+EJM53
MTYwZ6H1PzN9SPTW3rQ7V1LqkxQFbFdhSUrCQ+vY/R2a85+jFdFHGIsPKck7q15y7wNJwLcZtEsi
fmWCxueL2rreMZXM/FLS8yfJ0dcPhOVUDIV2xVjcF5K274PdLyR/v5i/B5LHP0gyvyUZ/WiDzoAk
X/0w99el49XboXkpwPoT1woTC87hZY7FRKMte2y4fO37brfIVICGeICBmIDFKe2dZVX71s2fcE29
DTJRwJLZAkVIgaXpubz6KnmACIKJ64VHJIGJLA4rsvltiOt5S1uhIwbB+pLIJINAZhpkzivIZwIT
pd/YkrkHvUxAoOK7Tqg2ai6+KSZxtPjObYbIKKEHRvEXr+Rcw6VgdF+R3CH898GBV19UkbEDcykr
y8FGF98w9BdMDd41N2p3mcirDRWm1dyk9dkbsnwDuxIrY8rgq89Svr2yeqhy38E9nzD6JmB6GzvW
AyxWhzhUmKMmrlDi8AAyj8zZSYrfhk75WpQuASEG1Jl+GEbC9whYzc1tW+dbq67hbiz28zSjpAgR
eBjArVamjbHfnJojTvV8Tc+rlZCCELhRQOfFwQMijOg+J9eSLqV2ILm4X/NSo41eu1+hznyN6n5T
WvWwGiz3OemyH0KgkIgwVBWVs3VsujCa9V64oKSQatjbwZix2th3MKS/JwPeVbN7sgbTWGtSMwJA
+InLpDRsf0mjFFvG9JXixRsMn+ZAWhj4hK54JzU3Wbco0TST+mQVwGIa+a40oya5pjtp/tdJrz7I
8+sK5qTPl2at3aG4+PU4HboelHVg4FQZLbFHXVWduiAGj5Y/c3rcLj7F+hKQ81b2+zWmAusxwjcy
brG0vhhF9dIAKztoRJ2nYGWP14Wr0Q+yPsX5jOwkNh4hETylneZDbKGuZreAwPWeobxjgCfX4kc3
HfYjU2mmguK0kN9IZoB1nEr+E24CVqQBU7Eq+guUtJcu778l/LuY4+04AZi2/qzh8DL7fJ0TM32q
NTJM40/2AkITjdoiZbUZIqTslOXUceJjuBi0eU1q+YTSzudEQl45oywhw3Izn5hgMr4xjJqWu8VQ
eHpEw4bVPmzdg5vj5XPTj4xxIaq4lUmb2qYL632FOjqeG/sweagdBEgoShDec4l1CNWpIesLLrZk
5kU2xcOYSkoyOHR0U2/eanbAX2whdwoRSfEQ1DZzpU0lGOU4RvJm+QPQYCZQIaGUK0FxmwmvvY6s
ijKJB6WcVOSVvvyocvvgDP24bye32BqW9aUKpnXbA7khdq8xNwy+qw3KLNp5BLpaDJv1xl3HOIjW
xohVqU3t/N5s4mfd6df1TISC11O9ahbta295JG9VOrV52FQ04Jjk0faIN5XnPxbBJhi08JiVVIs6
E5evSxGH8b+zRX8NdaGHXx6JnbHQKTZ7y1zPRCPLv9a09CMIIQe5aPLdyMVdYFvHZjEi5L8FkQSl
9qMeh8+ckLg1oUTe62fUIt+rkt6ur5+bkAZwEnHSjazsyRck/IXl2U+ojjfjz9iQDte8+RE5TKW7
YORSiagxmAmGSaOXpKMkMpChW+qYeDun+5lM3USfwNt0nmudY7v6XNj6NnVjrKYaijMH/wnnNnq1
WuD9XDq89EVkr2j5hndtNxySnHQ+jTYDMww+3cx+EK7m3Ju2DbxrikqEJPrXcTKem3k+dyHE3WiY
i/MQ7FADUJk0slf0pMQqpeaw7wrCuZJ4fvSC4mMtGMgGic9/J6FCsTjGbg4QjDpMv2T2dYd+oiXr
HNcvIG6bvIxucgmO+eHHRQu4S2PsgNBNLNbJB9y8LbzpDXmB2AeN+Q7ya231HBtV0U+M9/AhLHiV
CEjPSxs/zfmrBwsCCuajay2ww0QW4gNxftoZ0ameSWjRgF4jiJg/05Z65pD7ukdEiBwyeYxlPrpu
hOd0rDGRokUTFVWrOo/8gwVPltr6np1leaieT173zIySqJW22QyV767zDCMBugXKGz3U+ZiiE3OJ
dlPp+g9wR4SWUXMdnepzXtsxndHipz/o63YU9b5jSIf/E0mWTy92aNt50+bDeJpR+IqG6oRFj4XR
Bd0AxBybtNWzjVfjNXA4sYV5fIpDEjviVLZC4q3BC14jZX5kHImLd4qoZxcRQGNZS27j8dB50zvR
ARPkktbdDeb4I0Q8WbqHtkj9DUXUNwM/yn5q3Z5KqUc4bGZh7G2Y+lW6zMik4LbO0vqrnskhntcd
AkLLz5rIT2XrPcwdZfQFtv+mDwWFZE3fUNDyNxbGopkQHoCBhEB0olu3fFnEnLfEaVsVCpoE5RvW
ZYo06LcTr/7R95wwTLP0NnRm0T7Lunk+69F9bcM3GWqqEJapJfvOzctLF+Fu1rGg947gBzThTKKY
88OdzfQMZJ1z0UGM8feCbxIRyMz4Kh9xzRNOP2bwIbwpmM+j25g7z8b6aGuIIBzN2M41yieaWuG6
Ct1tQm8TeZ6cgSLThMRU74QoDKSGRbbpiEIr7Uk8adJDYNUYYxoH9yOmhGfIXOnZ1ipjV7YMGCyn
v/AbYAyS3dWLAOkaBvw8i+G726bfl0R8bRv3A+oVWHsWOL+077/U0eJtZyn4Ieae1hLX961tzx/x
9ycHh9rwpQnMF59KBzwv0oYrnZbs8N2afJQOkZQmUnsbMhbNHO25hpEHGJenwuy/GV1oP/hA8XNw
3Hun0l7y3KueYIqiK7nzqM6tALMXu9D36NzG1Ep1LuRLWA0U9QqgPqAkzi2QKof57bomx4aWWaxR
EoZPnqF8sgsx7m2X9s08ykr7wpg+XLThhfiVB0pX9yklvgN83PIgMpSwUJnIoSW4KsJwT1AehqMS
Cv4C+3qtgt4cLR/WoqLriSYPkGDEyMZ0IhOSAIliOkyNs0hQLA9p/UNIx0uboCRRa71BeQ8V8Z2h
4Qcu3dGkIUVgwxhh1w3L8ZM256Snp/PZQj4oy4J0yeLuMCdzfzdy2YRLkhX7RMAbZZB+P+WpSVaF
HLa7vgbciKGcUUYC6V5wIYpv2iRDZe9G2lkJ0p0DF4pz07rdKYObfmiD5WmGm3GY0sAFXOEeJ7cz
VynNq2M3uM/ZUBGUiHIMmlstXnPPfEx0C+MKCY/AxaKtkbjbWad8OAvz1KMru+A7veScSHq9PLfl
Ih6Bpa1NfY7Ovem8YfIiScsKgkM6lS91u3gnHCofsKNuFlG4ByN/boW3PC7URsEO5/XOK2g4+35Z
7GPDQQgtAnc3eghPe0f7IHI8+wEzix3oR5ofQv/UGduBkduqQat2PxpFSdzSOaTGA9OHwakKqsv/
SqtTOXa/3Qag8VscMuLAFgY2xRtkhbkPsHhrMr5O3UoC0wZv93ioqmI6qvg6ooUlcuyv7SEHsu8Y
cv5g4Fof8pl0+yL8eY1rW2RAgVqUeYiWyCRDIKzN9xgB+NopLHwNWk22h+/ncpVcluN1u6vfw4qO
ndPONbUhDWmsxbX2EONwVxpZdYdaxPQctCHscWlhvzlxIrcPdpLizgRUtMbkUx5zK0gAQ8hVSOge
pcn2E4jaEhkmmRy3xShjKNTmrBHVaNnNrocCgDmdnrQjwfvqGGohOLEzAXH3t5uuT9CAKMC9rW0m
yaFRRwMlQ6SDWr3d6INZKCnb7ZW8WTAuODLWQqSiVhs/XO5C/ZwrurqCx/ho6shR+osjA5Fn2s2R
9qDANkw8NMrj7eTsJ+oHKd6Do98HOR+XtjBFHXSgPDLxjsg65hsq8q4M7H7lyowA6qDNUS00+Sk5
57S2qeGmCyPGQBAMbZDFgikSSpFcm3Jz0bcxQiau2tfEQlMmkajswkrYw0LAivuZhjJUe5mDoDBJ
Jb1vVLbesg5lzCLXhfoY4QM6poWMiVHbhiQ6MT5ZDiYkliks6Q9InJNas5q0P9hIJ2gPNMdWLtQa
Rg20Osb0NshdA7Hpujw6Irb448en1mJPxrcMUzFDY8pSdEm85ZCxjr5Vb1zxfgjqANSChXELOo+n
lnLs3ren6jCSexAlurNH2lIf1cIerIoqdlUjjw+OxEDTTZU3LYtb0tLGG58WH21tIJfFVLY7+QvS
5ZraLKwKU5PZf7c90e38uXuqOxM/aCJ/mQn563+uym38VvEm9XN9pchGfqjxW2gl5Ehtq4XaXLRA
9hUKvzj3gD1WsZyIiaU/M4kDaqQDINKYMiAuyT9HkQPBW6GN1BtS72V6xvOVHmtCtflOVOKKIbMk
OE2QcEHKxN4hzEKlb7oaqUQNja7m4Fn43wLj2bZGOjUqqSiRwUWZXKT8UWgm04EEzlEc1YL/9B9r
syODUW7b6m6hbvSHdNz6M3Pkvx5HsrhYtmq76428Qf7AIW+PXloTX634MVUy6qO2wHNdVy1YsZzF
e8Ym8sZkoJmSNzHn+dueQ0tIyCQXak3tOCCSJ6GJn00oA4kMPHmVTUyQ2hI+kCi15pvN57rvXIKD
2ashgRf0GoJEOhuVvam0It4kJaVwk+Hs9REq1ei3TUcvcK1xVhk9JqkEVf15eNNstU1q0aBSn636
WG+hUOq2UcZDqbV/tQsWGPswFJzRbYksU3klBNejn9LCxjm4FDyZZlv5Q4kGg2sfSdQiDPkNqjgI
/K38MtUqeMdL7Ca4iabHcraHO4/8uGOgTk6+/Hl5apUyLn5lCaHpyidNfZu9/KZ+WV3kOc9rmEnH
9FB8dZLkEs6psvQL65ASmaqiWkxYcttKE59U3srt5avNWOW6yHOM2oQq+LaMyN4MeT5SgTEDpyw4
9X9tByNhZV6vkfMCEKyWC7VWcP6cBiM+UCZucMsROKxuVwu7xcQCUaXYjOHMDG+m9ifPL/yBogYY
JquTZpZratqAc+TJN6ebdkzkmtqcwoYZKEC4/tihcxn14W6gQULCGQuTqz7nJrk66to94qDff4Ty
N6nCtdRv0qb+ttNH6/GX37da7WJKoSlxHfg6+ZYrM0r3ma6fftlP/bJFp99jQjR3v/z41T6356h1
iJhFXkW4mPr6iLKG/1MxyVgnC9u+eoHqIa1TOQtMGrdaeZh0NhgsSEpSUW0qoC2S18HfNtUd9HLc
K5n5fzsy/64jY4KJ/587MsP793/ux1wf8kc/RtdpuoDTgFhpuZYjfNoff/ZjDKAXfzZg4GsIz3R8
OjcQsGnQ3NAbBIYI2+FWXOmGh+7zP2rI2NZv+Hvh6C7ec8MgpcEn/dSWySG/ILYx3E1D0VTmJQoH
KmQkTzB1TKCLokUJox6jMRGm6ySHgBTRtliI+04j+9zAtEPF2XwMYL7Q8Q+ZMmkA9DpEh+SYV1pT
UuAh1alrMDcgRUQgqk/vOnmNEQPobd/DsBstBLmClL2BSNJMtrLLyf3Y5AFouYQRoa/LDIPS3use
5/qwvQyUio2SbNalqWb8c3FircRybM0IdmfSkZM01ZQErRcPbi8lERKfddhCazEOTHmN4U50mjjq
lU22J2Dv1y5sXmyzf20yUX4yfeyExXTve0F7h8ek2ZjSMyMoC0MTrB8i1yDMyG6yLQLub67mY0sL
sI/Eo6ufAsM6ZoLQFM2jPa9HOHCN3jv1tNCpeWZPmpUi5MgbIlgFfWsaQfoCDSTD1hdWb2RhUraZ
L0sVYQAcap1wtvHoRYCF4yYkkg14Yzq+2YTwrfhJYAKE+cA1T3/2w2FcqUdg0MUP5dAOMEhJ2XAt
8TdorUCntTSSugk0F55ycPjpo73E1b4r83YLW2vE7kao+K6sLT7s6mff68emFP06olq3CuNit5hF
sPOt7w4T9HXrkf4emc5pTP3gPi7Xjn5a5tZ+GEWX49x+sOquX9XFDHTFH3+67fg22Xl90PAvh0ns
UsMh9An13UayQjZNgnY7LrL2biGKzU7Bw9pM0Neumy4ruxwoaRkgBRhArkvRIaDrdigx0V97sLP6
PNnHbkhXvyOmml47MVya/lg1Y3ox54bE3ca/wKsQqMjQT2UhgXV0qIPHMNHiS4Z/ciM/m3JJtBea
JFWmI7Qvc0Jdx4H/gTf3JF4XlHBdI8seq1qggi+7s/vBM1L8wG1Jv6L/aTdDcCGk/GvB5HbfChCr
RkLhP/MiZniV+BRarY97ZrT4eILTIvzyrkLHBQXbWg2Eo92bZJaNedicTGZZ5TKan9IKGXPoHmKE
iCeGCavM9c1TwmhxXQQW3EML8a005vsO0EEfNtm9jzBmE+SC6xqw6aiFXxDo03Bp+BZHAgT3sKWa
9aCl08apzewgTICMwA1WQdt4j7zqg+fQkwjHDAf8QIZtlhafCBNszx7pVgDtX8ws6t/qvviQhcVH
mizDphwy+4AXEzPodJqGEf+XLvlqUcPEmiwtYibHBS5ozGA5bLR3zYwv+kiqTyYw8Fc65xAvGA66
pt2llinum5hierBoFDnj/JMhq2E5YMhNRfNq5bpE+mak1wLn8c6RZeQHeboq6BKZzTakCvMmMv3S
YQj5UfdVeUbXega+O+woIKOy1oMInyqfwWxE5UZoXXmJNU/AyivfDLsKmDPHE405YmntNsUgis6B
2DgEw4sGxQOkZ3tA6xrcxZWVXUw4wLhr8QqFTTts7E4btnbbGhuUzT2ETfi+6JrwJA0AeQQCfrT7
foD2fgzXbhC8dp2VvMByXZe1h/3SYIgMId07loIhU9guj7zPbjb5JAx6EPGAd6FM8nNE7f66yJLk
UtjBXeta/N34yjUHXKM+dh3hY9MPRoH2hzSMsRcn1OireThBpGRY2hFqL5wv1CCtvRfmJ879VL0t
8mE13dc2epG3TJ9YmHLRR+1IsOxf22qtYKyIYgv2yR/3z7jT+bzYVvffNq97qhvdBjHsSt31y6q6
a6IfsWsn/VEdQu2ibv/tiDjkiF5MjY/eu+Ex7uzhEB39ZcG4FVXOn6tayaraVmtqJ7W4PYZoDcaq
6m6P3A+GrX8d7vaY223q0eoOWOcWPh47IBkk65e1uvFfvwJNvS61w/Xp1FF+Wb0+TD3LddX0E8Tk
KRNg+WZ+P7TaVsf4l+/1eojf3qd6zNQE5Xpym4Z4wT+Pe9uvbYYPpNcXu1/ehXrY9Q2qHW9PfftM
ft9d7fjLu1OP+eWV3p7x+shfDq8OSq8PZMDtFVZ0ODZ2i1e6AQhJoqD8rtXCcuqW6ZT8ln95Eequ
2wuFaw5f126gAk9voT2QASYfcN1rshi9A7Gke52SSdEVC08S2Be4n/q6DDEc4Lbod/VUPeFPLY/u
TEUhqbKW8Xchg1TVrbe7OuYce8Ixjr/drjZt+WB1hNu916O0YcOxfjkijVqkdHKOU1PnxUUAPqDB
MOlhQVerWk2d7ro9x7D/oiL2Nr/cWASS3ll+uu6i7lCPC6JZ301ifMAM6XMekGm/iB8AaRF6zak/
IgPH8091yvyOCXF9VGuNnNuYPdmdVpclGyNH77Xcx34wkajL/139RSt1KqiMe1TUBp9vecIgwuUq
5TtjDFzceS305Xb44bY/OJNbIFLnL5lWMXdBlVQcF7mY5dxWLRza3v9y87afehjfBmnyA6IV1+0P
01SdprZ173BRrpBufC0iv9k1TUttxSdUAkHb+BbkzoeSdhGyBxo1lUxGvQGr1WY9kS3kdMVhHvdY
uZyjJwNFha9h3nYTwk0m4sFu/IJWkgy8Em0guQEDrPESWrnM7PVlji8+arz5coFwUN+TMn6nTU50
UosRdAIhz1zNy0HHRsoVuDi1Gd5Ahm7eRtUw1cJdzJUxBu5hkNM7VdZUi55g3konS7oqK3wofmDG
e2dyHpuxjU+zuRhrHEbo9UH6OlmgHbIJzS1+/TtLBdYWmg1GyCnxyC4MNrEUkGpi6ObRheMB6l0D
LTcmYqPqhkkDQkGglV85Q/2mV86lYUTC5YyvKpmecx18aYQM1NiaqWXTVZQm9cgJ7gihw4OsH30t
0uG5nVwLpYirewz9VPFN1kDV2ujQ86Y9Rn4HZ3ginchT0QU9U+Ytx1zGtNZC+2PNd5hsMye4KJqE
+g74ZdcdsTM1fcuMRor6/F35JYydp9/V2TMhOOW1tOaqQmGQmQdRt+M+ka9hlgXpVOWzqtq02s6A
G+xBQBxU0c+QJWybfkR+oIYLnTw2cWLISouPleGXRThHHjS1nAh0rdB3Lso8Pnn5+7ZnSqNrYcx0
rWlsWhKWfvsBqrXfbpuB5GwieNcrT54NfRfMMRj+llGgLPJTA1Ulw1+2HVyAW+ZnMVHQ8uSiqunX
tyPfqCqdq7eMIT6R+eSwDOUPS7099YPLVQDz9XuQ93jBHbxhcafK5eoNq7XbQt3WpTQYR8/8fIOw
M3+UNVBZTPdkvUpV1KcGouwALGujqunqJ6TWbgv1GahNriYMVxPrYMuikqp8h7CDjmpx25wz8TaG
YUYTUzyCyLAXjG2cua6rJl1DAN+2BcuM+ooqfCeyGq4Wv23S0dzBoCKKWVa4VdH7tphl6IHaDA2v
xldTH73RnCALjsaPTkAdgdFE4V8uoqitthPS4hXQyuBgWSDgWjr9cWptVf1YfX63loS67bYJSfHY
Gg1kISSdewiXdP8KfkYLiRwzrd0TtWGcl1VSbcAOUdQPbb3dz1zz1Buy+Evbpd5uRjHApG6ZBK70
0MCJpJFhk+kE5hiahe+Mjj++Fw/MFdIS1znC7jHIJqBhjP2U7HiggGGcvIxjF29DoJMoCDHBX+vh
qUcSeyBP6J7hUMyjyHj9K2hiMxQDHfCl7TajZEL0kpIWzqQ7yx8CcpV0R0L1i9ItXb9pWT2//Rhc
quJH60MxFdi+A+SKk5wbWRis9dI8+jID3JULjcmgVnfQMGS1V2XYh/4YHzPU8KEPv5Kh9SEWYNuj
/rWvfEAeTQaDO0NGX2MghHsDSJTS5rRfojE5dRYKbLetnupUa9bW4gLqizNY+rYFuK3usWoJaTal
qYe4oyy27WKkxHcC8q5aDMNGz4QAyRYSMt6mxanMCmRLSm3rAcmOPooyCJV9IPtDw9rSvXrtewyb
hRxgT/Kq6homM9VeezVpRRTGcJ/l1rAFI0a2ccN/qWleRmdvMu1dX49uldycpYG3Uc9Dh99c1+JM
CtgmdOHP5RPanq5jpAN3K29x4jTyOo+Yn+BsXeotOv1cgS1eEHFwm7oXKNm0btruJeo51yxL+DEI
smCXdCEB0NbXxdKg37ShfsKpD3uR6n9BOzOuBzoxLcaDnDTNPgNgLdKl3aoXRneiRXdinEu/fGio
C2wxjDAKB1TIQaN6+Ky34bz1xm4bhKOBYBPgzOTDnZBnSrUoNEiCOBh/WC3/Ra8hoaAVH2jFxofm
eGuEqDVVnQ98HR+N1Tt3aPRdb4InHUX9uuCEsi2aDLmq2oF/713qvLsYgHddgkoNq/Rm6LAlI4MZ
r+8tqgYXMQZAzdqhRdPKxZDTZYIbmm2yntPMvHwq5+Y1BMfAZHuRLmWieVwnfe2Iit3OKd5M043n
S9IV3sas3LXXcXVQn04+y+B7i8wPLKilv86leJnJZo7fkzVPKZpvN/ryHqxWpxzs9V7dbsg/l1q7
LdRuzu2xalsdNY2LaI+k56R2/mU/tSoMB/OP4/y8PlbdlmO2iQsshIX9LRXQJAAT1pux7IjmnaGt
t3byocjT5eIveorhNFgOyficND7iQAMzCvofSmjavDMDjIGhhFrM/tdwzF+XikyKJRu9TT8NOPmW
AW7fApRocqpPMDv3QPG2lCysLb50NNFFaKzAXgV4N6cTHcPmWzAhOhwr/0uZQxQpZ2pKwVBDo2r7
UeI9SdIR6XQchwXjthF905P95JnWl9b0xApZWPDgRiEwLV2DaZfG87vbgCcHsoblC6klJaZ+pw/2
8CXVTur+0cwQnehjdkQgEHyo9f6jMy3TuxW14E8wJeP8qtr7oiXbSZZc3hFwPhf418+h9IZX6FAJ
4xsRo8o7wcvrE2611k8JHIRucpeEbvGxiZZ7dVQ+NX7qsW1d/Bgdnk1dmPQ/ng6aw1uUWPmHsWqM
o20F6TafYZaJnnF9iYk7nvzlrdZRjRWF3R/q1l9eR4xc6k3MHf6/EozCuWprnG2FLvXb8kzjNJzm
AUutABEFT+4S66eenD2qa7xarCObxXfSz7nWLHt36sBSEtP42Q4oOMpX1c/RBGvGMU6ji5rWTlEy
Xj8dLDGruIvNxyGc9XNhSr+SPOTsWodhso3XuUDdBO6TXnjbjW85Uij1yKiEF9e1pnnERZt+QGD9
Rd0uJN8pD4PpwZhz87I43UhPnNegR+W9lwkIdiIq79qpyXe65oTv9nj9gq2an1PctM7dMIr+JU6X
Z3XAsUI5ONgeaUFzBYWsJChHvUTbKz4aAul0jUR42/Z9etTtZLp+gaI9+ZExflnwxtDFN4ODIVz7
42JkZ3XUJQLTqn5iPVTfB/WzU0e1avGNarTxbIk5PkUeujX18gtp9DXc8pWwWYAOAglCDXEBLbj/
lIQUWP3ZLL4VMOMAVxufJg+XORPl8BgmzfQUYpO97oGm4s52tOSzFlvJzpqb+lhxQnpqNZt4GJGX
3+LJ2gd2PH/u48IHq4paJ5LVUb2Eh2LyQ1PPhKp4N4HZeGO0ZWwhx3tH3Q/ax7nzKG3K49hxuU1G
bXjL6MUTXGXnjB+K6LFpQhmSwh5hDlhbDMFb67vVNq3yETeXrj9QJs4B2vF+GuClbTl3MjuVrzsw
uNB7ef0gUDpej+FIF25ne7hGXX8zQT45FyV1aJDHw3WPfghXA2Fu715rm5uEsLgzxExxbweQEtWz
TJwD/MR7z0pJ0aWfeG6dqLrHjWhfD+EPB6cF2ah2AAFIxl3XxJeuk/S0pg+ue7njqkpm9+vQOznX
dLe9pB4cnsXRE0r4bfYt++MFlXpEbM5oXkxrLC8Zz7VJm1H/Sl3z+npq4a17DHT3gdYE5zjuekJn
rOxrrp3UB6fDmlgXNKPvqwHxfx9EYhMsmfE+WJ/UDu08zaSq19Z9p8/V2WpzIkvDTtyXPV/PMFCm
1qrmO0NySpEjaTtuGFVc25aWVJJieF48bSQf0qm/t1gnMhzh77A4tXVGMs99ze/zVPAat1BwtFet
C5+vR/OjD5VXwrHWMm1LNys9uYRH3PNjQkIeecG7x5eldk1N/MLYK+tnu7SGQwnu5GCSdP1cOjQ0
1C5FOa0LirPvlkvQXZXWzT3K8vFEdCRd5qGqPwlSxNWu/HteeuwRr5RWMCrwlzjWixc9jKVvMfIp
2q8mzk9LvmOTSe3K6RztSSf36MDgSdvjFE4+uCEl6YJR/vecXyVIH+1LouFkDjeZ1oZI5Sbr1IVk
q8U5fy9C0e7Vx+MY3usgGuzjLUjmKZz0o0FMwsPUagKddiVHRp/UnmDirVU/6PrTFAz+YSQ/btsN
zWnq6/7D6CIeVrvNYbYtLX/+oiVVC7Cqsy8oXKLz1At6ZIEbfV769KLei1/5n8XQmx9d6FG7Ba7j
MRVCPOguoGbQVtk3fbioD6hmJkf209I8De2Y3tH2n/ddGtofYth/1487cMKdR7vqS4DvaOMZ/nhx
Da08BxYIDztuu896rp/U0ajUvceQblbEEJUnMqTyvY7eELui7z05pGpQfDWtb33eoAZotDdAZsFm
7Mr2jJQ7ukckFqObzbqvufc097n9bZKgzcF3tQczFwa2DyvaBXAPwfzPF3UsUn9+akmYvNBfcBHX
99OhX7h0uyFYGl61jYfGP0xzoH/2CfPZLk5EFulShA95S5Le9RjyRanNPvS1exDE44le/LBVD5OP
V7uZ4f+GVfwoEDTM/643btFC/p964w8pgosy/+fu+PVBf7oVrb9bpq67Nj562tHAOm/dcSE9iY7j
EgUt+ON73PVHs9x05T2u7jqerjLj6WC3Jd7jf/zNNP+OPwCpimNY0PJsIiz+3399m/5v+KN8LDPC
n4r2t+3/U9CiLeOia//xN5KIfnMvcoPpEsTu67wM3eTp/rlZ3gApLyZHJw0xdk9ZyWx6nFH5uFy2
aUy9jlSGqmnRYEpNxoYEWvRJ5hoYG8Mh9JxF3qGF94WzLjQrA6aBkqjuZH/Ysu4Uw1mQy3m0rGPR
hI257Q2I80V8AoWI2i9dM+QFS9R0X6eaWdzSgvXLKSmZ3sIIXD9AgcSS5/jeUYrWj60XEnsaTRDk
Sox9lWO/MrYBM8Aoc9UIipoDtpWjWrstQCBPBnDVWUCZRgV8UHehbwferlbrscTcnYftrtTSVz8j
eKaaiaVRC4oExpEBMdp+2zVXahO6ArirBXL1bWd1h1rE8hFq7XaAuWixZtjE4kxhQtYZM0Q0pjTW
w/UispwOKguh9/Su8EIjQyUGbaZS6LcUCa9rHVPdFBs4VFfGBbrbAWle1qAlsxNQB0HF1Nee+jp2
d2VwtrxF3wytg1eLbLLTbZHopMo5TkofE/IpMNJ4sDeDzyDWsI3qFDvxGUDVsm3vc4eBZd0ayb5I
S8JqmxxIsvfNqWSpgGb9loyKz9mSU8+Lqy+eN0AMnck/GCm8isgh+46IyBPBc4T6he7GY1zfe3Cp
zCHbDbWWrnV/Wg6lA8sZuu5qbHqXgWJtXCAx6ZdpnKG0pB2eDT90xC5pMERFkLw1zKIu83REVb0e
nbX5p1noxWXwMyr+S34Z2+LQuyAoAEOecengXTP+P3vnsdy4umXpV+kXQAW8mRKGnpSjlNIEIaVS
8N7j6fsDdPrq1LkVVd3zHiSDZEoUCQK/2Xutb7ElYy1FXPwSfCrK50rgoVRTOFe0QjmXtQYmBr/f
JkppHRUlljlrYpnbWW6tNQLBl1p4lvuas7Od08WT0OwGVdk1ZZ5dVArzmzCr+60yYP7Cb0h4psbA
v1UrAQAKPSBTxPMvZ8MpN3z1pOjtpqAnezTHQjux3AdObc7P6/8tVE/6uKILoZQkiuUHdCxgSxGM
KcpUzpM5KWdpeddtEz73gjzBlwzZCPB/83IDseM6yehJwIbfdNbOi4UF/2GSzyfAqfgo9IjjoaVb
SxZ+G3MbePNUScjHZghJU3fWu5prvllqPXFMs7bRm//03FC/1mFyiVqKZeBasqMgL5pckAJyjkqY
hKn20PDH0Ycud9cnf27ykP5xBjiPAbCFgkUZlIDWeIsb7bg+kimosgpACzDOBqV+OZg2QuS7Ffkk
WnAbIyCRnBvykUrkqu3VRi6WStHv0kD6ZhhHWDThG/QX4Poj5PO5xLyDJ1quIpR0qMelvTneJSHk
qTI2EcSb2dtaywVozlLOItR7LfIWS5ni+25JPbGWgAOIfpnO9u/UpBS/cpvlheA8pO+qxjdnYtHY
5It+L1v0e3XfOg0o0t36lFUvAm+J0letSDXAJMafThiWYOUeiYwOrVcsgsytq6SlyfMvzXSqx7+T
sV8CIv5PkXct/K7l3vW50ey3cZJq22YByjZEWzmzpO+yVo92ZW/NrspueGP41rtSW6nXwJA9rG+J
/L53Ce8eEQnopbVuUElcHQWbPkh9yNUURhU0iMkyKmSNMxIeSQUhlLPUGzmx7Sol2F1sixSeIzFb
340IcZH7rjrlVqx0suU8SkAImsRcPLSxku2UCIwtQbZRTtZZZ4VeJtAr7+P2pswTAmEIOp5c5E/6
UsSNekzFmYA/QfQlQl8mkRplgeZfbxXLGSK93siTwuq8AdUV5Kemr0JPi4RPGOjWnswcqcvJISA2
Ya1F60Be4OEuXY4f5fN6b6gIXTUjOlfFUn9aC7/rCTAtdeD1XlMUD63Yld9i6FUfrQOqme21MeB3
y+SV+myB/JhoC4OAoShuh8Nqi1DxLGyA1o9wZRUKjb38WwZxjpsTjZAyN/f0dvxDNTTKriNhonnV
mj/BIg6tVv/DaoUwbFnjSoUDvOhs6QGGpv4VUUN1158k11Vh/4gnfP3pBJWQ4/ukRfooj40sLnfm
gEhVU7A+TXvkTOY+yihnbBgOXXOaBEdgqS+nD0O1xG8uJ//PZ18f9pEIhCCZgzOxpOb3YWhiYNbs
u74r4d8y8bU3NOqnVJ4+hlwisT7WlQOGZBbi5O2hTrLEg5xF2Ftxv6SL3C1ZTtBEK5x5QfzWstW5
xNnFGzYGhNNeRoNWGnY1bw3LBQ1wIvIThapM1H2nj6nbWTEIKkmoNli6u0MdUMNFgh8vnQHCckqo
BIdpQayLffhImIngdVkZoMkblkQ4Gq54D5xVm77ezGPNAIZtXSWhh/g5yECxVS5Oy81a3s9iHMFJ
5O9SnbmgrLHE/qv7uva91pv1uWbu7sWgbr11ePtp/Pw8FJchL4uEbqHb1E5YwOnjNNutjolAJFIT
BiNt8/XGJDHKphqnbTTqAOwoCKgQpZyakj98O21aqWu2kGG+x6AMJ4aOA4suNXC2Ru6vaJvxe6ji
2/p31/F2fS//eDhT6N/megbMjNaTgXHLb829n5TgIPpqoqhrpi+NRp583w7iYb1phFR1mowjUoiB
epKMiqzKVvvKWH+5uEvC4xJiOefluJPzJ8HXAWnmy5kZqoFbyD3X0nptWqsSWNVxz5ss5L+dLYNf
CfsSKlu/wCuH4JVUHjfmFyOzGrwGQdtsk2xLOleTfGc5rz3A7/bfTzvwp+O8PidlOypfyn5tFf50
Dtd7sa+WlNnfVicKm3iCo/A9r4/Wfly8SMh/Hn7fo2qwVwaG9koPpG8TCw11JNDrcSzh1/bHmBBL
NTc0mh4AFmQ8UpiUxFMMt/yEyHHfl4K5DQzCaqI6/xNlPc3mJS2xKovZkyzr/qcBut5bG6Df/dGf
9u/Pz/xXzxnNONgFRCxM7fSKf27ostQ7qeqdn6f+8fvrf/z0YRGoCrYAnfT70ivLLAIfuVyFVa0j
PzFHeVmwZzGSHZV6eOGR7pHuRoVAg58p9Ofheq+fVXxl63+vj9dp9udhhqow6+fpAPuZzrAkAnJf
/DFr97gG1/iXc4ZCaLnTVNPps0X09eNWMsWR4pnZduaux7EwKGV3Wm9G8LvOxIwMvIII2lIqCSWS
DSziaw9+lT/4c+E3O+BCPq5ZihrVDu8gre8yGPEvLXdHDCgYxxapzT//628/FXUxkphxabmsP5W7
nViU+9lg9HFXYgvBt5hdlqF4vekysfnrf8pEn+vj+iy7lgo8/PJTqzNCwp0DLm6ZtyZl5HL9eRW5
0UIEJkTHHoOCxt03HEbqa8b17xf/+zM/L7mSZNZXXJ8bG9ncd4b9A7NZ/299GK5ygb/dXf/69xtZ
f3l9HFVoUXHH8J6//+LPSxGCV9myhWrlaBAi/f1DP6//8y6+3/bPm/x59f+L54oM9nwl1r3HRgil
7oTgl6wrlFIyAdlug4kQT/IEuVHFAB4NsoNC5KJiT3TaIWfQI386jkwEo1b5nJQKWdfWDK2lFlXS
Ho27hkCiX2yFv1iiv7cGrJEZ7TOMewFJuMyPS4UawJqgNh814W3Ehet0ceIfkDuD9CewIfOp9jYN
XIM0slqvLdonpYiYaUy4wTMzCuKV/omw1cHpoCLqC+yyBSRs9MYxyGMq0RQE8V3RvV0+5gIEm4YO
UIrAxKcbXovvZ8lVZdvexjXXQttgwchpDtRlui3z9o+vhxGX7+Dbodi/yi2BWbr+y4wRLRtlnLiT
QcO3rr1plN4U2MwbPL3FAiavzMiedZKcDNRGGZfLLmmSQyhw3NJGPRZF2zH0RbCp2/wShp/D9JES
0BbTmdr0MbXAIA9f2h4TlKGEe0AonPTFeAgUZau05VUqg5avCiAB+Xefup/CubBIhvSpSMQ6Vuia
nVtXty+CoX9qglPrSwEjm5hb+VWo/tNDMvqeknhajWi5KSkMqymgiVT5oJALA0JLnvvsQ+x6l2gU
6TqBQs9q1rpVnThKJN5Vk0HgdQQsmnu1nQ45Ow61K+1Af5stU3TU3Gr2RZJSnU7VYB8r9AHYZW/H
mtznDIc0nWzU6/ipt5bZvotzQ0W9Dp6bEclkIiRAiNQOfgfbRzeXAETC9YZ1qbljDe8nKkGaSYr5
HnOmH/AV8P7VfvbEMHoC03/z0fWzIhHW7tEho4uaa7q0HdvFbUhcQFiOym4IoLAOsGKVtNiHWaU+
4M95RJl3GSyJ3XuQoLGXgmvX4OKvxsGBcO1aFDYcGj7pFtTOVhiqkhyW7pRHsf8pkGnJP1j7Cblz
dN4LMuoY4BpVwl4cMkxGFQ73Cot6Ec9bTU0P2ixeragW90nQ1siZ4pPYT9PVmkC8ZkJ6oZKKYYjz
VUJsANtb30IWcKSCvAJ1IKre7GasSDJRlZ013Mkx8UyBWh2atv1YfVumaIz7oXwRVJNhFUBzqpQ1
mCHTBui4KPeoTps41wmXRKkoW0l8VOUe9ATubjrb8SSSIAq/PteSX5WifWiN9kDiq/irbIqXkiHK
nvpEBIjfifYwzvVWnof+LIrnqFEnnMRIhVSZSPOpR3NA/LHv1/D/cwfGAAicRLoHNknLKSf4O3os
pkY/MrJuxDFk7HsyTqCPyMQkELsKRpUClvA5S9JzHvleGoY7yuckhcYEWmSB3m6TFD7qlDSRnfcN
hKhUI4bbetSMqtlVxy5u1K2qoqyrUJtusCuoTP/wpXXs4UGuHWaqWizzTJc4cYRURIQ26YLo8bs/
LHLpPowACH0GpyLrGxf55DbqDBGEl3XIzHD0Ci2+VMT3uXqQvBWJONm+NToodWpbKRj5jIpFaEvd
Ry5z8IOh/5L5fWzXOq5BTCNwPh5LUm7JdyYU3gC72FbqMREJvxVGlVhLaUg8I2k+h9Zqtj5jlC1O
tOzpve7AMLCLbmlOx8NdALDM63QiB5YIloSqlJ639APEz4j2LWxN8DND9D6D88GOBlIfoz7RDBIm
eas/+3L9rMC/BuEw5d7Uc6Dl575PETqBrDFBYO1wEeWawOlbvlOm4DMR6r1RpeQVGekOkBZ4cwPg
eJF8khNLtNYcpttYHfH9qUr2iCDes8B1mJLU3ZHkhutUR/yXPvQEpTmBqqvuELSp25ZRgbcX4E5c
whanYeZG9KGD4W1cFDbzcGuD9ED9Cr1tkz5aUX8TJmbxjIy7sQmPiCWvuax/9LnXpgw1OC8PVq8r
boXsCrCC6Yzi1xCWhKdL/Zcp5bsk7HF6W0bv5TOnX1QChW7K+QJ3hd2DGSaA6YH/jwuQA6aAK0iA
lboEBEKpgNmwWB85Yxd9lINrplBNYxBwQ9LBDCHIAAhtBCUSm8Q2tbpzqtB8UyyISGVEbqGYS5/g
20HLRb/gzOakAarCpmj6j65pAYZYJdcFuT1RiASs6QNHfuuNSrb9EtYtdSjMFHZDj+8SNBFcAmIA
xGkih8Ww9ZYEEivTyTsUwldVOxOwfEFDSvl6KKKt6nevqpIcCnbDXj1ox47A6Qv58udaJLk+sMgm
Rsxyod5MungG3jIILKIxKA8TJoCsKpXAJfWVa7WozwziG+QYyUwILqWKW53ULjl3QhaNm6EnPCwi
hQiuBzRnauxKiLhCVkUn5htpmvQZccTImlH+Ixd3gUYZSi2mgT7rxFD4rCfysXkvw/imzsJ7a0X4
jf2utqW5T/ZsVy+TjyJlJi0Gx/5ZDfEDa+U1y6U7cyaOMLdiYjOF0SURoYBHFUj7CVrUJvQXrBk0
viosNl3IvEwB4UGFz2f4DJBJVIr3ZYCIrM5jhTKP8KASx0Ec2NKELUGatRmpq7RAN2M8buTQErfg
su4STK8yyCNOiPkUidndWCDGivnKMsPYT8HE6EDaiSsZxlHIg3BfFKW2U+vUg5pl+WlyZeUHk9cw
bnhnsXmEd0ZUERPWqx/qwgIqaxJ3YPDQ5ZGRJVILDGNCOLosIUJUzHdR6/+WwvGpQ9YBBY2c7dSv
CfggppC6ZEN7u2IF28sPkqYctCC+zHR2ZUFpXTE0MGo3ceBIcQhCLv9Ii6HwtKoe7BCMH8XfhRdm
vvtxT06lzBJQsZoraskM/aICytrYLhk/gVYEf9hzUMVXg856qYX8wSpxJEpqNFESLu/E6DDkxXbI
jRR3OHljvShagEMUr+yGB3a5TNRcdfiPGOE0QpUmXNWjGtCXlaYnxLCPhdwkpyGS3CGNqJLBFtdV
C9sj25A5eyDRJHUSsXckEw3TpJT3UiRKRwGkWZkLUFdaixiDsrNFg1BY5EnlvdXX1JrRJs2BAiko
KJHMVcWRknhY0ZnOa4OdovBLMKjANey97ESF3l0kpke1KScQ1TKuU+SNbWG9MRxhY2Mx75WtZCEA
HKVLXydHFIdwO5jBybgbmWnz0SVDgQ7M4BqTpuwLeXoo1Wm8MxQxc0UBTzU18IhgspKYVCqTO9JW
Y9yOOzmg9JUThTY1yZeBBXDTMSc5Ypf/LmL1E6/whMusW9LOKAgNqTheodu6yfBE5PC8lYsFppd2
WNdEsL+5BDtikZcPEmEIQzuewqSSr7Op7XV0pWY6ICbJ2OtqPfhz9rB2pjWXRMXGnfOyG3TvhGIb
5KULImkkiO2g1qn1Hpl5vFX0BWyVlhHqIvTrhHG0cqR7sOlgTUsfCC5Kb9WLRXJj4hLxTzEZtiy0
wq+oOcforjPmV5aR/k7LygdFfwQiLz35tYSvfGg8LP3EcCSOVlWvJAWhO2vlZ1VmcQ9P4j4LtBdc
GA4FvHvJRNyBw7V1R2kOnLHBwiUW80MhC70NnwOeJkccPEhLxScQsW90aO2PfZdg1DRAKKiAHvQB
hE4xZI4xHuCAxLYKTrul0Wm34vhby02EVSbwmbTjKcjY/kas52eSENkX+OiqFYRYKnDkDXD6N1hU
EWEN8M2NUmQJQ18skhFXoPLMJ2YbQmaepqwebSPKiHo0JIfYIJ39GNluUkQKY1Ehp69I5cxajwzY
0WkTUrkma1fUiwzfWBSJYVHuJB89fWyUpZtascsuR92AocQMmqFh4S+nhVYSNREzN8DX65i0RjVx
y2iOHbJM4XtE3VvH2G8rXYQeMtFf6zbuGPBMF9mwwcXUvZPW/ZR01j2KZRdOEDUGqQ5tf3brBsa0
MqEMy4GdZzLgzSyONqIhwsSrwI/OJdu1cELV1Q0knmMuMJWQKxUoZUMBKDOtfVILy6dEjarFV7/c
Gr24HeCRHYpjH0UfWmTom75W4KjLz0M8fNUzs5I2ap4e9H/UaYGCL18gajy+M7Ztak7sQD15g1Xc
zIr5Y8qslwRvR2n0f7psvBF0ui+IzWBZ/+4n4bTHRC1vckt/EJuczK/xKYn9jZ4K7aHVum1eaJOT
z4vpNSMuiQuSTGqS9pSR6JDhUPgghkbjXZ59UEBDYLlzKRMrE9BoDjKYhNTJpFMnQmPT9WpEvXyh
NRQ4OuFUm3AGSZ+gwZ3BTvGVkdGdTlf2LlSCNOHYsiZlFLYo14ht9zznSnFhlyIvrqhm5pDBLCRM
pSatNGx/07f9Crt5+S8KjwEyZ01Xb4wSn1AqNK/MlK3Ug8UHpiJvWhzJG18jA3keg1OP4AKeJbBS
OuskdNFasDSSQEh8Isyr95yYWMgHrp5BKxN2KVBV4M27WRp9ijMx9kamvRbESU4LpCxpcA9HH0at
UfTjnGwMZG4j7WrskcZqB3cEiWJiUxdf4UwIURhOO4K/PyRs6XbVx3vfX96A2Oc7Kaw7lKQ2oL5f
XTB2uJGMC2uEF6VVHmu5v1Ny4d6Uoiso3cnJ4oBSajb8VmC/kVr2UrORrzplRCAe3gJjQZ6hWVSA
Sx7CCdmzLoTskMPgzpILCdJ8yLovBG/U4XJ3eyvDptSCgyQ51ptAPGICo1JqQTiVWb13Y84B8Zki
VaiUQ6G1IHro3YQTacviBHkzMlXplFBhiDT05akxvCtV8wptw85mfaRH1uCgGeLnSUJ4Kr0GGelE
baOVhKAyO7fEmvZSc4HCaqTkIMijfpYVQzsuUbCj2vnQCLGb1uKR6lOymUC67NJGrC4kiYMt7G7R
pPnnejikps48LMsfRYcvIOn6zhPYxnNveJhKw5NaYu77JPmyavrTQkWQgJEvBpYwcEMjZa2pDPA1
J/D/WStRSZwM9FdF4XVAYgvh1g1fVkjVW5dugwYcLTXNN0G7wTNgllOQtanA/hAkYYBoaXR3jAAG
aYabOo0jm+YXtiTjooH1hLcG5SknttDoWKlWscrKgXSescDRLiFFF/CW25nZ3IUCTcEqURke4jsL
qV7QiR9S4NfbibcAio6Rj/dM/HzhVvTMJZajtSWelz3qxqetJvlSxQXJRxrF8aXrakBqZHzEgizb
QYA5pcR9vSnNO7R1kSuQD9NZQekSonwDIPjVZsXXoikhHvHa54W0Yafi8x03VfQcDpbpyGDpkyhl
dS78UqLQ2nSNNp2N6LeaZndaNmtg+ECWZaw7+1khoalSzmIj3IjNokus57nT+8iNnzO/wx5W9AzG
c+5IbfgbvFdE9MVuZHdvt1n5xKRJBM18D3iYRDZXWb4niTB1e+gVPmPKAewruWYdzdmykOsFI5Jd
pIWszawHZZBeyQa2iAsYIdrty1iP7VAxHkMK0Iiyz4mGxCD18wOZB3fU44ikHJI7Q6N9iswCd9aT
Pi1hgfPDOEb3QTTto7YkgSHD2XfREvm14CP45DEb1e8SenYwEL2ozZxeApxEMJ35bHjLxnRGNcaF
y4I2kK5KErzLvoI2t5NASXbbLq6+4tCoEd8DJMpa09OEm2lNu1ITzz3gKuLV0E0WeCdtkn/f1Lm/
l/m2yKFzR5aDIZno8/xUqWO8k14xXSkpC0R2pXB0+8xrM86YWs1JE9FqcoksNxLrt9kw3oDqU0KQ
zqKUfXWN9aZ03Ueef0C5MmBs4+AgO5Q20n0lLBzk/EvmzaZz+RWEyWOqFU95r8B6yC3MPbnxYXE+
b5uke81ZYBNzx5AUVxMxXm3xnpIUVoNhzCNaRGpKoWDcq1NODmD5qGm4jhvxxZAadImZF460igvT
vzdHyKPoOL4SM7m3gudB7a5yI5zCNt53Yvq7FOkq1QZsRAHy5Ly4I4JQ9eq+Ihm4AcInS9ULoOFy
jl6TtvmTBXAOAJWWJTzHoDXPhTwSVBlefQnBgqCcjV770qSsIZdlKVbJyqXvZbDipU4ViZV2WLoE
G8JAelHUZhcGv+oxEPZZOxGHxVbQEFGgEfMWbVeV2v+H3fxPgj5FtIDF/HfxA8P/2r1nzCVR/YfI
gVUluP9EOPf9m3+p+gwREZ5kSroq6jL0nL94N4b8H4swT7E0WQeIs2rp/lL0qaQWwKXRKIIs6QWa
8oO/UeX/0AnJQxqiGJJGHUr5f1H0aQgUy2/h3/I+aWUZYDMU3VyqkKYp6v/Q86lEswcVMuUdldpt
EunAqEPXZFi+Vad0R6L0LHsVsc+yy8Kpe2rf1d/BU/usFhRDncna+sSkzEg5Xtry2PlbQhqpJIDt
1OiziTsL8ZrgMEGEt4Qoy3xf+g/pNnNkL38HsYPPC3tQ5jvhTfqsjpZj7C0HtubfvpO/VIx/Vy1K
YIT+/TNaJodNA4ulW/I/NIu+zAqDbMsddqvnTpIeWMptK1O5iwdUu3X3JQiov8sketUi6eG//+Oq
tRzBfx5hlW8KoyuLc035x1/HjzNW2AXmnXmzhqP4VTzUVzW0xbfWy75gwy0+sS/jUX0ofEc94otN
HgXPPFuPpmHPVwrm6r1Un6UT1s337DLvk/ukc5oLzZrhvitt9sWX6d1U4dhvtEcjJtLMKXYE9jyH
J+VO3JbmnwAfkyvge0n+sGnW79RXjJEkV6P84HdIqtugocBXu+neqlt26xubVoyGp9twsRgQpiuV
yN+IR7ID7Jyn7IQg53MEybujs2NWDj475mfTqR+ri4RQ79hszYPiZG/FjfSk8Hf8xMfxxpf8a97i
PIg8sop2eodKYdO/B+ZuOHVXGPdUzP5Mu8zpEHW4kQ/Yf/MlH8kVYEG9iYU9is/mgzmyMzaCk31A
Ox9VR9jXb73pZLJb3+AOsUWTZReuWfC0mMJvfrNN4/vpbibr6hzoNuHYxX3yh1LVCID0XDxp2/nB
JFXgJRueRDblscPhCE7Tr/xd94aEluVG+4oBUJ91jDLSIQlcgLZBsOtNbxg4ICTxbVjYJyqglF89
AYII6yATppAFxHtV9KjlGff123DUP4o7/9oWF/kRTC2yxL7YRQGMIdt6iLbCJTsMl+DQz7vgTj/S
epjY98Ocscv3FJETxbZNeF84yhdJ9h4s+azesGkaPgiDTiBKAULTHc32f8lQZYq76KkNz+ZRnRwD
uw+gV7d18+O8Vb3QVWktxS6xWtqr9OmfS3mjn+dfDYFVTnYFbfSGePGsBBxaejfEWyDkgjHuo2DZ
GqcRtmK8BZr9Qo0/V0m9ddI/9T352eOFbYh6FV9lMDAPwZ71RGiQp2gj9Rok2yJdkAhHNJqQjU6o
tORd/N7tazu7UlUD6XYLPvRL1xxbYRO9+Dfznu0gp3Zpo4ojO1jZ65fsOsCvcjPlZNw3Kptet9yx
XPDy0o531S79ZVGE26BrJ2HjbN1Zz3AYCgytpU1WnZ1xdWzSP/1F5Wge5fgpLuzqioz/2iyRGMjq
EROjKjoMv9jgGfdq4wCoR+DsO9TX3/VdBAl5I7lWaCN4xTfmWffaIeg24blhB8oOdthLRBNv9N90
cJYPqHu5a+xRugYzBxIyzTY+Tzu/3LH5r+36QsIVOPZzEgOKYAwEyE3/GuXegoLVnR5cFOvUz/QW
urhFXhPSt7fsuXeIEZGHbCEpavv41r5Nzo5d3k2ldML+JrCDq9GiG9toT/578yXg2Ub1du77/fSC
TdWFyWzds8UZiRbcTvWe1dm4HQMY3hvzqnQ3674/t6/hIdY3xuv0IL6ITgbrfiM+SNd6+B8GZ6a/
/zw6mpLMLETwpkTpVPonfA0RjqkNOrkHTbBUnamyZcaLiZLivx+G/20QXv6MZpHGQ+gOduxlivgb
4w3Xy9ShCKx2mjQ8LX/CmkbqyuMfYPPQ7DM0Q3PFFP+vtcB/Me/I8r/PrqakyiLeel01TNUSmcb/
/meVoFL10Woa+E7ZC5GSvquNebwrgTRucl0R3iStoUJMGbt8jukeUHp9J9Qlp2Xa2D0cf3ge0xN1
kH43mzKXGnEHbA3haEeKeEq68coCkOKiWTeepBDQEImR6pojEcC1LFEinBEZJlVzaUeGjJREWGuJ
9FTS+JrPSnWiKYoNN6aYqnt+1TTPctlpNoinpbgMcCzNC7yr5vzQZkBdOcvJ2Jh2yBGoURS3FkTu
Y6A18tlK82MVgxBHci6w1g/KvdU2JzIhIiQvTGS+WL5afbGHTU5XyPBS7Te9KbsiHB2wOjI86g9C
kYFgaw9ilkhbRZxRA1Ab0hOaIxDLgTux2RmA+GBjj+yB8ixLjf4uohXj8LW3DAcmpSbsiVTAgUhl
FRAbiwjHmo6+NZeOVEdfdPmTizzQYIoK8THRffWMZJTO7kxkeyHLJdR3gTyRaUcBn6BPsrJpG3pj
BNFf1XIywgvzS36CpMWYmmMc4pRDSJqittdQVdISmGmbVpkJbCb3hKUJpcSigfraOJNWkzuGODDx
Gep1qpVpqwvqx2CNKugyV10SO/zOSHcs+qmqtlqzJx/AHYf4TimE35bMO8u1+UmT3wPeL9Lb7LMu
VCq8pc58NsvXuG8psiERaQtd8ygYP3eRRgGPkuDg03pMdRYJyPypPC7cQV1/1ObgUSxrO06ki2iG
O2HS7qTxsxo14p0FZasG0wse5OdyxNpy7cQwc5uxeaDh/Bj7wZMcNZ+xOVabmRN4Vjtas83Lcl8d
XGmITELWhNjTKL7RY5AcTaS0AGB81zMl5Gg2NaxouMaIn5PpzVKjUSD0YT4rtRsi4LMgAOFTLb5p
Uz4UcSFsqXNiyChqN+7R+CqJuCSeD895CZ/FHKA8lYHpCSMxfqkjCunTWMqfvjEdhimHymgh+BCT
rZAglwE2Ck+10+9Ewww2EzNDe+n5BqYllpSjk85nnIROWQZeNzyWamm3IJvB3jklTBIV7H5O6Pvy
nYkknI7pHysNPEPtbCXUHHo0LopQuzXRet2R9c4MSgfMQL1XUEJJKsfMOluT/M0womqt910dYXiH
vi69ab1gG7W4SVh45dqfOHyfx8eZeoAy9jezGU4WGhfTED2Vys3CCGxmIvlYovVjpB8zo9aPCgSn
LfmJ1ynU4mIToO9wTWOZNOpOOfkC+e0EyVxm3KG0DPdaq/rppkTRSkRutZf1fCJWpNs15McSn4Ax
G/dj/SAUcEFA/NAESBAAFRpMGzBtEmhquhKlQnnd7OVgNwEYRFNKN5BcLRuEu2tSM4JpFHnG4k9Z
b1aTShrVrNlkqw0pKZp3fgvOCDAPuiIJQJFKC8odQhH8nzokB0N/R+/EonV9KjJfcuADhyLK0uP6
jIb55/seYmmuiPg4azkRAwFActQqdNhqBUlfmzJ8jlbqH8JO/kM6qeDJKEndO7oPVOKu80NDJ4uS
YLdBAe005+Ke+gL9GYNux8Z/lW/zTn6NS7dx6nN6Hs/Se0px6kjasm451t1Mtauxk9fpkWu/OtGU
GL/qLSVPVggnwH2vm+I+RLPxSuVWvYbvzUn1xnMHhPBSfGRHluziBr+D/IvvCPHUsXkkvN6JEBYb
jPNXgyo+wizNJgM6UzlQCOqdAbdBYxsX8Y7WhcTylPAi/cByFicwPUDT2Ev3YLKWrIBN/Yq6ZjJO
5EDwawYLRLTKG+3DvDM/zX1FDutrSFpk7CDYVzt+sf8irll7Hk4y2AhqmBZlaFY9dtI66cXaGs/F
Ewv54M7cjM/G1tiKV5pWJJozieUsNJSv9I2qfG6bH/MbMmhjWzVod1lpIy9j2exIOHWPLRJStipe
f5THQ0GsT88AatlmfEFeWWtbEJtD4gYk0Ay70fSwTRB5oTRHSd2TbDFxtbVHy7fFc91j3nA1mjwq
FcNNSWYX1h9zWZ8L7qDfaRJp4U5yXzE2HTN3QA3shQIpqQwIzCc2BfGxgolpU5EMXtJ2S640i9OL
yTtXWISidal/yeVWkUhasynMI9lJNRtduXaVD2a05+ZMZwQdPV0szfTMaqM7wy+OccL1hQ1V3NQK
cmbb1PG4Iky2STfJenciVBY0gBvdFxwtVpd/YOwphJN+FABBP3iZZnThGdCQTq+WfkjAggRkhTwM
/X60XoULQ5h10bSD/ioQ8bLjtMiEPYfYIBUreDQu6idGI+JJ2JIBQKwhTCGVoOEkmE/GJYd2EF/M
6IgAzhXu52f/yv6peaUCX+UP7dOIzYiS3htL31/5qdz3n+zJcrhofxQvuujn7L1DREE87ctwi+gJ
4Im5cNng+C2wERDBYBe30qsfiRsl78REybdRPjI2a7FDdE5X8aWx3bSrWxW4qqNdkpvGUnWmgnbU
Y9cqXd+pX3r6J2RE8P6xB7JcP+MN4JpkCSW46GXojJELZlc4A6ptdaMBB0Cbj8lL9/1dIf0qCjs3
iVE+BZoToQVP6H1sDDaSFxq02kmqXOPoH0x2oCb7Gr4pj9eoEiyEm9wR/ecueQ7mbabbOlaC7igg
LXCjh0DaYazTrG3FQuxiXSea0Fj0x/O4708JGdOBx5kLNFHYgAw7dqB/DhiXzygGWNmkn6SU/m/2
zqO7VbTN2n+lV895FzkMeiIJULblbE9Y9gnknPn13wWuKrn8Vad5Dw4LBJJ1JATPc997Xzt6Ea1j
cvRmK9pK90iyXVG6zz9g13jM5lYBYxMcCi9zxw0CX7jqyCqjb7yVuWa0H5GtbjPiW4/BlpY+zdz4
JXEbfc1ggAlYbw9PIai4m8b10rXQb2KFBuFKCIgbWwnmGh8bsiNft/sjzRUS8uCXcNYwRaUuYCdv
lO9pVA+Ef12YkYPAjx86l1Ge9WCi50G8QnSdS/NmV6+lF5T2rv6YuBRzXgEmT9w+dskpdJTHjLqC
bRwPIPem+z61h9tSXJW3yYX5zGvjRDvUGVTEuYz5m2IDptb4Sb/X3+KY43W7F1Cdb/wfLsx0zWwb
7Du3m1Z+wf+a5L7JtpCEbIYbX1qPFQIFJ8sd8ezdNcQsogRAf7ruN0zLm7v6RngtD9o9ioTmxbxg
f3kLdvXBo5DCMOHiDbYFxIirdncfjY7pEm3g7Sjhf8h2+sQttLmd9SRHBGxn/1z9gE43kl11ojRu
3ZAkoTLceiw+2o124gqrPijn8DE+gMbD44mnhewCGhIjcrFtEh+LZleIt/pFPRn3+RMNTQaYIWHi
PrmPEOK2AAsSB3bRodpJL0QgTDdM6c7cYSiFMEcMP1BkNDIiBxs1Dq1BgwaRuk7TTeHt+dxJNHwp
D7TOC7gxL5JiK4TR3JhnumkVYDbBJaomELaD5PA9eQGN7VUeX8ThmIPRokdvrDoqCq2TnSir9LMM
88isUvpZlx+MKixAvc1RvQQPxHOYK8kxL7Jr3YN6AMeV6zAx1nQBVDQ39txo3IGDVdrVcAxxctmm
dS7PVcAN6Qzlhjac+RsUMQJgLLPP04/0vFzmVNvfp29UV0C1SW/k4DAssuzxNnWh1dEP2SvSRyCQ
L3Xx+1P41jPwSg7THKdBRNTBBAOT6Ccu/u1IkMbB6x9aoCK+8HvVla5p2HmEBBQCBaoP6yHe4+W0
AeM8kxjIjKA/Ja9UIJQX6YYCSKespJtkNznlRWpWdJTTi//GfYmLgaK8W53Tnrqb/C4kpetH4/hI
LJ9FevngYEBu8AH0q4hbGddHn6mgv9IlO3kcikffZBS+jjXX4t6SO9xUJK52r9Ebvbj4hl73eBle
PO+ecM+YAehO4YwlrJk2SmtP7cp78/0VsttMsouP8jF/m628T0V4F92aBWztrbaNXueBJ4ir94Hw
T6y4IcbEVbyPbiZli0iwe5a2haO67XpErEdBZCu6zY7paXsKSbir3FJ22l84BBvkbdrGL/Fqr9pX
816czt59tiXw7bX91RCvyijgocuxtBHtDYhr5Z/pYj8aKCZv8wuZhnfFcQ6yf8dgUP5WnPYNma7/
e9yn7zKKE7DaTOpAGJ26Q99zSq8SoqtX4cVaj7fIFrRw1+xDe3xTQYM8clVX4EDzqtTGzmiE7jER
chdRtuaTTpkyXVk3FJTeFUf8xYakub2/I+Q1oMQ6uMi/otJOpLX3QHZEdtDuCoolgRMkl/SXMjGK
tdNfGi2o+DJZh1hygHtkjmKcwRZ1t51OXDvzBPENKAVThY9uEpmcoMvxXya0MtDDVsTE5NjD+emF
TGx7lStdL6/jliwthkBlWDFRtw2yFGvkEJErySv1BF8meYH3Rl9Z+V1XPyrQ4Lf8n0buUTDLd/4v
xjDZDTr+8KKQ2u2vE0YJe6OxyZ634nXxim+PL079hfSZzBPsCQ2n/mOPVosM1YfuSCLZj/6N3McY
G/lH+YtZI6l2yI2937VOQgNDa+bMkN5X2jOGae5ZIrJx19ijBtukx9RFLYd+SF/155hhRgVBTHXB
p0ndhvzOblWeQ5voLEir6k9xxxAxdHFk+Qf1VG4p+HF5KW3/nLxmu8gFrlZ/tIVtUNZ8KEmbQxS/
4k5xY7rl2TQPojv86n6ZZ85KAd/Dw3QKTtkP68G/aU4Q19QP3JpP1ZEOOPXz8mkYHVTR0nQ7EtmZ
rJl6jdEuy2HHO8MPw3QL2hQWUxkg5JzoQr0ZwhTtnenLwJJG4j9llc95KDV/D25kHaBcOvR+Ih2G
ZYckNicao4Ir1lAOgRPWK3JKQELNi+W4ZW15mtETq5jFcc1FuZUO1hACL19258ZU7L0R53Gz7dMo
uNSitPG1QdkopohYletMU9bqxhQr2SaaiCa5guQtLXRpEw0pY3lzbaDk8YOBH3Zad+u0kGZIQXwJ
reCAYYz3Ru7gRlBT0ekE7iCTIVorLytVNE5kushdnFI/gjUG+tQheogRlWA0pOQiuzfmPOdKpBhl
adQ5PSQKTdS8SrEe0Oiv+3uJlM0wzRKnlKmwixYD7obG1qb0ooGZcHVfA6bZ5B5w6gDXQSCgHUCR
bCSVD6gskTeyZVRoDyuK5rKXOko4BE9hiFZSVRFdGhLA9wZAu+IhLdHoI5ckfKE9y5u7ktER8iZU
wxgY6XoyWUPouhLr/qC23NeLeKKQYvaHYE4awAq67kTJOwW18qrTrl5NXB+iNgb7NVLJVIXojjjP
vVkYcBS5jgbloVPEjTQluJRLRsh97l2S0HtD7FvvGxn/Tg7nUo+4/tXYdogH7mfPM3wqrAgH5te3
TSGCl4STsxnlFK8LLjwABwwq0kbd+b31GKTQGJCEOUFn7mvDP3oFsfJxJsPfEuiTNfqtF70n2On3
MPl+qUXCtKwDwNONUeSK3pzrI7hRq6J8MJmsQDq2SGErBCimDXg3b7ib/EsK5ewlbV9qAQzMIDav
2RxYIRE4EHkPpfYbOH21Iv3pqQsS7qtlTMpzZf0uM+MgwQhbCQL2GDHjPaQjyLkBeblsCkx9p2eh
MbttMyjhqhSD35OnUUZiNmT6IB36Lth61PLKdnosDdXctpFQr0vBpPat93QY/P55nP/YrAGJIdTK
FpquYYBKXyEIwHHqqLDX12GE+a8O5K1YUJ4OFcudYiIq4wziRCUf2umZRM/nLgvO5KIiI0J+WHX5
c9MwGVuem0bab9HcxRLGnQLVek09LTQIzx4S8wbVXrmqRvGhEdWXbIi3bYkGeD1jj8SSu844WU9c
lYNVa/q8A+OH5NXPudbvg5QJcZExRFXy5jErBVirqsJYu7c+8GhLofeh6gyNw649GDkD5iKlg4A7
3lJfrUR6qVoqjrFKAwsm6zomABjaj+MXTBnkgBZKBIfDDpPElarU390FGk2lfGRGRwaYm0shkxkI
eXJpXGBmPAkRgKjOqBhPi69x0X9EA3caM8NeaFEPSpsdGYdkpEHes6JOI9HuEWosBG2FS0oiMlsO
6iSHw4GvN1VGGw1bszVDRIVWFgJFkbgBGP4Dlo/ANRSUqYx4cC2sJUG8DNym6tpq1kL44AXRuwYu
ieqTEdsYwnZyosSuUhfcF2HIgGuhbiH4SrarSyp6IR1ELpHIaEprVXntRlTot/ltcWNa2SXsq0ep
HOcy2azFryXsl82d1UNCIeb4MVURlRFfxEzGmDNQatoWXrOO+px2smj422KkBKsLTiHlF4WPlrNT
zraVypBWq4hP7eL2OcoTxiMJvRiu4enRKp8UkymalEWvBhp5PilvPKtZuo5886Hro+Ok1xuCTWKC
E0U3x5+xQhsk25ogjJsoHuWbgj6gIJKwoFshgReGso4tkBOkzN5HJrkvUmK9lwkz1zxIHwdkOGHH
d0UIOjK/AdaHGpfngjJD03hEBqsErrTPRR4RrT0SIqMTcWDDhqSXrg77utubtfwWDAxki+ZV1A++
VJzpa2wLgwBgE4mJNdC4T+uNSJqpIWSnHP8KLFL/tL7LESanZXkvWiaOBqJMe51OWyP2u7SqfhbJ
3hrFd99PuZ1mLXnnyFhXQp1QbDKS11hw6pjubwXZJJnjxeglMOBhijO+vuujNSIMYmBfo5uCfMvo
TJCPTUtVpBLmuarZ34UmZJc4Ci8iDgst0QA7lLR9hxy7f27d+1WUOkk7cmONi21dT7tGJ6ckQoKX
VwLxDGJyN3TNa1eQRVymOB982WeyzJgozbpLLgjvQ9faY6Dc+B12FIk4lsHy+TZatEARU0miIUyB
XNOkDrBKaGzqqVxtvRjINdkoNM7w5oKfNLBopo/50PNQQVmt6rsDiaaPWMM2NcaRuCbJgnTvhNZq
T/W3k92aq9lKN+MZcKacpUl+SsjpcQlDwXmJa03LpvdJCw9kPgu7SJQuRGjPBefisR8SJtF6cz8o
VHC93ri0nKfrUeUCL1suMp94YyKZBJKv4vZhWtVhA6+9wolLZeOFxVZRBBciCE3oxJLWoZTtlKQ4
dGZ4L/D/fwopnsd5/AJKOuBOHDBa5EYmZWi/M6sXd2onEqUKxkJWUkrIkcJ1qlJDJyiY2AMEZIKJ
rXMFbSDfRaB6SBPHa0iMjeNlXXdD7ui+i+CZ68Bs+EosRK+9RIgQsUkjBSBYHkwN9fFdja0Iyxsg
pLzAgCJK2zQ3d2rUtLYpSMIqaGO4qrmOeHfY9Cg2Nn0wruNJhoco8v3r3uQoAfMyCRHL2ouE21Ft
0p1WqCT+mRlT9hSjeG4Q5trLv/uyo4ybkCnz0JESb5tknZZjxNShbk+1TI5y2wX2pAK6N5v7OjWp
azYVhCRzmxghNYhKu/Qpt9xiancQRM8xHxEBusaxIOVgg5EljGhaJUl4X441v5hae5aHggz1OH2N
PfGxr4LR1XSNRp31bIg+hb5ucDQFb2yInWTX+foL0CWqDpGw0SRyIFWM9Hg9DIevu3dySX5pOiS3
6CipxMw1aw3UxiQIh6CY7rGVqox0VQ1LTMHPOFX7BxM19do3pZ9t2lYnFdQwdfxiRWQ7Th6vufMx
mCbGhy6H4qbOdOIPxt9R7geOqXcm1gF9nauq3Q7U1ySBEVuoQmvR63GNBwb9Q/kDOgN3Np1TIqjh
WzVDrW9iR0rjWSSHcT+TcZKKLZLn2Vajoo5AntitUaLex2nUOjRooHaaqIJKWtlxhwRicsIEZupA
R2PsqWv4jYEOl5EBF7aTIQ7jCmm8RwDWuhmnyQ2z7qZTHMEEdiQHQMGmKlP3ddqr+2Xt2+YAn2wX
zL6sMv4I6QzZklJq+94Mvi6Wx8xqnGWJ/ps/x54ui7LjF8AFS7LTglGbJ8mvYgt9u9azH1ou4qGI
LXnTQV9aiSUkIy3oqPAFPpNSIn+gWSnZZiBXGFEVNc2EmdvM0el8P9+pVJ20OVkhLpM/Fi3uMCGF
nzTNYQt1NFbZStYAjclzDMOyyDL0J80rYlKDkO8/FyHyAnXSyl00I4SSebEkAqIWbhxDE+/S3qQq
pmjZrej1stu1WnwEhaH+n0jwf0b9U6RZ0vWXMGDz3rz/oQQ8v6e//uPfz7/6fzv9GsIf+d8VgsvT
/kzFE2e4n6pr3Phh/KET/EslCHHvX6jGDHpopqoapDL/nfuniqrBs3DamjKqhz+5f9K/FNmSdBOO
oLHgAv83KkHT+ob9Yy4nzho2TdU0CR2d+k0/gVw8mXooAUdU2GviBzz0xKTsutCqjhEXEHAXgkiy
r2yViNWtWkH7I0H5YDQRhHVpl4H2Q00DxATaMe+B7HAT7j8Xigpmx5NN9Dzp+JZKQKuUgmgBuFEk
ky6rmWl1sFHmR1uPucmytixiA4uIQA4bJW3COBDU5vtCKW/LtO2d+Se4XxZSXaNQW1YLi0gWjEGk
YhFdMRPDl4Xx19qy2RKCYI8SA5gFNDHNcIyFEpFLNFJXy2oz0R3NUlpozZKPO4dFtDOA47q5rFmU
zwNvnAiVBpLmzwtl5uNfF1rLSLtVtUM8Z1QMM2BlWYTzZg+NyplC1BTz44WnDWskFSFujhlbwlSI
pb5kenQApxI6p44HOonhWUc+xueqQVD6Lh7uNNBDfKZz2HXJfeFzsWxGYQRtkEyVSjDb/kDoHQWb
2qBlpQnRgLcI8UkAWVzzvM1UdD+bdLwVWize+gSlobbSUxO0N1Uk+s5Yd64JXWVlwCWgPR82bjJ0
82wB0kUlbiUzfWgDWitFUJ17ieonzj9bLCL/lgzQsqkOU4aJkxQ9uiWpn7udJOEmim1DEeZSKh5b
JY6FlRBPqZ33UxIyxo0SQhSX6/by3UR6+ZhMTelNNOPUp+X7gwcbAtVGSd3cqnmv03mcA4H7lhqc
B8B9nYv6rwZipq2TMrjnfG73yxrhuH+sXR9Tip5q6nV7Oea6eX3e8phIPA3ljASW29gW2+tx/83L
fN+9vKwvBzSIl9XP/dQ/J3hP17+pLW/uun39e//7x6qCXgw0QAa486eyLNJK/GPt22Md5U1X0Cwn
N5xvf+rzI/j2MX3bRBvV09cjNWN5ctBLhVtBpkrmn0s4/76WRfbXZryAn67by26sxzGswfmgZc/n
QddnqpjxRhAra4h+VJj/4WW/PXb988WSUfBt97J5Peb6brKGqqcA3m+zHLLs+Kfjrq8n4Px1qtg6
Xh+6PvX62PX/dn0sruWbSoeM9/nfBQb7mFdYjb4EitV5JZJJzyWyuiaKfVldYsiE0b+JEEk7MtwH
0RYlBg+64PufSW/XV1vSxK6by8syyYj+SJX7Ekw2eiTYNJCwlmP+6XnLY59PXo5Z3sjnK1y3r8/+
9lieDjJWRzHf9X3QcYV8o2g1Q5KYQRZ7UsMH8XM7THS06suuL6tLPFmSzJfR77uwsqbESjXzRT00
5ovFOKebhCEN2mtgTbXcEr4c5C+HLmSyJRXmeuiy2eqqBEVIOy88sGSGgi14sGWB65MrNAPw1pnG
+nLlhi1rWj2HjS/PW7aXJ183l8eWBXGXf7xqINIAsjJZW0/zp5NmZbdf1paFllsdspIpW3/ZgU+O
/jhKm1aCz8sV+uvinx5rYgbNWKYXMuKCQlvWFmDashYvmUrLHl8asKd3M10mtpLVAv4aTdN0pCw8
fz/483nLo8LyU28mVOJyElD+ZvywLNqOUJEUp/y6CUD4MWP5Y0F5m4vivLnskMhup1CcP4sVvEJx
zjJaFjKSPAKnI9m0Nct/GeaPSqknuFe1IpCgXtJAJyMR2zVeMqPn4qS1XP56lZvCdbE8FuTah5gN
swgYhOVgeNO+mxeZxv8XyspuQWnG8xh9WYsa+EUqCK+xNbV9Py+koUEWyNQgENOeWlUnV46vTndE
GCLxpwKMR5oTZvl+x/lLTryJE2Z5sF3OHW2ewdAGTfyQ5yukfcaZTm2h6Su61/NHtHwwHkVaancG
YaOiurdaS90vawHFss+1UW9zO26B+UIEQnewBE7Jkzr39uYUqk8AYJBTLVfFaGOOgGPkod5oA062
ez6ofK8pAgVeEurWmlYpdOlR9wGUp/4WByg2B6oK1NNDa5+krYAUB477YKItkAkkBCza20skkrqM
3pawpGtE0ueDy/ayZ1lkzJ5iku0SmULtgLdi2b7u/3IQs2uayPMIMUkEHQ1Yc/p8yTkv9ZPJOQnK
vSn1yD/JsyG4zOBysmDjlgWaUIAivbIFCQiMVdstMLll8Y/JZFfg3HIMMcy0Sr8dfj2m0ql1yJPo
rfW/YtKmdk7qXLY5yxB2FX+HSH7ZP+ItXhHdQdX678csz/4fPLYc8vlXlqd4Yf/TtwAoXN/Osnb9
r3ZDT0UCR/h6+U8tn9ay9k+by380hoozXZr5hnRdSHMQ6XXTnxM7vTm5UmpAcFWDzgk7553my93s
euCyNhhzJun1Odfdny8bJkq2/fagUc+f6rc/uxzznz6mM4bHraw4OuyYlVxxpi8LwrR5qe+ry3Y2
s/3+8cha0/gq//P9X170+6Fftj9Xv/zpQR741Qmt/vnS/9/+5dApzImGkX5++Rv/vPrPf+n6puNR
ehitInK+vINl9XrIl5dY9nzfXh788vTP/V/ejpK4ag0AMBJi+csi+WszzVFClQLi1fmh6+PXJxiq
iKBqSoi6+PM1PLWR97KW0A5eVpc9bWLCSZuPyUdmiCkqdoaqEGFZLBll0xxUFkcqKqJldXlw2U1V
l9nw9chlLUgCCf5ARrrpdbfezpPlZf+Xl5PnHDS5LwrkM/Pqsv/zLy3bUTU9TMWMZW5x5trXpy9r
X17z+paWV19283XfCbAAqNoNgt1V8tPyW7n+IpZN1dfhO33+LvQuKkTCk/kBLkeJaWFQd2YUwu00
I09qRkEGywionyfJ14WZNcHayloRrlmJN2UJGluCyZaF0JENtFpW0ynWxPWyav2qWtC733mYC/Py
isdMByeK9pppZu4okBdQm8Ebwx4qCKOCVqNuf42t+pPwnHWSl+4Q5z411nvSd6p93nYvaA7SQ4gd
3Gkk9S0YVQsEFr/hmJfJrYNFPp9dzf+7Zfp+XRApRVxrWGGh8rnNCC3URLGVUXz4DHCDWNnrCjdz
fRbvlBG9VLF1exU5HHdMTRsONWl9osggjHOHRl9CWZrmh6BtiLW7uc5dl1LEMotNB/JNS52+odVT
+1uqUP/n6v1vXb2Ycf/Lgl1eNcG/rd+rPAmzv4d1KMtT/7T1av9Sse7SzdYJw5D12bv0h7XXVCm/
zX5fUcL6Y6oKlbk/wzr0f3FiAlvUTFGRedrfwjo4VDItGU+wKFnYib6Fc/xXYR2KJM/W0q/WUwv3
kaJYhkYqjyQqxmz+/eJ6MuKhTKukjoiA1FTScYtHzRw9V4w6Oyvk9gKvP7j4Ub/PUilxReAAZPKJ
yh0RIbRZQUEDYShoV2f6HbU38Cu1nDkhSNIjgIZg1U+qdtt5K9NHFkVuseNTIbzPhcpcJWGfHuu2
KJ6V6mRhCo1DcXrzWkzDtJ1KspKz4hBT51n5UQ0kO5SMS2lNiL00D58eDtfY1/31KHnKnUlop9PI
EjS+PLQOete0jkQJciMHJeyVATkQKMThR2MJp8Ckl0SKfHJQMz3ZToOXUj4a+xexqjZeHQ6voVms
iMzU7KKi7coMIn8mGGmgcm90tM6ovBG3+zgwgAImPhantpmaRzpE7SovGg2aaqHPOIvgMUP3QDKB
m6RTemBedh6ny+gF6q4zy3fLAPsWxbErlUPipKFmHiN9CtwKulQ/ZxY30llRwmcLbINt6Ggmp7Q7
WumxM+PxUHsyKPY2exIbFGOFruwia3og+0KxBQ2dJBXkX0Jv2nnOnwPxW29i0sCIUQQrBYk5I4t4
m039XYtEBCERVAN5RtWmTiZKtSOode6SdBTVrfUkHqILMFRYXC1Kwz7tnXSgTDWSdYiSts23lhvT
2nNqgjJWFreFYeikW3Xo7rKqk85pC8ZNTxMI+PwXZP0o0KtCjVMi/MY62lRiuiUhTUbwEgLqUKvo
iSbbhhJMdiuYCEDVUsqZD/7kd1Ru4yhVt3T3sRAAddt4ufJQx4JX2UbNHCyob0w5JTdA87CXFR0a
Ak0e3EJu6Kzx5TiNFbiqCIRR5z69S2bOtB9RKMzSMdkAdWu3TUxPRyi04CD1wu+8Fj8KQRy3o18q
F5HJXucpOwmgxEzVLnawURo4cFD6GlH394qMkBiZRAKgKBQcwYssVNZmto7QodwqBdpyC240cy5E
04qIvHdeGFNzQKoTboOsLQ5iTHM2xv1NiRzSLaVgw7qbEkM+meGA61bR0k2dqDHdt+gemp4TcmYR
QYzHrY9GpHledBsqAmVSU78MCtJVKcAsoM9l+SpFysTbSGxLxGnoww9ZLWC0yEcSnAoGbaMOQKmK
9UjIQyI/AP9vmnx8ykZZINWFEo2BRsONgEmQfNCuIo9ynpwqFPtHvXMM9HpSEbWrh37I2sNQBR9E
/Sa7qoQsopHPQcBpssnFylybZJlMRlVtx+muD5tDWRbGrSGmzNSl+b8/IiADuVRtB6GEkKyaKCDm
k7XwwKCRAQMWXgKHBC3VPEBBfIYxUt3CkrqHFroPPUU5yb75FAhefkj6YINeAMq87ucvKbAhlDH4
iLgCn/jtPGuNjywRiYojJdNlGuRxRzIhJ3cYHTKvCBxFUAI7yIDfka5A2DBKuU0ED2XVikjMxTEx
NxAG+aGpXCYqIHCojAf5rIRheYqUwI2q7A0KJXJoM4/2oHbq4VGwsAyrYQviI5Kw5lfmzmojIDsK
0chmiFQFO342ZMWNgbzJkBBr1f3Q7cXJejGtJnSnzABOrKWvEgX3fIaulqaQv4YRenPk7W2pFCc/
BYesW8NwV4RSuk6MIjgaI87A0sRVrpoS1h5AvmtVSNubxqjkixqLN3LZZDcmSoNpigVsBKhVTF/v
ziVNlNQsjQ+0XHaZazu/iJ783ifsIS1MO9vkXRTt6HZrc10o3HWGAVwzNUD1VWHohgEai1AWom1U
CB/YznocgvJNnmiOGiiECog6Roekym3uQ/lRr5RLNrbP4siVX/olGgFaGs5+mzBh8VxbUCCyuRLg
o+pwfYs4d7+tMvI9VG9fkaSklsa7H3rWk+KN3lmtJFJ76UYMhdfP2jMocFE6HPVUwDJEBczRp8hJ
6SjfToGZv0Var97QTngcReWQVnr7mBt2LXugpyT8E7IUdQ5YsN9RaAF0EmUsm3UeHLWs5OYBe3eb
AjI8lCZGi5CBZTgIB9MLNkDc44dq/FF03k0byOZjJAgvqdEeisKINhNCSkIZ+nruXUOV1fhoIdNx
p53mrL+AvjN4pnjqx7dJzN5GnSO7NA2ctiotnLOQuX1/rNf5zLC1OOM3jWdVF0vYKaryEz679VT6
JZpP0b8NTSKgWwa0mBhizJZjeDeIcelmFf+ySDilAYCGgZw6qbC6g4omYhuW2YsXaCWg4ZRGE3xX
BLJT6hLnFWEVKFpHryLsHajz0EDmD8hSCGWs0wF3Vo7eWsF0BEPMMSr4ylqnieirEFbn6AZdc9LB
NaIi3PmZ2G/MQAUqBMKVjHgL10euv8kS+kv4p4+9BLo7jKTbKSTuqqJpeqdyDvl97+i51O0baDlr
NKyay50axk6CXr8v5d/yOL6nbSyB/DrAN7OexqS/Y2D0PmXQr5FpWLYa148+6VXFilyW+jiVgl3E
5nugjsDmhB5KM4114D86wQlrAD7xSValw+eNxEBQHECkRVhsUOAraWRV9RzJ0zYyY4BG2sQVsI5A
rdNbK0nAZcjvcilql7gXpR05rMpRjpXQiUru1IGKNEytM3NbNS2GMLJaH/IwokBmcltv5UpZpQQp
bxOlzg+VrES7PPUlpFHjXvQSIr0RXmVe/0NP7qj/eYcSpKnbSKgtSQOS7mIyvo2msw4KwREd+k4y
Y/tqb6CNalXxrmnOMyT7oErhHqB5viti4GFtLhy6AZkNeQDYGOqivsB6PFhcgI65p7RrAtxityYw
9kjTca+XAFejIoXtniS/yqlkVCBAg2/7Cxk0k1349XDni+19Q9LqQ4VrImkwQ2AwFR2z8V3BwD2S
Rm+gfbOd2Yw/K1HL7czyoBdjTAsIqjkNU9iumroqeD+xz2RPhPzWmYlHijaejNhP35hfmY4MLLbo
kXZDvRXP6CgLVEYVLqFxEB2+acU2/VcTwg2XRgDattII/q6fME9OWDS63GxvOr1l8Bj1ZICV0tbr
cQHXlaZuVBP2RtXJwVHX8l9tBQc+xzCDYBWiqaqibOzN6lYRhOc+D+am5X1jCPn9rOlnGBGLhNdO
0l0EWNcRS7xkEI6zFwDALQK2QZhuJS3+YUQMO1S5xnZSGCeTcSEKIxR6EPzQYFmvmXYnBGp/o3oq
esugdVNQNiZgFFGK6oskQ3onmfVgJuhvmcEccQc1CE4OiNB+K5oSHBsPqVzmT9wUYA5jSGkAqpBU
fWikYtOG3ggzvggYrUXNbcpQC78t3oyovWXMiu6fTxEmwDCtVNWHvE3zdU3lfMQU40tOYuhPqYxI
k3asiKgLvptMMg86SbEhuzRBzp3j7CLzGa3V+KjWbegqsvdgCFW4bUoxdLWovwkYu62yatplBemy
U8NvHrv1WpeFh6jdy55ZvRhlwStsii4qbwqcd4rfXyw5LHcxmWBtRNYWlOmNJY3iXqNuM4+wywjl
PAOZaVNVeLA9vRvuUrV4CkBgxK1W7Mwu5d5ZTHcxKlYxDMZTHlbkhA3Dbe5n61YJJZKTVWWHls62
9Jndi0iHHnRe210di1hGsp/ZbMb3BCU8xtlIR2OcHXuNoZ7RS7fc7UDHMutKUR8qSBcDgYw0GPLr
aL6j1HH3nFaRulsGQ7xfGhQDObNNcV+HLeh8rwUp61O+7yfraMSIlNuZClvBLTMGPCChFEZOiXMl
TtXoxP59opvSRo9J2aJ+RVqENlV48TEwZVgccDYzKOuNHtlGQO3SA72xKprIOoh9+kYJJkWxmSXH
EibcrstEgAVCGB+1PrMz5kS2ZYwFZYtytAmJVLbtAFZR7/BSlj5/aki0+0qBCKTnyKlE7pY23TVb
Jryiv1OsUTpXEEeXnWFnBrytYjWlxehmHg5OS0vvCCrlt8vlONDFBpSoBQenw8eFxcDCuEBbIJTL
hFGltRPgU2LtY0wtVMraDFOoRylnZSmooRso8pYu3CmzwDDzypBfxc42RzOz8/atkxlhacwDVrom
2sDWfxsmIF+iwQkFbOIfMD34QSoFsET8/yQ3YTLLVGzdfo09qJ8qQM6WObucYrpnAu0Wq9uRPBeR
zdHgySwkXD55GXhbdLCcAgE2o8SPXqLY9G2vNhNusVwG+OpsON6RXk439STjsZqgvDVgO6fAh9iT
9/1WrySS6GT/bJEi8iAV2YtVMQLOSdT1GTBu5IFrvTcOwUEdhvtU1Ds3b0TTTTwgHSrDlWZgwiIm
hbElfvhhquNxHcYVgGoDcmVrDcAz7gu9buHs0+Mo4jblBg5qs9MhPhqC0AFQGoH9lNLZawDDJ7XX
0x7htKzA/Uu9Qk8xjk/FWDzDYtQ5/RBjmpkSHopsfAU2ixVDHfNDlHu6Y9ZDRNnA4wsN45fWwmrU
WXq4idupdjpTP2mygHOpx/JcemgIyLLz9+oQHxBxlDup1H5KZkWArZd5OGJ1zMRhgoHR9xD7lDWI
1y6P+ZI2y4Q7NEf4Tc3/Y+zMluNG1iT9RDDDEogAbnNfmEwyufMGJokS9h2B7en7A2umT031sdNz
Q5OqKIlMImPx3/3z/Gma4BojoP0pOb/Q4Rwl2yjsf00AVyGqEAuqhXfXcflcR63gm8tr8gsy9u/M
gbdanAMGGiYj3DW1MilmLrDl417c4Oh2dpNNn0LUeFiWq+IgLD/axMpUh7SCJZJa8pJacXkxBNqg
4rQi4oBUsdAg8lv3Vww+NTDrcks9lb2fgq45yL1vtSGwYLZ7POHhLhD1D+lOvxZHNPfOw0zlx6Xq
yZuWVHRd6oCSqzFtD82YOButnPFmQTPlZzjRtFq1XMs7FuEKK1UBR/dCF/MnN1c+YSmQm73uzVMk
2irb7R6a8qGIhz27eHcN2I/2AilnU8PWQOD195qc0pz5d/MAC6GTvBddt8t2ZpNaGzMc/U3czr+9
BM7HWI9EfCouYcnkUetmWM8ylM5d7M0UgaiqxkQ9rNg9ilsUNEfHtbsrngYaobsw2ksv3fhe3h6b
4n4sbXFnDyo7xkVAVYgqDGY1qvVA4s/t1vLZ/MoWfT4PEiBaAg5Vih8UQEIB0KSrdgalEl0eBa9U
Aey1WaW7MPH1xnI47WD1calGuJv9fB8TjyKgaXR77WfQf7PQBIM3E7qcvGYtHbjU1rIFjo1t3gV+
8iIbiN9wHMd+Sg/z1DwQ9JnOeQY8IglawJ2rvHVgXUW+uzhZaawsvIduNG+0TS56zms6cugypSeP
OgxKzkTUd/mRBaInSeu3MlhVVkBNwYKOrgNXEygcWF8A8x4U18y8iIajMXuP4CKth9L77Gn50eZQ
PlQWSOi287flnLsbg+3gaDlwVbQ4A6AxDhME3HVuy3GXVohUShhg3Yf4OFkXzXWY2OfwnnVG+4ot
AMGg+NkZRvwksvgdgn1+Br78+b1jJRnJ6BbQiWXVdBTNxkuPEEORJCn/lPXFaZxLygRzFemOvklZ
20eWFY7spDO67DVyiHNBux0cODBlMxEhDUkYxr19HUyBd7gNwj2seIYV4NYZ6ZftwVsY5jNITy4i
2IhJJyx79b29fLe02NMlUIj4SElft3cYdB/jCXw6571wsCa62Drmk8AOgd/Cm0qt8I+cFWm8TB5M
x2hvI0dAWPK5q4lSGuXG6xK0I2ipO2/M0KZEeXaL5E8iGvPiRu7WzaN6JZB4j4mFIcQfbUSM1iSa
BGlGw9LAvtxCfG2Dep9HAzi1eE7P8egURKBoaArHWl2KsjQOtaefStz4+JlT89jnzYGC6GLfR7DW
kzQpF9xMfMkG195XyzAhnMZpDTZI/NQY/2tBzd3Qvlutj0kBVXPFSn4V+RgdsiTgiE8y3CsN/2KW
X95Ip9BYT+um7QBUm/5HZPBqeegzaw57IYCFuXloc+tmzik5Fc1thpPN8FB/emIud4PT1JuGobmg
KvIuzw33FkURPVDmW9R3zmdoEFc29Dl2XHyVMjhKW4XnxMtOfDPDVbYkyy272YsEH3gWs86zi9Mk
aRiIMbn5SGYRX2CseoyB/THJBtRcIjpPha73/kygE4QzibiAZ7ZcxFpnaG9u3CBmekzdIDKp7UyH
FVZ2SsGUWby26eMoJ+zYrvxlO9Fw6g1VXCm2QY0cnuMwVVcxgClX7p3PvmxbAzyldqSPSJLrVz59
hTRT5VzEx2Sbe16wRzhf3DKKfyTJNK0amBbCgWgbJinjEBucrQug77siDbx11Q+wpLs23LlVT/p0
USz6WZMfhzS7N2JMHQj63bYPjRxwVZPu6HEBqsJbfab3BxEoeiiN6VY63MYzKe71qPtXho8zTam4
J4X3q8fD85Qmlg+kCIVgRJvwxAPhnmltWYa/SM7Jrs3l0dAmLi4vqJ8iF18ah7vLEKZvbca1l+US
ABE6wyP6yLocy3Q7zGN+HDnrIeuTRiNJdCjSYWMwIDhN1hSuDFChq7jO9/SEftio5hiTJN0MXfwm
FeyctHmt6anvZzAvc02nnmn+kcRAkCyRP7yQkzPtMEcl0/pUVjWJvoGDbVtkj6SCnuTcqT2nr/GY
TeKeo054DM2UFqMoouazL9s7cly4Yei0WAe1DZyRYuG11taJHosGLbgBudEnzcHoySiqgvMRe0Vi
M4toi/ZnX8EoGSqCL/1kPYy5k+88o/jhGTbk+DTcxzhv2XEmjsMsyd9Opm5U0yGj1ouMUHYkmLGu
QwXSD5KSMuv21DfrUcNAaRNk4zS7GaTtviuFraVXGGImhpE2T+GnLUaSLnafTCSUXRcEn0bNOFaU
LJOaKi0O9/NaNiiuBp9kFIl58nR0mHLPXDc1LIS2h/RLfmL37T9SLZU4kM+bNT6Z8uAuocaO7Uu1
MCOxZVM9k/ic/KW+Up3QHUe6WN3En5CN4u13W6IOoe2P1EF5vGxot026Uk30wLVi09R0Fzm5uDdD
392ZibxvNfiTYa4fRWBz4c0YBRu4dLffX2fay/mEpZc7dgb/2XR4/SkLgDkO/gwn4VjLTdZ7I+1B
BotryYjWiqlxDU0nWv/6did9O7aSaR72Of3d/+pYDTmup6Uyj1ONODgMBKzzcNtX2ELcPn0rm+yr
KktSsm14912nTMmYPjlu9keVet7qkCAYQrNCp6HgKepgv6ST2g9j/Wt02awZHNGMeJc0/sccvH8X
PNuzEgcIayvXgL6hlg/h4osLowmYxVIgaRoe4JWcErvvQtDvD0i+HY67mfeKP1H7vDTPEoS5++5j
nUbARWUEtzPycXbZ6ZPiHLTmuEfQblrmEoJ8iOmtKSqh/SjsuRFaFj/pIr0VU4MLNy7cTRubq8Uk
hjpY7jAyNac5z+8mb3Rw5K8d6plPxUTyhGDPaMN8jWdOGEbh/wzr7AvQ+L6r1POcZL+pgtuRXgwZ
3jDIYJeUPCvHaTHHWQ7ZIDsyXwOsPCdbAJyZ+unTjRApK3/DKTDbtyPA8dGjHAiWAYRC6gSj3KB5
DOpBEI4kgCe8bnXxYjoEo7UJru3b8EefNvY5tsDSvXy7+8B15TvRBudygL1iJdW8R5/g4QnD1170
9ks5dwRCU3VwWQSOqlZLfLYMIJdML37mOJvvGcmMKejsFMu/dX9nxZN5j5s9/fDKjpoFTh8u7LFT
ZbnPVFHYO9NQzolOrld7GOXWjCGPjkQgGGOE+9QYWLN1KN4naUfcHk+hFRDPTFG5UazgdFaMT7jL
SG9NpXvHQ7DUzrljvtVlCOkAnX6x5/1l1Gurhl5csjiL9e+7SntCZ1wZmANE3F+aST3n/pfbvVLO
fjMmqMCzrn8okgMoF/BoikJevdzEw6nTP6M5bYRPXbQ0QIkYvkkaVnhHZGEKDttOYs0IOuY6NM5X
hbJPBn84sqnxEy0/Y9rN1LIZr5245FDEQ0lSAA1xJzX39l8cU3xav2BWWpvYEHdDJm4ojn+5Dg3h
//Ds6tOMiToVxblPOQDLp7F9mMPxU/gE8Q06WXbIDe9GUb21v7zoPrekJp1+Z9KRBLhouVTbL43Z
PgklTwZlFcHU3ypPb4gtbSK2BJwi9NRp4sEW4NI6919SLBeB4b2QouhPKqK/yEnSg7u0wY9Y8A4D
fY35eB/WtXNkuqFPOdbu00R1OyKdZiKkOfHOKGR1vY8KFG2GzGvZQWvx7oaO62BtQX9wp/LRS0eL
NJsM841r5/6GC6u5ymmYm8HeDWmUor6Ht9SuUSOWpuq8Te8FfsWZLXyKn0LkJ44vZMB8th06keZN
RKL3rwZrJA3zpEjyVZMEo6jHr2TJghSHKqJwrmmQDKhkWsNd2FSTkx9pYzlENH3sQy5EZBWGgzNh
oiZhdrCWtSdb0iFmIk66rkZUNNs4KAhEoZ3taJ8uDv3Avl3V4NZ41r4I37RbO5w5M+c2nkaF9IU+
sDZkwqXS9y+xVO8ciKH7BfWVaGJ50pWHnW10rUPYhOY+tugXz4Lpg8kEV4yEDIo7hbw3AhOAPvN/
mtbJ1/dLHM+v6hwDs3nXB0sjY26h4WlzHzolnbMRXdM1x+pR4WyR4/iWWxB0HG96rZY/FoQtG17N
T6c1HjkhkKTPgqvJ+vMvu221rO1iyawkrvcAjwBQR8T3t/SXN0uypXWypxrT6S4MHA7EJf6rnu5n
1rqau4rNvTCjBocJ9fLV1gGvexQuuJ8iv+JaoG4g4NBXaiA2Jn+FHwI51Neqm9O9THmjpyXM7QFE
XMwcrVvopN+79PKVf/9qyH70cWCToB3pNimNdwaYANKK/HUE3pJh6sS9WRHSnjj4VhxnkGe9AMcX
vGqgABikV0mubuxXeGC7+uaXidhxKZ1PrgnNyLQoB5pzdfFHayS127/ZCgRbKEGvEaRcG1jNuOPZ
xEN956e/nE7cre+wPDsFQzVQtRC7A++UEmeikaQvjg2+dmFbzl5bw6vrsmcswFm4nil6vE9es8kE
RPCqFls6SBIS3PDLKGFl68qmfv3du55Z9p9auEfhomOOs7P/3rwRsPTRaH84pvFM1OsaLU+K5wTn
MJSH2hI32gwhBrYKVmSXzqhlTBFUP111my2snt1oSoaTdHkKp36d+iTk8W7u0248OyhCZ2FG28lp
xM1pQL4mFVGwXI53/CQ7jADDc9gPV062j9zWvA0NFM029yUFqHFB1wILBHflDek3gGNz9ubxTqp1
NXF0nC6DqA7dW4rF6zi3lAMWg8NPjnj5Vpi/26Hm9FQSFmalC/Zxj5g3gGpquAKuUq9triiiDU45
1mTvEODdW/lZNeLyHvdZVrMKLsKcoxY83HOdGMAVowjekBkgKyJjuEy2KVK3KouV0SK8q5sh2Lbk
3ZNOeSvE2/yhzIFMGdLYN04d7N20zQ6hFSsit6SZbGMprXfNo+m1uyJskQtyj3YOLz2aFocYNV17
RiLnJvZQE3Dc6Hi4diEmAA4mGdVUQVL8NPkRk2ynf8+1dLvBv+Gshr7+LKT9aSTUo3bu2aygcJjJ
z8LCwlJOHW4BjNzH0SX9xYW9XRfcrNdFFq2NntqwgRgyaBGc34lP/5EgvbVlfyw2fjoabAZkzjg5
v/qDmA6W/jKps2stOzg6NLFmFHIVvuU+JAkvXqfSZm/lUL3DOnlWDGwP7aQPaR9Y+BDBIIHci2jT
dblLrhsJ28Uv/zRlACccaFBFDNtuo/QTch/sVvyHTXYYRCHgoLm//aqV26QFMt9Bawvy4BxHCWjv
efTWfVwdndYqt3wD4c6UCGTCJRviUWvJABTuEhnDlaD9hlyZfOUhAAuHIBS1lc39CGMA2Hh3mcwH
fn6Nhyw82N3N7LHuGPAnpzTmgEfb86I6m0CsOLAu45RfksTxxuQ3A9yeOQ6nfQZgdtUHGqnRbOTO
AKnMc3/0XTkwIQIvG0xDiNL01GC8P2LBmtY4Gdp7nfQPoWp3FeTO3Le+kO/dB0+rnKvUpZutbtOH
lbEfYuQ63SK6Z9nV4oLt5lJu2jDcs0AlB48SxjVX6fecTrzM/AoaghShM1L16gOWYvhV7QO3oH21
G1mtOKUQE4Cr65H9C3zVb9U8nceRWIJQBPAbYAujwLXlCGxjtig3ZRPQ7enJeQ1quoM7rX73l3k7
xuh/DXWwq0kIa13KhGH5vAGPyQCNRkjxaTfPjnLA6g54FOKRnl/mVzh/cH9szVZCBEPkKgG4wN95
xFzhURWbNQyUsTDk3iEVBttRCqZUcINyZ01jKAWVHX05fTcNzBsHxl2FOI/mclvDoUM3aKKy8CzN
8l2NcpNjxF2xCio6tziy0wyZMsZFs2DRML6RKWn+0x8aEEbLF+ZWsBLqabqzi0Ac4pb+yTiyvzz0
4No8G0DDKRVKn7Oqts4TMX+nNrjf9aBLaoNDMtucwjKDHQyqiIQylDQaimB945bHJm1mMIeBvVjU
AWSxno4iwwdEwRwck2EV5UOxjuf8kQhGQlt1/xP6wRNIoZ5mTb2pKkrDrgSNc0RTxkbojmsqWY9m
AzlAjDhqW3srJzM9dLrwccrYuyQYmB66CxzNaXfYb5l1WsMNqIC/jng6qtQ9MRjNKEWsqLo1rD0l
Ukd3NOGL2wCWQwUhMWytX4x+nbWsFL3mCYVhsz0+mEmSb8YbN5zm5MZ0hAZ2vIOk8Fn/VVFUd4he
cJXKS+i3DfMb8TMbHHjLA8RkHfM+z8v+A/MPtLsOdDf1TGcGwcY+a3KohIRnM2+8NQW9RmVMv0S7
/C2DNAVwCUpaBS6nDowCUtAxcYzqUebFQ5J1/on5jdyIYPpTmtF4cAqaVKDarLhCULaRthvHBjPr
paXY0Y97TQfQnkEnAH7aT3nW31EwRRmT6GuSSGJd1dUAv7pk0MzcYhPS09EgpEA0yrehEX409mPR
FfNLle9nnigxcLQebBuAVlJSCaLYi9zcROtVg0kLl3+Hb8zZMBMft/m8QD7le5FNeo1VGqPLiDU6
4XLv2mAv6Ttbm/nyNLSKKTxJGjfAaTdQLG6aybOW1pvH+AgcD/oKNlHPKiPecy8ZPsQdFg2u6Twf
mMic9tGJvOjMmOoyYDwk/irjnQ/R1ZPBW+RTd6I7tUvCEeqswE2fuzCkUPG7VmKM0aGzTjj/z0az
mS0mRjnFbawPUbrFl/VQV9k1UCPYe4vHxhNNgLmvNnZ1Hp/yZojum2r6SO5HLX45GW/XqSpeqq5m
ytv7n7Hw7V3k16s8yiZscADaWDbP2czVoug73hO4wfpVx+UNaicEnvpM4S2jR/ZlCGQ15/n4NaC8
i4OHDYcvROc0XVJyxfJOHDlDs/YR6vjOb9em7rtzJV+o4umO5nJyV8vp+vvDX79VXJwkzJeNG1fl
yQCUhcixxBHzcCnT+r9Zceu/f/X/+99ysmCrjovn7Gc0THgIt8GSe+9h0q+pDQ9YLjTkzgae49I8
U1LnoxtAsU1Kui7phtP3r6L//tX3b//df/v+lH/9iX/3KUKMXBZil/Ya6q9ZaWpi220TXSOgbtvQ
mse1WXY486aAugzgzWk0J9sial7EIL5CHTbXOImHbSBTtRK1d6ZkGnVEAtoX2JHXks8SPTbTDkQZ
ZyU8RNUJVAiC4MTYVXeohUOf3PHk7Vli7d04cSbRfkTNKzCXLoKnXbgTKHO7Y1KJzOEyql0JHZ9D
/j89kHqHj2Wt5wNiW/D5aaWWfxHZH9bMkfA4y5xuJ3dLhH3vChi6tvUjTBy9mYI23BSUuxlWwiq5
8Ey5EyK+W1Rc2h8eS8cxkJtidD4rO3iY4LXvFVf4ZYht6OGnXYG/DuJuY3UMQaVCF5qGiZfn2viJ
g2boYH7scRTZ0iNRxokSSM2rzv+Y5PKfBuujs6bfiKvRhjzZS1h3gJgoH3DarjqVKZXnGgoTXUC2
gNS0TystdsHAzX4Yy695Si6cXdgGzfYVPzS69MxSMHnZPccFoF8YL6MF/xVb+pYHa683briInA3f
1MvQyD23dOiTlgnpzI5/tQgUq2SKR3CMfX6wG++5MCK4qMMwbSxQAfTj9VdnzqlyHJ7GpUHbdKmq
GXJ/IQcJxJYwPHsL+yWeZ/fkLECXfglOCvrbSYhozrzc6MZ8KVBPQTapkarukb68TGvjVPswcgMt
BwbDX9AeA8bt/IXlEvUsxwQh6zFEga0V7IFyvNrMqlcsmrrZZmw0mzgH6j6VfrGNxvxxnvRT5HvQ
tjK73zTg/VffXBaZ1+XKm/J627qFOFJCh/0dOXXws/038QW5+UBP67T3F6Ct79tHmiqy8+SX2y7N
h4NY7ngUgAP17LtgHTZ4JfyS18IKc/ss1PzGRXE1d+R/Qn+IDlXQnKoqxfM9AqNevn+ruTpSIaGM
Jp2excmeJ8nNO39Tafrgjkv1Fb636FUEuIA8k4hPwHgRH7570wnnHRv56fsv8t07Ry6smQHJOQKv
1qEZ9FEjD/g2AOfOaLGUu4S4+byAwIy9z0d/ONRR3x/6yd07rjkxtKLvnd7lNKbHJ7tPiuRU5pp/
t0fTJ1Qb0jNmuMFJUYKHsJjBvUUpbFN/xyHvA5TSVQuo97k39Oup4viWpSPtuhfPtd660S3Wjk/T
TWXdOYncU1//MRfZ+wji/BCP5UENwYcTRAFT7EQ/9VRkmrMZnXSUc6thZCYcgeWZap9WB+9Wrc2d
ooZ6XccTcD2oclWKHtWTBtsGCdwTj57Hp9Ktf5u52jdRmtwIYnkrE45xMmT7IRXxrYiYbOk5e1We
8i9Gxnmd68NWMZFiNO0lV3iCB9OAuWyUIroknfSPMPzMvZ+jugzirhx946Djholj4yMJ1bSytNHV
AmB8dH9IG3g0TLFiIZ7V6jYi5YRMHCtMHbt2ih6z5RY1KBDu9oxvwWPywNwx2TBQe/YydI5MJ2rd
LlOHsvJ/JqQPcHNpCCBeNp3s5fHrXKR6v+Vlp2yEMppWnyObpHFI2GltciJdB5wz9kHR3kehZG5V
JW9JVTlElZJiQ5qiPs2qYxfLJ9qPisFm/bPkQtbDBwx9dDhN4zYjvLImnuZzpXFDln922agfPnof
Joyjx+GvD34Fi26w0Q2quLkUVt/vLSYRnoMpKKuPRTYnlCLaJmOE6rG33GO3DDS+P+gKg4q7QJp6
L3gd01GuyB3AJnFjvXX68Ss3SwWoGasz7MozR6YyXXYQ2g2EHT4XOQdFkhNUKSBYn+SS/BbLh7ns
kQihUrHmQwew7Ph1XspjobKyq0mbgilY7HPefNlxWiCu8mdwAHCxWtY0adp/APrQcRuLV9FAuuTR
gIvlMPPsm4uHv+mjqpjgVRjNimB8a5YJdglhbmMO6Rd2qejYe5V57Vvc70oLxMDYeMWvmM9B/IDJ
mMJcQwDTUKnYDa1s2TWpMo9NOq8qr9Ab5LjoPBt/JvR6bhLiLGnivdLEwQF0tprfHnDfdebSLSoG
i13FeR80g2LTxIzlDl58TUV9h36e0VWQ0Zkg9CXnq2/8orwFyv05ts5TKKL5gzLbs6+G8XfuxHRy
De4c0SrATJvgW8wEp8Kd7CWkxsPy1Qb5lszusOsTFPyJyMAMc2bt21X8bmv/wxnc5mtq3xSg6qww
H8JO0MrVDu5GFM6fQGFGhWhmUKjiJVui89wNCwxbDlmUjRWFEZp38DudIXSFoBeX4N8qpPv1Miks
oo01+09qsYD7ZeN9WsOxq9qHznRvso7huTdhemzhFHh5/YJGxeAqW9IC+bzDGffDTR7EGEfPRWMh
o8cAFBjq885gZVN18sOGgXt2A9yUXefoHafs6uiGmErSsnwq8chVgdniL25NrrP1bcA2Knyn/+V1
3sBW4jfPVQTBlpPtyi1uctIdxbvztp4sCEexFeAVwNg11VVIAsYiFMXPUUaqOoYeGqw9/fad7K4I
k32ZDuKPXUdHr8HyzeVd7uKBF8rXjnvVnmUdWQr1XuCweCLzxT2XTNNvNzxYs1EdZk64GxXO+hxG
LokZbT00LlbtsWGsqKSkI6TcT+VQX/rImR+01NE+tSHuUutdXDxpPnbYpbEv0wYOlI3paoKY2jem
x5qurY/WXtoBU1ud1DKm+P6Qcyc8pW9D1FWXIk2qS97EcutVqKt//RYhf992Ylo7nFUm2AMPXhe9
U0LtcktjwqMr+5Z4AQU6fo+fqo7pczfqJSYCcDaNunVguIr1bkxp54I/nAayO3aqfVdqTumKWF7z
CuVGpJa4q1PjxdW2v0UHKLZd9MdSctkip1fGQT131Bk/pMAt7TIO1gHjJo6stBRUKSbXbAZ55Qb3
PX4AJxtOcTSlD97TIFMsRC7sb48a6aPtjxk9JNa2HbBjEt7gSGwLtKSK0EzJYnww8sLbegEU2r/l
HP9NY5n7z6ZMAoMueUab2KCtCA8uNWp/CwzqKMjiqouTg7RbQjxza1/6zgQY0fmPvFw7jTZ1SoUD
HArdZivF1LKLM/mfC0IpHKUws2dTnOFoSV77lhB1mWf2KU5j44B9hb47T8IGHCrn/0ShnAzIYNmo
bBNW7UGOcXKaOMLjGMjkc5f5LdkPINpOig8fJqKJkEAjPXpSdLCr4CMrnOHS+nVytLVzrYI5vPzr
g5cX7SEL9XNo1cy1BOekHgcc/FtJ+ZVuq21lWjetwFj/55dR/LPUjpcR8BrzLqE8h5dS/L8v4xAR
iJhtWP/doL5gc1ofukkghzrAqwndSBSOPn6f36upxfOjMmeDjO/ccDu62EGy8gjk2bkxf22vSsw7
PAsEWABEkgozoyfeuIRxtHo2p9Y4pn6zwl8SPlDKJDe89rTrSPkrs5r2hDk4erSJIWK5iD6zJsNT
NM75qxWPxUaUAGZZohV93G1wryx99MapBliOT80mpyfa+tgxd+Z81lqvnmB+/p9fJ2epv/tHPtV3
PI6AtiQmq9SSX/3b41Y4OigjfAEHbQebsaAFR1LYWQ0UycvEnjhKUu6D46g79yZW1qjfJTwD+8HR
8RF5+D4ofPMuYkKhpqw5fAfYErej5C90/W3OvHH95VZ5ePUAWc/TSz7G96OZj7Rr4GU0gvzDSJL+
yRjEGQ/Pf/7e+Hf/7Tcn+QYldmFL/AOZV0ykWIt+xvYus+yIvRT5dDeUTvwZVS0RyLCseSvxg2B6
JXZO3dJTZMQGTT8We1fJIbjJqoNI3GxbgFM7Mz/taa/X5kvju8NGNTR0pTxWAFQozkO6aq+ho7K/
/Sp1o3tlO939pGmsMOy0+wVLnCTWVLzJDsi6t8f8M55I5Vr3c9kWmzA01UdQ5cdcMI0rRvPV7JKP
mH6sF043lG+TgDkIaHK3DCM4pX09RsxhkljUjTdUH/lEVCJd6YQWwoY7x7osgdLWzE0OUyaP0tnw
zrHOdvTQeDSm16HlPbHpwVRgQjDUWXRX+TKi9Rp1PwzIUjbJGJzbunjrW9n/7hl2AWn4LPU04XHH
Cmq7t67Hx5CqBVnvduIJNALydD4WJ48L9cawCJLmNXY+pXv5Xo/l1Wpm9zdL6wH1MzhLSbeRjINg
1UH9fk4CkcHIcuU9MTsSF0Z+IHQZs0+gQUY79u1mNxtEVIZdO1ftB7E3jOPtkfcu+d3B7+7shJSL
6NmOhqZ6L5QEv4RJAS+WOCUR3OPOaWDDdlgx+8QGDF12zjbjmBEFpfXxn59C53+uRK6Cdawc3zZN
Zf3zHcaAJzYcMrnUOxO2NLEuO0ibFI2/Zb39EKsAUGvYyC1ion3OLLAmUZyGByz03Pi9AVrwMnOM
Tftn7qLzCmZ3e2UyJzfBz/b5NG1mn3gHNO5ioxdX/UznhOrafJ1PaJBt422d0ke/D6IPjG2YNlBH
1yKfL2bHZ2be4B4gT/0vb74lXv+PhQU3Bak36QDHtEzrHwuL4dbGrG0V0X9QXkFZ2Vd7omtXZkZ8
H7r6nBd2fijC4rm0fWzyvamfudFcjQFe7dS0+qEFxKt7ZTP9ccMLTHy5iJUONhkyy1WP+zvMe5yD
ixFyHn9YpP9WjkECMEySF95ENBgxE0ub9l460cku3QNydLrLxoD5tKrdpTjQ3dWgnJl/bWbGWf/L
S2DJ//mjh0ggXF+S90B9tOAM/H1xVb1ZkQiuo0NvV/11ykLvoimft3L7Xaque5xDGZ3qMP6lBN4N
EVdvQ0zLlgrHnVQmglzuVx9Zeu166ykDV3ZRue0854pakBq6pMcmcnbrpn/z448Am8JDP/Q/69E0
D3Y9kXMzhPnqJGqDI4V3WpuQV5nKa+cE2PcZY0dl9loweLsC1Hgzwo6eoCBNTi3ksyefwvGgqJ41
itCmzsfqoHX5kFXmcIVNPd6N4fTpmW2PzTTftdWEO9yVr+2UuNfOFuLKevmeCTjH0rZ4TLu4u+Ef
cu5gDdzbtXa5GubEQwbjokkVredQuNt4mKtry6hm00325dtbwpp9bDOu/L05Qr6c6vlWudbN01V5
1nVzc5zOuxsxRN1yLoOVP+M4xi+5Z9Z6NsqKzElH/6mnXdIUs7fXlMl0Zs2oYKAOEVnq0bU0bZSy
M2mBDoHWGRhSiSmGlcCBrirvznZbA9MS9pcRa9kO/eNLAXLZkqZOV0TAivWgs+Ahy60rikO2T/qs
2VYeTuK2gNUUc32H4JfXG6hamO8sI6X0I4UEHOsDllPsezH38mBG7HatkKKYaEjOeLphoxuI5m7k
BVurtuy96FKWglcOV5z/MhQ9IyL43P50LUpfm3nCyjX3H6Zy2v0cYUIhGcnZTxNwrApICn3CvaGZ
oz91Zj/g27xYWLauQ444KkiYehhzVjXXrocm07RBKNfZjhOCSzxZKaP1Ai+gwm0xxeYzOfPyMYtG
2oIkfzIKJGf12XvFKbai/Z02bD+Rd7meGPBUgfHynxdUy/4HCZdDnVS2EtLyhCWkL/5xRI4sA2Go
pzyLaSrdGcyOrpkKAkDz3dLORssel+hbUSXBZrJaGqqVAJMTWZ99QUnBOCLcGQlcidL3x4fWsKMj
GJ9xnUf+s+t78aEBWbDr1WD9F3tntty2lmXbL0LG3ujxyr5XR0lHfkHYso2+Bzaar68BOKuc5YzK
E/f9viBIiqIoENzNWnOOeTAM+73NSfEox+xqFVbz0I4a0r1KNSsjJK7U87W1Z7kFG7zHIUzCx7nd
98SCFG+F1AmUyFH9+jTnXaHHe1eR45C1it8LKKeQzZsyCxnJ1S4QPyir7zY9VumrZWa0zQtJ6rdX
fKVtTqXaLa5dGJInLLkeI0s6Nz1tq7VhR80u7EkBGSXW7Wxs37Nedx77JNoauM1mn94uC08ZkJ5P
Z2yOETlFCC0fdf0b5Qt10Aq65UW8m1hE3BxWuMwkfX8AHoL+xI43PQPytlf8lUC3oatn/nQw7OCx
zWMkN2zBaM2NR7gX1mbxwVvO2bAp66V+OR0yKjYEgPXeGzbaazJW0CnMp3xCc8XC2ziFlocdsHWq
A/Z5kECBZ2xNbNgE3efGQ0Lgw4Qw6YIOcy21ksUGRq86RRnTY00623lABGvszqK2WQmBuBq9i3WP
cd5Q+SJFUPloMeOkmA6eS8pDhB5kAlsBPAgzHirJOIizTy9BGODFOmkVvn7WHbyKyxX7/zE/f4v5
kfZ/xvzA5f4o6uQPKvf8S/8N+JH/oIKsu0R3Swd3p8MU+0/Aj+P9w6HpK2zTYxgQts6P/gn4Ma1/
iBmVLYTtgPlhtPgfKrcp/mF6nmF50iAUHGi39f8C+JmpRf9rleNa8/rGAgoCwYAIgz92GLjlKzT1
8ORHEaQPSqTts49mK0b23VOXmtumE3wxc43B6Kdls66bUiJx/mZEnDez/7qJm98FxhvBaeJcSPeP
AVE1QkPdTwM/ZwOwKy3/RUGDnhRuT2tifh6z+lrbDk2DOQZIatvAan+OQxnuQ4txyNTr+m/2lbrz
728JLLoOudMxsaG6f5yYWqO6Ubr4yvURuWmSau1GdJOECex8z9pYPKZDd6iKBpuQEXyjJFIAFEDZ
Il1qSpb27OeOs+3yvqN9Yfm8AIghB3MochwE647Q+j2QcbnGwo6UDST3pnCQYfTNgVKaf9KC4e+m
nXmx9sdJtgQaDorCtkOo/B8nGbkHHJimzo/Cm8TZcGCMuiEx2GVESGzpmQfdx5TaJIN+kKW5T4gf
apBOFG15cYf8HhWO/pDr7ruvC2/7NxcAl/q/vTcudMO0jflL8uceo23auO5dJ6Pq3j/7cLV7Q6RH
YNrjPhCeDRyccu1oVCQRdiQUoKtd6X3FjomdgOEn00OmPdAG+tv39W8Xpi35EvKumKYFH9QfC+BY
aEOpN7V3MLERtLmzNgTacksbayT1+aXFBENPF6oV8T97PejfyoyQyyKvqNtbk7xmpAz+51Nl/bkv
YQgRhu3qlufxWcK051T+S8FjbKheBf6gDkYse0wYvna20Z0IIrauHmnYL6mPZ84InsiXie+5tLej
RYL0ZKKcyGpFM5TQsFtuFmwbFfAeNaTmaTQCou4mQZMgWDnKr6+TkRJg7moAIBMTK+IgL7YSNC7M
XS7j+iqHh9i1rOOgFdZqKvVpA8GEnu5gYK0av7FuU2sX5+SuKYqLCQUehmtztIziI2xZ5VDbhzgb
s0LRmhu7XG1XYOC7IeFDKPgziitEVqHdbQaHxSHLn4Gt9TBsba+O2C5iB+rzHrC87t7/8+kFvvFv
3xPHkpLH+d4LT7DW/98nOM88l1kVIaAOvsjWs+JmBOAxcs876zGCMIRuuHcrVz0O/nAjVGc6T0mO
hCeER9WhxLJbjWQcMjrPnqp/1JlDsGDFCRq7731IbDUVMv+czMyN0Hc+ywq9ShSNHueXWE4b97Dt
aOWH35IhGLreGlBQs6fJ75x63XxMXP3ujaE6ho2DNaHmsNxKvCCAVt09YoZmVRVitG80GT4shzT0
btJ3oVsX0t/SOTs7Tf7Mx9jd0nYYDk1rybsy8/Ep9B+IJOse8zaTe5FMeCXxdSezxMKLCcRieacR
2VhMSPjYGkEIsNoMOZaw6rWUhNpYBYpklKX5sczjo2lOybVdKCjWt7HTiTMZZHCFvix209SlRya4
jbC7eMeXO1oLvU4gbjTmxe6JNr4kEsCHTWP7RhcwukqUspkekFAXv49a06HyY5sRSiSAC0mMVCw4
b+ONveejy/59o0rMxwtFow+rGlExYSipGAjJwV9/ZGJnpyYI2aMQWJyl2400PEhJ6CIwQ+00nkBm
DBfqWzvYwsYhaXzaperVLQsXKzafkZ2GBDaHhtw4fdPuDEN8WCGSDCwyiN7hWF7itjgamXYjtyXf
OlrqXJhVj17lRE+wBc4Z4WmXEBTSk6+p6EnEtIkRwN+Muqj2Gh2Gly53fEbm2XUxmDup28HFomt+
q9x8hHzD1aKbI6qRFOGfEzsm5djqCT88uBejFvuubL+A6sgvzSDzzUiS1bpzsBYk1nAaHVA0xsgs
H2sBOgxlEtYzpPHFnA8NXCMgJuEtmRx/50lInKzoGWbRtsWABE6aJaOHQYTBLlYmO+CONLXcrtPj
0rchuFQ8+kStRQhujtXYfR3qanzsMm14VG325iXJeepaAmTnsrUpKg0Vq8l6g3uGKe7oEDjJMxRo
HPOVjQv9ZKUTPmfPwYLGwQKUe8RvSdLefHfycvfXDxKL/6NVQHCWx5Dc9khdEWVnejFdlicb0M0Q
hebm1ssIb88codbAZoKnej5A43OPfElIHpvvjhWDaW2Ew9VEi7I8ZIo8DNa9xCLAyp40tHCP6DB4
IWPQ2QcJpFIGGA0XPQcRWyckYtNNzM8IXdEdUhdoN/AtWob243IgHjI/jeb4udzLane68e9tBhaO
J7IwSjJ3w/RlOQzKR+7j5LuRQRu9QQujWovRxjkkxtZplp2moSrhB/UE0g5e+xLgr2aCnS5aSaOv
Mzxq98LBPUocpwGnWhbBW0kGyYFcvfHQWTjPCrvptm1HUD2QOe3WNYSQdZOOds6vyg+3UqSzf+9p
ybxibT9nQpHinlpv0mo8+k+Zc5QmHqeuMgn21IfPtOg8qrVE2+lfXFq8j9TL/G586+z2TDlw74Qh
KlWK22R1Klh/skbbC9IUG/059ePjwPdiqzVECnZ9eiT4DVVMT2suyqxLVyMtjJy63idmipbFmcAr
oS4kW7pH3Jwl0y7oUVGrOJFHUUY/dYa2nYdAgpELjGBKGOSm1l0SpPdTQTssJHMpg9HzFKbZFxqt
4c5k8D1klL/zunNvsKhCCv/k7gqV7UWJ1FIb9Vf0F6izx6Z6pLH7FIn+7g8ageiB566p7/hYmTHj
gorAhuQG1zSMul9nMzUn7TgRRi8xbINRouMexe8WTKhH0drEOkIPWcanKXWN+8i1XDd/uQLdKDPV
LTOm/uxFHsY7d3hxZvtrZ50p1Vh7OAsIwT3T3tbGUJ76nhJdQyvIjBBvQ4sAs8QgYbv0EfDurBuE
oWszng7U56uDxEupeIGPIJ0A5gXmZSkr5TBm9gn1BzH00Fm8CDkUgYyyqddeKLMzn9+jG0T9uQ1g
9ZVE7CXCd+gxg4lzQ5x3aQHTVrpI5rDB5D65L6brE3roGuNuAh23GSKQMlqImQbX7Deh5TXr1W5b
otld93kHBEQhQhmiNrwMhjy3odtfMOUYMp9uslPnvIi192k6kBxnbnrUAKRSpsnBiMrb1BHBzIYs
3TtVjuJXCymjjbswUe/42FiuDP5dGMA/EmG9JAEOuS4kiriV2hvKQazuQ7H3qOiSZxNMj271NPet
T34TBTunHEr+PP0I0bpMrGo6u0OdHKFHzROBTB9E5tonD+V6RDAjAASydKrMOpVuxgp8jpocy8K7
hPM6INN2Q2vVJ5ua4mlqIGUIoKjFJyWUWbtRxgejK6+UwYqb8H6EMz7F9wkZl2gAE6v+gYBXW1cC
5KfWeuh9DOdkjRB8cjuztkEa9yiGYXwQaivPOf6pq+4SYjLpibMX7UABrUPxib7X/Fo0bvkROeGb
SnqEcpTi1xhaSL5LM4CRICGOYEhqApVOtV2Xe7cB3OlGCndIhd8GcT4+tlXeFCjzG4rlif0o4wxw
qIckvCyOOHLgtjoF/JgYCJDrAPJY3jwG+Oap7LxrgYUAHCLFQpx1Yt12kbh6IMSmIJOob+90eShR
Zio6Gu3A7O/SobWi+KMKR+3aom03+c9GrW4fzDhEDmZG2XkIAdZ4cQeFizVq1Snj4BnVQ1orUJLN
DgN0eSwUlSU1/KitvLj2hdtvJr/+WU7kzfUBEzjKdNyAKClj9MLu3BdJC8M4Malh7OHDW0NgwekR
QOtGQUgBm2bApkOEo6vSQDXCv5BEEDUTrdCOeszVNL8GNm54J+DNkCYBkkVOsfIm3DKoiNqt4RNC
1yfWdgha5p7A83Z9SpUyr7a+X2qXVLXpZqqtZIPqestlom/aloxB+wdl7OmR1EYdhdCRNry7hxaF
sH500TV0mNXhpIFUsdE32RjDPZXeu36Dp5YCfllX555OYREa9xrvgks6OFbl4t2f+nJHMuFd7/x6
hTl40/VVMUeAkA/r5TQGbTd+7Ubxs7YC2FajEz/XXcabG42vSmkTTLOs3EmtpV+kKcLtW1We04i/
Q7AnWdOAZyl+xze7cVibGll80MIh2Sx3u04NF2YWTrFyzyF4uJuysKh0WXZMNG+rqt6+utgM0Exb
CjmB7V9ZpuobR0+yv2ToP2p9rH4YTnOk9nBFzEWqsElhsc5y+6y7nnX2YKNvhdJPA9u45ZGo7+2z
q6fgoSbCFmNkDjVXHM8tl98CzVorj2ToOaQ5hYJzqTtwPZ1IyjVGsv5sOxAPopBtklnr3NX8757E
adn3+F0jK/tSsyE7qyAKLsut5eCEKtz0Askp6iYNL6swtbMXY/XQlXlanoLc/jRUJIsPk/fTadGY
KjHeNCs2TrZm678OOdoYwL6VD/8SkSmqK/Jx8xUmIlGkeDWjD1HF404TN8mW7smsHofUth81i9mn
8Mtn9KnWoaKCs9LUWKIu4rHOGmqUpYoeMP4tltKa3E5jWD8X8FnJ8q0el3vEHsoT4LMYzj0/DA5W
HrQ7LmP61nYWbW3XKrdcMsZTYuvGE/oQ0poBgq5D1LGYdNr4WBkjvgJbDjfRtxfqpNVLwN9g2nh2
pBuA2K8ylEi8nRrx1MX1kldJEupFtu7RNXtnY4oSm1UQyuc2keIZdcXabHiDfuuZu4JmRxTpeK8l
Uim9m78+UL70GXilB8UFeUqOzNOCUKtpD7LxxGmcMOL2E3wczH/cxyQiVo5Z4hIpQESwQTprRNKs
9SwdKVfTrTK14Nno3Ho/GYOLXxNhomJh1/XDdFoORep22b/cD/Hy830bpq3OeWbKHO0fqJ7GrS0P
tlNBoKysp7TssDPzJTqzLiejHG1xlmGt5zfisxMGGJIaUNmoWnZ6ZP0FeJSvAxJSMEzY63LsB3nk
0q0OMnRX6V91YX8jXy04a4ghhIf7KMuiiyoE+NsxeBJ9fPOm6FZjMbNb/c4K7xDL7jZEvNVR4jil
jcQQiVCsZRZwLdgr8Th8oSufrCs9ftcE6auTwJYRR3cbtcaqNo4GazTl2+YagP6MIPY+rcn86kzO
oXfVKyipbq2mD7hk08bOo2wd3OnKRPTk4mKfDxo7QJfGTU/MqGz6Q2y2TyxO3sN5hknNHi3ZrhHQ
08rqoMv4GKRHvQ4fCbTx9y0RukJviFjOA0hEPTmf6RhQ4h+Ps+urIedINOJr0T2zzve3PgTQ1TSw
qpG1g8rN8HG2qOGgTDPZp0qTh9TmO1XJ6ByJol4Lt/thamAGCPv4OiRTiZbSfdcLtGFE2w0+K3SS
z+0jpTYQdekmpqaEu5vhcjmAXrLr0D7I2PvRTPyfcdfsoTMepduKrWlaTza5squ2TtZ6IaHK5iWC
K1PseoUWLgEouSlj/RDb2jN44mZXVMrBbpp+ww/NIn4u72TuukrcN6F7GupOl1h20GAbYDcQzcga
XRVw3lZMnetoTjItMvnTnw3hPZ66SWPe1iQLAUwzX5MPA5DnYynwzwbVkO3mCnJeTu13Bo4HhiFa
3qRNPrgagbR5T8PEyIqfPTk/BPFa+k4C2HuD73XzKmvGEHhUQG1J+FqIUtgLjVfbK4lAj9JTVLIF
Nol+X0MDii961SDuKJ2nxJlXX3n9JcqL8p2PBM20/1ZXCj9eDf+sI/s7BZO3R+sZrYmbJEY3TMTK
Ygxh056giZcDMbkGBTPHCG9a6m3aSK9vLayWXdNqb0hHbnnErj0elbstS6Yv18dRiuW5Xvu1Hx5a
QLL7STx7060DwrNvYP89RREVQ/S5gGXtlWk7DptymxDV2eZf+ODa05Jw7u5VyFaAizMgR5ttw16o
4iTOeJQ5xLCsTdjSaV3RR0Ly7lntl5zC0apH+UJiZbhj3JvZEeLBSKXzGFKgzjX70Y2PyiSTm7Y3
9JbAMc+Y1Qg3gQ1csZbaJ8p9EpN9nXAmrBNLWnuMlXKVKkAtSa/abXrvKSoftChWG6rU1UNRRS8O
cHFt8t0Ln5pag0Uqzr7wnK2bUFKOCVOnBWWfzYRv/9EZkmonldNulnkj0PRXb7SMIwuFS5EE/SZp
ePepGT+5du+/FjEcsHJ8czxIzHlAZ1mMwGjcsC7WE179jeyTJ5BEjFv4904SgJyEdEMLOqVhTA+1
45oGC1c9gPe5JRrZA2HMz5OZnhkJ32dbVB36ptLXAABdHADHvsUJoBWwVoJyMOCAFsybmVPsfGd6
JYKhPFmUrqf1cvNXtlrjG8Sel1/IWfZXg7gXubfTUMVmjEIIFstZsBiW7Cnp3GI4/gaz7hs4Bfc0
sQbMV0q33NNyPyeFeAij8LgEIZWzDbSeD78Tkkw5JxX9nz/251SV38/uHa/ZjX344ur5Xpb9ulL2
h5NU3boxU93e2pq5y8Y8OSiYGId6fsKcKDyR8sRsgpbWq/FEz8L75aBiAk7G7yF7cIMmMos1iEkI
51INl6v90JV0a7pIPcFAv9AzdwmBwN6eltnXMRvgihiYbLPZMzPpD00GM4+9rrvFcj2HQIc9VKh4
evYrfJlEnMGD6IMn/BAkQ79EjnpF0mvs1SyNFxaxMEPggc6r9fMo0WPvS693Xjpk4BDz3XcxZMXd
88fiPjkkqgbI4RVu9cJOTj1UiFs4RtXGcjQsxXgwAy9FUqbSk48R4xC0WskH11HJGPPjhGCLinab
6SttoF2LOnNFcdV8gfCT45A5ecX0nQ/bYcjWABX0ubty9ZiAxnL8C9G8d+tDuAWpZ5dsFNdxNDEb
103BDnA0Z1AwZd2UykqXBsWDFTdXtyjyc9XlUBtLTGsCB6wqIgpEQyjXAiCFOyV/2VlWn/3Z1+lH
iOwa+mWXJM1vhiy0txKZFZ5BAPFpGyho3h7iVGtqP4ck3BMesFcTqjYHyTuKAz8/+GGYvxW5f54x
3l87n+odkjp1g32a3pii2Sh5aluyGP8alNR4OkCRzmB+qCB8IlXT+QGKbqOQOeuMMQ8zJnTWhVer
WoyHymzsbxnkfLZecEqc2VGfduGzN9DQUR1FXjbUzqYImuSoa72xcTITM5zvTZD3GDpGMrGYW9qG
0tyE3bSP96Ia9pQ4yOjJG/xFYWeDaQlS6oGF3Gh2p12cWgs20LnNDZv9n+ggD2wo0QpWBvJUWG2J
VPJOsY0oPnLj0swbzxY7uNEokMK2fred7zkV7biOZv6t1Q2gjNmkHWqza7fmmN9D9gh4SdkFB3UW
rUHFFajkWzLlx3jTsTJ/GoIr4iHnGtcF85Bmf9b4/47Wl3yAlU3qgxyGWfcg9DPKZU4Myt9jHw/a
ri6Vc+3r7OrGeXSRKS41YI8wKaA4MWZeFZajJz2zv+IKWodmmm0KKr6PsWi0tR4ySUmURZXdPXcN
k3ETCBepzvS9qTJ1APccQ5sndJ2+FRYSQQO3xnUd19BDHUzwOIwBssU9vhQNzmKfQAzvuvEjDFuW
6H0tb0tZyrOMPW0j+1mKrxXe+h3MQaaw1v3LLok6CMvQOKXRZFHFKHedrnONDYCmkmB6i8YqP+hj
/8KnNR7t3GMPlCgcD3pnrhwX/QV+On2fBAJsOBcYQwSEjNhbTxDFD03B80OjfvdmcKyijVSNojur
tL1Q5rQug/xwuuwhRyb4FE5gY5EKtVctw+llMqXVfQPWZvwYvf7mzUrfAKWvxek9jRH6rsntz8q2
z7GOFQim5XuQa8VjV/kXJ+z4BqKqx+JKyyZBn+pB3VwnOsbHKWgeJkrbSLD1jdl30W7CdXRuo+55
shMq6db3yhi2uaUjPwk0FtuxOW4bI5936nC9Kg1WrILy1BvO3rYteDl9+yl62F2zo2XTKCxn6lDU
iCGzYoAqXil9tgg7W2269pWLJ26sjY0oy3C7VA6aLLM3/mww9oL8UDt9flSJ6tYRSuDDmHA6TNO8
wSVwPurXkUHZ8tuHUVfkkankJRj06IagSD8nMOjtyhTbYfRApYVlcUUgJD12kZ6u27Oocwe8yzyF
FPT6DhzP1LD9p1RcvjPaswoXKHGwvn1pp+MYRafOMKObrdFrZpEEO13UPsksASshh87TY9gwHBp1
q8FM03hRPcDdQzFgqEE8mD5OxKZLdpJNyDagK7G2J84fC1v7HEJcP3eF99oPOMUrvfbXss6NVwdA
AQMPv1QStRP6HeLMQsT6Gbz9D2WkNgicWDvl3XM0uN1fahR/dS0zrJNP+R50KlSX1JT7EqXZMegw
EyGrI8qG1hh2MWNfwN1b90KoG5pf8Dss/OLWvIDXdo7eULyZMibjodGr9Zjj8EhL31iPGTReCy3a
k8tLbCIXBiw8fkKUSOyegrUanEPE/v/czNYpyxvtc8GaEVQyoDmlt3t2uNXVIgrshERrn1uFvEah
/SYyszswVr3RqkBalBcVpIR5aSFrGr5AhakvwULe6C50EW/ssdBgR98yO5Bt0QUJhRNf7pd0UTR8
06k0E7U3o/EiWVDgR+EQ6YzIddCd/Z4VYYlccNXRljpFNs1mJE/3PiMByY+1aKNVZyqpwF2NXBJE
ov1MfRR5+CHLu2G66kEjychyP4Q1WncUmvZ9oujf9slHJFR7dTAbkJjj47SUgi1i7J84IxN1uuje
jqV1gwNEP89tE5LjsgxIrpmdwwCqWF5jJqzgx54HTWeDmA1XJPlYs4RpbFLL7oaNHkQ/bGgvuy60
zJMtUvfotW8AB+kcyJh4TCdpspXNxE65VefmL8Uyzs2tT8liZTcMGLzB4ZQ3dAVWXiN3wCQp+jm/
KDnBzBll9dRXfn0ou6ba+MoaVgVaipUVMb9Muh/ozIhlfwstV+7ilEa8yttXHTDqIe/9eKSjTYtp
caMEgJk8huSkcR7qqka0Nx+WYSflG4wOJTk4wwNNS9bqVevmSPRpU5uDbK4WjuMACgKishCYKaIe
dO7JQzjfciLtR1Kw6c7b3j70qaQ36qmNqlMe83NUfKq5mHEKjbNxwXENFkGHSXoM44ydQhjSZXXY
gXrGa16nTJNkl0EiITZiygP72rdDfOgzcYVKfPIaYAgetLNjJVJ1YNybtga6SIqxGXyqYvoaAi1k
h5x5L52Mrnlbiw/fmPJN2Nv5VkzysWvY+GdZV6JBAY3akC2yhyAIfE+kX3oJUS/pPQjhFnwXnCFv
Hopi1vsnRxjBvW4loT/DeEaqrW/C2OlWiHw+x9CsgWQX/VYL9XNI3+hjEMFmsvGz1yxJb7IM/Ks5
oMirLGR2FFBOiqWedAr5DeDGjkARugcsQnOX6h+4k5repk5lZ68MHQRk1Xj3OPf2Hp6wnrXrBbb6
RVOZfpKyrh4qUTxQot8miV5+hceDK677tIq8OPheM95xf54pLdyjEko3uAwcbbM7abkyfFHuTZYc
27JNi42eZf4xRX695uLmim+SV7MmCtKlnIFw16yfcnamY6j7K2GM7bqiVEYf6osKCcaQzBsrmvE1
amZ5pwEuNimh1GDNcYFQ2WLbR7tz3UXNsyIT4FgVVCriYc5HqovhLfesH1oz8VCaCuJXW/0VHK23
Qf8/7ZdB2CjoKkUuazrccJ941iMcd/iURlUVmzGnswlFXdt3mmNdp8Z5CzEw3HPhmdfQ0N+S6smm
//9iJ1Z092pJhTqP5D6MPWQCnqhPZl8SbYl4g+lrPhjImn7dWmIql7s4M5FZRaAcMgvOIYY0D1ip
50zrpCP8eDnkef8u6yTdDEgwzBkF2DklnXuRiv++mdDWPvbjlWJzcVoOC18DlBjJxDNpQyyBukVL
AZyvfLyKZ0AGBEgvoVwyeyN+3c4jO1oFtYE7S9fSox8RsLzkMy4HRLuIse3qDJ1BHBuj+560WP/j
JfK6H4mMXBIkl1sYLGzGcPs9dubQVzWnTv66uQRQ/uKFOIxGYUMQGH1lAGAzLHaaD8vd3wfLCaNt
NfMooxkjuLzA8oK/Xup/HquBvYH1Kw4ZG7AJ/lPq43Ps35anJctjywskv5Elf7xgUiLOQsz4VlEj
PRV2zwehxTC5f92fHwxCbaLWXKOdUUazdlPMjA1g0hO9u+K03Pp91w+BFnVBy1qJZ/x+fDn9fzz2
++7v5xm0eZLV71dOAwj39Ac7lvZ8gAvm5Ncnt9zXtJKPMmqCExe/oHEZEXBt1nimMeoZ69bKEGR4
MG1716N0+LI8QTO/eXpDBpwzlM3Zk6TALq/rTDlXx3JzIaksP1luSYxMWxG3n78fWh4nTvqf1JUG
VsR+dIrj75dbnvHrNcn9wO1Zop8DhNkSp87ePp55ocut5bD8ACqABgChM9dR+eLR/MSnHFLBVTbB
bxrfqLTKmhPropUeGOlx+ZjD5XL7/bGmSMznL9XyTRpmTulyUPMt0wawXk1RuAUnNpyqMh9OOuV5
inrc/X1YHsvCiZ2hRtU8aX3CJtKs2C7/SDCnkC+H0akJk0nqAbmIm796MRFOs14gxfAKEAv156xr
CgdYyTPGqiwBp1Lu88S4dSEsEJWJYsu9A3KtV7Sb95CgcPApe5dV1fcsCl+BYT4bCSXYftiOtPJX
lM611RRIZAcjhkdHP7sWW3xwLYQ3oS6gdfiaRvpDpsdkB43Jd9djv0Mj/NUu+INo5Oks8p3W8uLd
HY2jyhugsHA5941hAHyhCooK7JoEUPyogr7p1ew7iYNLYAaQQudic+Rf/MQOTw5vcNWv0L5/oxZH
r5zGKD7GY1L6fDK8IJqMGdo6bnFIgUqoIJVRuQvTNEPUkiDft42rb5r1igi1Ye4Nd3iCoco/CMc7
Y78lLMc+q7aiR9qNG6vp3s20fqRitu/8VylI9AxH97O03ls7s9dF65FBn3wyWm9oAvL/BIDLNBe9
VjV+TsT4aXDjTzqNWUzn7gqY06veO181sRdNFq8Hp/1lSR89B+qppF/gN8mE2YsOTqizWWAaj4Aq
hhaQ9KiDVqj5YttRA7oGfgSkC4AflhW5kvpwLBBbxHRu8JFBM/cJLaOfGIws5XOYyw4OmLW3MVJz
zibBUUVLRicLQB3NVhtmPcrE1g0ej0rdFyD+K2lw5hp2YidfV0ct6GBGAMPYlSGmGKiBH4W91z22
WUbGEr+s/V2j/KeoveWwzbdFlmC5h6Tnsq7ZtMZasadNGxLUWX7RCLRpDhqQyhDbrIaKLEkTdspK
14Ea1MbL2AIfxzfekSeRkGKTXvnfG0ivEYpiqAs7kFzrofYkIHoAXKWdv/Ht/Alor52ok8YNDW4W
+EfoNtZKSv3gTyY9DNIFJxXB8+7ENzYQDV9ZXcLDCiQsjzwoNtTlV8POb8v3sTUgyxbRt6iEDYQm
eoNC0t9OlgPcKpPPo2N99wlNtXqi3YjmrFvOcVcLfevrGTGSeebv68E84P6Aw4RyBzxylezasB1e
9bSDlqRp45ZVsr4nT00ABi/UAXgX2NCwNe8DdtCsF/l58uCzu1lm3adcNk901XfTvG1YHiL3YFV3
PekC+agxC2HTbarpQyeq+ZpNrXN04gREiEm5YAp05xhYg3PXurCig05wCn1FBJ2Wfx9QFxMBSqBD
gVfjSC4K+Va2JZH7mESn8h80Zpk/mYSUvOBbASQI9wKSASsewWXjofFD14JeyaCNRmWiUfdhGOOb
KuNXJgp1Xw7tcBqGRrzExSXyeaW4Mr5XruGxx/L7u2PWVPtnpH48/cASRUxV1EdzOqcLrmhnAChg
rEq9AxiB+WuiRc9B6JxC07gUNGZdZalzNVn0CNpOW2XOs9EaoFxktBvTST1CHX2p8vozFJnHj0Zq
1aORP9hmC49OyP7oysRg1KgR2xRy2MisLiGb1vvCbIybZGenyM44I/z+ynon2cWUEan7DRHLRbO/
OPFbVsYuq/++hv0zcBX0d4Qe7UpXhEyR98LSqWRZmIprZbsmyTyjec115IoDuoYd8QLw87vYWlPF
Tin7OyTMhvJiSvOpUvgjNTsYtpSrmlWhvRuDgoc3u+XQXR0mmHUb0OXDBqdEuamjdlarZzCOuvbH
mOovKCvCl5byfOi32atNkM3UeC9WaDOuJNCCR2LaPDxUsSafF9VNVVOVjAog3RM+cJs//5+VxfJP
M7frorpyDAs3B2ZK/U+rxaT02Iscozwk0k0OvaLp3YIIXqEZfHURLYKqaurZCLez/ou981iOHMm2
7a9cu3PUAxwO9czuJLSgCMokOYFRZEIDDi2+/i0gqzurs9u67c3voFARZEYwBMTxc/ZeexZ3DDYx
pv/+JYh/cnvwGjih6oZl6AwCzd/k7J4fNqScNeqQacid5gAmJ+AMoPVhtOFC9poK6nMEAWrnFV14
I70AcEpmrDVVECNTwm/MaByeZ7Gp3hnZbYfbuWG4fGS5qt/MKtClG/UfXvUsuP4H48L8yek67gl0
+BLV+z8KsnEzpGZc4ODEH2dvU8twj6Ts3hggvoAxp3JvdW6xGTrj2EEZ27NsSl4n82DI5CPqxyu/
Bjk+bJXhhh+20J8Lmjk0f6zvCFQsyfmLEphuzKUurGiVRdH0MyT9c/i/wffi8vOF/hdx1pciypv6
f/579vH80+vHOy1t1wPP/U8u2rGO8cwYdsGpLqd0lxjJo6bmTUD6SxBUH1FlQJEO6m5HjO9LZ0ec
HiREJ68BH1rILdr+q979sJK4OgCLf/HmDkgZKxhV/SUelNoPqujXdRZa+yaWN7JJ259e4P+1gD2O
6vv//Pc7VR7oi7qpos/mH9xcUpgcyP/nbyHqm/fm/b++59h9x5v3jEfehlHxLx7wp/3L1f8AAO3p
utAda05j54j8le9Oeq7gt7blznQHPF5/s38Zf3iOJeA+GI7N/yzz7/Yv0/0DnpWOc9QUtuHMVqm/
vbQ/d8V/l+8ueaJ/2DUdz8OQZFmzyww18u9mEr/Xgg4OkXXMyenAwzbe+t5AZKxF/zwLrA+zhabk
fridca88BHipx+gXKMtL6aGltKTs1k0f+NtKdscyYKBd8XvPjKddgj8iLeDOGP3gnwouYIcceafl
VXeKY2GlOjdfGT1Z3MyeITmy3A0IfztO8U3RiGQ9pqRZWPprksDmdnIXSMRjXuwRUoeHzICYSafu
ZNSt+A9WJPEvPhKh85nzqQjTtn/3/ZO6VPlG78njpDkE5AnCLoNUuyExcdwXmra3c0FDolZ40CeT
SBMoMlPypmGuR7+RbchhmA6NQkvWegwTqeg9hbqcsmslWLnv3I76NvDsFxAy6viXPe9fnGkMvr7f
vlAXJx/eLmz7SElsuVAN/uIO8kNBXnVLoqUf+C9ZSfdZmYBYB8R9WeMBVpqMW7oeeeQ0YPBKD0xh
SclYud/QzfZ0b8idGNCkrPse4q9TiK3dIwrHum2DNlzRaNgIMqhodH10SjkbU4C1LNyAKD2WX7WV
ns0UTHlG6LchprvIKFEyaNX3DLL4imTuMz4ODM3FcB674JsUE3mTyIaQZL6ILnhyVCOB5qLUnmhR
dUhdkhi0q3sJQmxGtWrbHf7fpwm1IzZerRPHTPNJjXMn6H/kaUrE0iZxbbAS1/okPyryT1ehTVBf
TsSBK9cZj1v3IToUo9rW2NcZRJMCbzdfIkTSD9l85cb+iEooqLchhIdU2t/Knl6/UZeEMEC6tBm4
lg0ln9A+USlidHYaCzBTe8D0Pa51rIsrVmIw31r9quzZW/oQJi8yiiN81sdcwA2rBoQJDU+iFQFc
vVbeYVz+RBYcr0Tf7Z0Yvr83Gu/J+Dh0rICSQb67IcIfyIN+2Vwiy2VAqCTETeZUzHfOSebu0Pa+
ThMJmz6uiKKSEsErgMUoq69LOZk7PTSzFWuHvZPn71MyEnYL4hcaZ7lpu+pFWRXfZR8plq54rcpC
tKizN00VnjOPYEeiwmm1xkCXIcCbt+DfUKMQYuMbV8FYtneJ9uAyTpzzjbaIAVbZROuORvcpcxpU
ZdgRQtBWzSR3YZS/a3aGZb1Bm+cTtcwybLoLXEhBI9DdjOF/N5brtMyf1Sjfqqb+cFIaYrJ9cVzG
nV2Tf9VxdCdCOHxGFN1WCQSEqO2+2SWXRWtNW3qWFhN2MWnTNiAaxJL+WU3AEwddvtAYRAklrkt9
qjCPi300Iq9Fl4C4yQBPoshC1wlKAT7jovdED0Z+3G4Kg1XSAMLo2n0omivck/sG47Y79Mc6qT4d
cQcf7NR62ROSv3Qb6MO7ZljbsqWXDwN4Bn+gJWYzjathtggB8AHN5ryFI/gqLWyPVoYyDAj3mvHv
NzdxHlNoWVKbrmIV6nQ4IFeHcaAfiBJlVg1+PyruY7t+J8LqNUwZ3wTpzuJIoqps3xr3YDKxWBX4
AohCh4FvkEJO4ALz6XgDtIoTK3OYgtaWk34ApvuBTPetAt+YS/Ndq0O1Fg0ndKcmgW7wLlFnvcR8
n8y4bhM/OiclidFV+YSh7VR2wcWxrE9g7egv5Lsce7I/YfQis7l3Qa7FnkZ6RRDTH7DuU1ltG4l2
gwFEuAp8+thT1u0JqP6ec+StXDI7wCWmT8RVM7UW5LLZkLYtPUrAUeIhMHG9RDXo9Nop7h0iJI0E
PejUpDFnDbgNKjVvi9yGcUUbJ+vu8DpdoiG5i+3xxjO1g3K8jaFA847QtbdO2nG6Ju6wr2/GKDFR
bhdybRbiWPvtMZ5XIKn/IazsCjXigzcifcAR+aRSWyAMh83h9/rl599Nmmnj28Wu6YIDjIT3NHE2
8/E91gXJ2hxKyAeOPv1TM9a3Bj7SSQavtMXH1YTePM0CKBY+WR6ayfLAuPjKuJt/EXvOS9IDhhu8
D9H494Gdbuq+Qobk12vTdd/cATaJe/aTo1N7M6Kue2ECq7PmKw0o1cRLFOk0bCMPUEgJhqvXdLSP
JGIUAp6Mg4UUOZyFnMcOH/2evJY4ao8CQT0DUGibtRHsDPKjda865o3xzbS2MkYrhLgdu13xLfCq
Gc360qTz0n2SAAzfdScHvQJrZYqABhGju81bEgliaEdOXquVal3K78Z5rCuEsJYRrmlwx8cenzoK
CMfFS4g1WZnPZkQMYWr02yEX/Q5mz22qqmc/HC62gzsCg9OzQWJGnNRfjHTKFSDCLxMhZtEwEsq5
QXzCHL/XVcuvRq+8VxIqA9acUbkQLULzTaBXmlSab5BGbEJvIvpYQvRCVkREAJMPO5k0ohu6H4PZ
orv01kOQfdj6oJ9Q2vaHCHChR9YB8XxDtSvMTtEVtG4D6JJMjzPyKtpHdNX9Cpcy5xeuPSOKTSsx
PjP4NyvTBy6FGG/F+vE1wRy7AUr/rjT/WxW21yZTbFIkixzRtL43cfKufP06cwgGEcLSmMqMNPWw
yXkeC2wl6EOP7kNsDRvNdV4y2nCrNiNV9i1WEcosgsxsy3y3KETiBuWgJhpCJgYSCiJMiknl3ID3
A2HRsiuqxr5MZJoTbxnYa09xZumxaEZNdZERa2mdVqIT4YZyldkQEaUDIAT6c41QVz/DlPuaXP2x
HODO8x7QzbLDazVuIYcYhFYvNlAJaLraxfdIZ56WGgWGG5NUtjHeB4aHHbycgSMAf1zrsZmV8Z2P
pBDWDLbaiy57vmzZf00RAT2lGPcCJ1ZI/t8etXXLyaXE7eg89jTeksA9iQaNk76SYDDtwqKhQg/L
5bzlT807YnemVewS1ztyaa57v/02uXJGa2XgXgUZT/JhZoQ4TdK8zh8d2uGAEzgoOct6Ccr2C0Es
ga2h/tI7YG80YN1MJb8FRvaQOchf2wYaY2G8OJVQO0dGK/LVv7qc2Zui2oaaXNAVAZ2XaheIJW8k
ZWKRgCSK1vbJzkcielL6zmVZPLvAcJFY34R2eUQUfq+J/jZGsICu5pHy84QJ+dEP4SRbkn63P3lH
w1vVPIqGtvW0vDsuj2vGxyvU6bT3+bOmTahA4j2gUPhexyjJx8F5VrhUO96hLettn8iD69/YY3mr
eRUvHOdpiFLJJ/y4gQ4MjNtLL233MXUZypgEqXJV7z1cSFtbMUG1amCo2egcm4GBSddnd2bBDI1T
vTGKbZmrp74ZX6fSaVHDG4dBkzj701GsBM4fYnOIpGHxdhqKqVzLSMMNYlP5eMQIKFviNpmirVQZ
zSqvv9DXFVutQB5b5qLeKIGqs2LSVWVoaNsOraJMH7EGwAIUrGCAUdKRjo1znw105elpM+V9EhoR
m4MWpZtQuo/kd9tQbWu+xhbaZ6I/kNyV5xGSHiveE9fG4U9DjbqkPSA0+h4Flb/NJ1p7bswHn/R9
dDWKSSB3rejVqoj8T8I3B1h893nO3NAIorsyS7R94mnaSuVyTsHCrasMZMv1cQjg/WlpTRIswh+k
pcZmENBb8R/yJfb6sXS0cyqZUaBKnBBAyo2d+hnALaI6Qyehr5QCDmaG35KlvK+ZO680FGKc0mxA
uH6YHhA7M1IxxwiBWY0WtOkrxfCbje4yGv11d7lloFKpZrvh8sseQSSzjrzcLL/8+QDzklbTQGXE
NPXXUyy3RnwIO6fTLmUrAcj3urcZS51ru7kPg8kmZ9QxCP2OGBCiQYrXmghGamV2mGUj5he0PNFy
Vw3ikoNh3JWzWHToKgYvy03Mh6wvfLUOXPd1mEWkeWj669wCBOUwgSaz2jhmlUY/33HKPUhLeYRR
Klcs4DCVNDlS5wAU4eg/SosW8PL089Mst5Y/ERguf215boiwjH4ljVTyzctVoCWYUkagyCsj0/m+
yv6KnrBzhMy0LTOMVIrQ3yP8dv3se22wgow43RCzyYrJtNQeMgLeRegCi/seN2R4O7ihsdNGx+E8
UOeoi1AskvoY34R+kG6HXlQbRe+Qo3J6QPyg4TBtxD09PkI4EeTvqGCo5kiOIs54hHhsF2oDU9C6
s4QRnURGCjf2cbEG/Y0eEivHNoIXmxWY6QrfxdcfkfNSJ/HMcde2dle8UY+QNRl40VUUVs/N7O6O
CLfCnLgbgYaB6IPhS7bnzgClusXQg1DaUIjLDf5+bQ3BFY3QV/oLn1M1JceM5BwuD/6p1RicpOqI
xVetpKbkPeT1kze2oKOtKbqya84PueJS0WSKKjC00reJC5IbozxNVVedEWmonXQ7c1sG1V3G/OvM
3MPZGn31IBkdXffTjHHPxnpH6oxxtml1hHYV3BoDogGRW0fW+PLIfCe+oxNnrwIOGUqN/KNDe4jL
7FRILmA1IN1zblCJwYWonwIGj6tQ86guceVAXe/SF8cJ7gqfyAaRxMOuiLrgsZ9yZKqcv/tarY0Z
fez1vokYr38tk2zYO8zHr9lFSBsTDYQ2YvgOtsA4Ddnl3Nuac0YIyVTzfmwIoGfJ/UIXhuWe8sZb
aXcXEhm8fdIGH1bRjEdVkGAzOCHQiS7ZDjb6pJnQe9P4TXSjmQjDCNqsNq2wT+NUjo+arRmbJGcc
aqXiHhCJ+xhodY4atc3WhcAuU9b2ZUCCuHYThaOoi+f0udgVV8wDxFWny8uIjg+HhgEQeRaIYC+8
JDiMD1E7XNejhkHd82/62EgPrtnU52Don4jEJdKE/J9pci7uJs9bLIPkDl5FxGuHuFFClib34ADI
L6ss8rmUfInIuOVLTLpdb5nuMcRVBs8rEAzruKrq5YtPNQJSUTePtcXoK+2KrWTMcaNKi1yOLJBH
OyXxzjIvmCv1A1SJkCVSSgRQjdSzfzRoC1Oj24ijwuAWXhAwe5y3e/Rfp0jm+S7M/C/MTureGHQG
ap2zR2QEBs+w+MCM6bWrhuQQNXuNoKdjmydns9NJAWfPRQ+J3858IrD8FIZ4Ipwe/6kT5pgrjeTe
AbFu+FV97nHJlnoWbZTDDtFN0NjaLDgHdGUc0tFwLzS5399YDEiOrj3cQbzzdoUFcb+UiXXQJ9bx
hqWsTVMLE/lJqJ19eW46d9y2FciOoG2/kz8U3raD++pn5nPnUckMUwVGd6xAHzirsAyyk8GoYGon
82hgJlJdiDprnCiOCPGlDxG9kQba3ROFsdWa5ISTMrhDU3rjmzB56ZznLEDw7EwE1uXaWbkj7w5X
51ZOzxMRcTs8jfk+ipF1u4LWS+MMNBRgq48wAvqkPeNFyqs7K8ouESWNsfZJjtrbGO7JLTbVPhxy
/Rxq4y31dLwrqtw9+tp+SlrvFuB8x7U6BRvlAPxNJnGq5iRCPRPeHquRfWPZPWeZKh/3uu7DuLHz
J0vrX5rO0K+rb2WlRY+EZm/gv7UXZigrMVAwkqV6rwcmjrAglTBRjG0p8Ls7VOdNBVeptftkk5kg
TweyQjdk3H4Fc2DH1LfleUinjWPBZZ5VqvRKdypwaa3Z8gnjenNgsMfyiA4cJA7voHSYolWTX1XJ
UyVi0Ks+coim9xE9rd1GnTOyr09TWp9FUet39CxXLulvc0poz0TXKz2PXAw2y60oulIll2StJMZ8
Vc03h+qKJbDP1THUTgGxbP3IjC3Gnr31dXpJWoU9a51qyGNGIhXWGSy7UxqWP3LNQNisawKufMZ5
YbbqR4vXZrHR/LwZzbYaCpqUyM6jm/e6fyvSWeXvjg31B8ca3qxdj0HuJD0W8Dh1M8Y8zngKaxKH
HIbwrDDIj51/tGyQ+j8PLa2OpCl6FC+zerVzRPfnzQST0lHv5hAqC6vmvFlu4aNEUtc1/Z/3mzGN
NnqMoj6ZY5FkhZRquZWzDqfCl2ii7CEwWe/kOFL5J20UzNHm+CKruXAp7VlTFdtE6qFb+vkzfyld
fv3a5tq/xe3wxmneBqbkAXD4+2OXJ1g2v/3s110SszJynBDMrauANeivh5QO9WyQ69PvT2i4Og9Z
/uHPmwbRbXTfSKT99ei//KPlh65mA66tEVf8/g6WX/96QctdzzUUS2DwN8svwtK3V40YnPWvP/Db
I/7Vs/z6J8bAkRs1+k7N1SInQqKGEXxv/SIyUYrZVriq4Xxvl1+XElOW6D3eZFzdRwGB3jamShZ1
bByfMTrNU/RPy338uA2yB5/WnZ8WW9g5LN6w03Qbu2tnO4H2kObuo+1lxVrMewDH1adHy2drFTAH
tuzimLLmXaEJKhb4TMuLnSvSB6+ZTpk/wOlh7jyeUzBhWJSRzQezXi2W+tuQT8eq67/CrCDwj3Qp
tKWtULikHEKFO58L5GhhLnAIm2IvIiKROt3qnmSCvapK1EMUOT/CQt16VrkJTO9SGME7g/hiZXTJ
DZ3YH2T01V10KYeWjLY2cjbKjo4su1+6SGUrRgVrIzM/7BqxCw2fZqVX+H3mpDDUfMRkqAOp8Z9J
lpkzIIfoZA1JmBPgA62a8dostB/YcgOuMQ95L5/ipH8My1FtW+FelgkCMjc6vGn/SarGJihYGdlC
favkd4BxycpC9Q0b5iCyY6fTAdKrHiVM2HyXuQZmZcCfnJwzLdgLI3jDmA8RlnEFzDlhuGcHshkF
Yshf6zcN9V/cEvjUElwYBPkDyYlnhP9E72J0LRFuWPJWWO0zgCgzpJmels8kB90Do0KGKeW+ibSv
mok4aTTRrSiHB9eYnpIC764hczg/XnHVVPVBaUjfqN2SxE9OpMIHB6xC9yqwu5vOJwMeYnhSJrhw
ehbIfo1PCmlViURuE9kzijo1sbTgh6jkhGQLM6/rpU+D6aIm7qcdkmqKrbVKXG+DHYrz8mSuHc5J
YFco/wkIu2/KpzEZ+x+CpSmDtMQ130at35WDfzRa/6a0+oPXedcN3k8CZuby/EZ340dpeLjPC++B
sKoYsaqF1qzprjGKEMY+brzmretrSXtTQ4yLcawDiVsE8lnFz0rE3wY/rGjCtubeVfEZ0Gq29fo+
pnqN7l0BV9+11UdhZrxk0MIdJ5K9GZsY4Foz2vWlbe3Ye/pVL0qDp/HGjc8waR55rVvFECLDZoUq
0SLSkJCnBIkCGhsK+WBeyNgFIX5l9lVp/bCeRFes6wN6LRRuWs7IAebWaor5AFWPysYbWQuyUj+5
nbce7z0tIkN9cr+cNr2VjmzWYvAT8kczdkb/Dk8IgqI8gZZBBeua9rh1LP8JkOE+1+tnFmVH1hJY
3PExraTuFbCzLMQ3vGFFagBH+nQmgu97Ee1I7X4oUu8HWORy2xUK0kdK0jPieEhF4q1GakE0+rCZ
EtLNJB3VtSDRZnLschXrkgQx+vfiW5ESvIoqmEYQGZoo7ex2pQNrIh6sSA6JwlrA/IkcHHelJrgb
UDfw8yQviJyPLbRiGkVqNfERqFyzNkP+lnKR24n5WFN2xqLlpCzjZv4PP0G0TildaXCa26Th+krC
5yM7PGcaO2TXqhqolvCPqoKWXZnSZagmLo5guyiEsI8MOgQg6CHrgtxyWgxoFnpye5qJfOhKBDcZ
owKuZkAufT24Ahc82l6+0UdNbNOAK3eKBSlvXmvaPecaHsRuAvHDu62GTZGAiQLXu63c5IVQWZwB
WUUgaVU++KmDrEymt0k90W7SXrLBYUDVc1zZDg07+00UZG2U8wcJI4X5F8pbVitMtWCGyvGttrzP
in4I34bx5u6DirRWkndX8TR8b5hDVklyH5GRhkPKRWwXPM0DaaZdOFWQqe1dO92jT4NJMeevOQlU
IOxWJAb4lPRGMsHGs9AwjpCTTBfRDAlscuU189tvnGjjllTqFdiWwXP2aemzYpasBwc85Q7rk3Vt
6ZdG0/ot2NVPEnTqPREVwXbWfDNIw4bBLigkMz/5o3NZDZfW2eq022Fu2BNvF6/zFkRqEWxEG9mz
nHQVetqnCCHlpcUndCqJ9AqSjqJVeL52ke9YJFrgvNdIx7YP3tCooy/Gz5IjqKLtrBnGcxfRumlG
AOzDj4F0vnWSk5VaVDc9Nk1To/WdsNPptE51+0dCy2CnFKMDOjLrJs2Bhk35gZVTtc5YzCCSd4tx
PYXk3Ut6sKs2sl4jg6lxnHyaqUi3VjrREYzRenlBfzdV7mfCOVRp1pOTGGeYOgpNqLjVso7IPEO+
NzXeSY7vat3UvKa04EPXzAj3tn2L0K9d23ntrdyh2XC08+kDMVhTQcTl8lXIRwZriozkKuNENbJD
+Hq1yzzt3uWwXGUKN0TT4RDLfW8/mF6yaUiZ0b5XpETTN2Cy01ooAY0M6kE2lM9JepuSRbAZp15A
h1ubphLXbVuiaFPONmmJeofHo9pxSzDJNfpjTnwxRRLMf49TQnBYBv7/q8r5j6oca2Ys/xtVTvUd
xOQ/6nKWh/ypyzEM+w9pz0xX27XReUg0ZX/qcpDB/GHZoF5R2dg2UjlEcn/T5dh/gAi3oS6bLPQt
/Ep/1+VIJDueJx0HWjNXGlv3/n90ORgofxO96ZaclYKoUHRBmYZ+CKHHX4QcSY3Jq2+96JL75BSU
9Skvp/pkM8PDXDcShcKMr2ifQ1LbT5PnNmvJ4tAdoi/SMTBPsPqDQYXj4Nfmp4kgNq8GVK6bdDBR
EVDVLpvKTIinLaD/Lyp/zqa4QRrl7IABXZN/JAiHY1PMa7FpBik1LHChm5ZH2yDEvAk5A8aMUPb2
MDH4R6S6q5Ou36o6Sw6t2Z19U37GqebT8E2bXWN6z7lLt5lJfWn7zoUVVBX04CHLMrpL3OxIrvEN
vmb3CjvetdUmTB078yNCDk9+gHYOZG+vSq3Pd+XSf53mpmw191+XW0ueni2GZ9V3waYs7Fuzy9Xe
Sq2bpNOTsxYSztjV9Zc/+J+oIuzTkNINKVSBySOz+5N0B7JLO06yld8CvO2BPM0br2Mpa6bvPb25
c+kHaJhpG6wD3o0W/zQE/fKULP6gxXKCveBxSJqErwwjB2Y57UB/Y0XeanBOprqhrYL2OSemebED
Le/BQw55GCd60QmjG2h4vDmdv8ZiXKXbrm+wxBbgOcz4Kg51kj9HQUxsAX5aVIlzcvE6IjkXt5Gs
5h4vHVf8iwaowpUeCPJsFidjpxMEAAScfGkuovjYq1PU2MfAx2WCsY5YdaOhR2y1Nhrx3gFBMJlQ
tCiC+ZIxPmQBzDgH5aXp/fWj/+2b+PXtwJORW+I5fpgy3+tq9A+GB/ofdqHa0uBoT8tmGJAHuIX1
XafkTkEi1afAhtbfljMVbz4Yllu/NoMW1ieREsorR2tn8udPy2Z5Q7/dpb4rT9XkE1QrmIuFmiIb
fjGx/LxJvvulx+G0jgzxupjCpoEZyHLr110W87OlqmIolsHAnVd8YFj+9IQtd5fNsjMst6ZxKDcA
MjtWUxyWy8H4FyPQ8sNl7yDF8sXMInNbz9OG5aP7tfn1MzNk1UvYyeIJC+YDOV3cYubcplhSnpff
pFhJALeQy7oYw5JA0OKYN4unZznOs2he1tazC2zxg8EVUyecaqyuF+PYX+7j+bHH5k7WdT9t3dnD
FsoWQFWVvgcJ9uSmK+Qm0lyurOggTmgOSWmZN8vdZSO8GDM6WD98ea+xkR0MkgdVB5IEs5K5cQcC
R6FeT4hjxqSZyxRuljmODkAK56r3v7kFlUFBUqcTQRZBEPc4usBD+kbM4q35RcltE0EK0ueDbfmB
MX/ky8b8+63lrsdEdk7Q3RsOrq9xfgDFOwG0JMNygYDdkhvHpAmKs52R6avpGt1NE59wCOHrpGNn
oKfW4/+Xw0uUVd4pItTkJKcnPlmsQoFMYTOabLrQa2nvl5y1Q+tF1U1wrhz5yLiC3K35NS/DpDCD
VDrYmK6XgdLyC0xWWfni6F55HFlrAWTo48dxbJBYGjo4k+mO8DoKd8CM27arb6h0P5pKQ76iIcLX
O8Cd+KPmKx3pyf5X5BnpkSrL2JVZQ4QnvHBXjw4MbJ91WRIz0bP+zr33TBnWZmJM6+1aoDCnKNOv
+ixKdzlRXOsyag4BE2qgfwgb6zG9Vq6T791heB36aWMMyWsgCxyXA5nxdeZO1EcTgUXzrjAMt2aV
ACxtcfyO+LYK8oTWQ9veRILc6SJ2E3yKLe0QQjsIwkG90hBns61Gmwhs0TF7yq9Shfibgyi6ksgN
J3C2VpBdz+0BXajpHFnaZoCXccRUc23M6/2wNta95WPuzJw5Khbh6NhyfbPc4cCy+jzFGK6VO4t0
hhC3XjI+D1UIQDUmPN4N868E3ckKZMCnpgfyNCnD2Zpu6kIyrydYMne+q4Vb7NRP0VQmexWPt1rs
Nsdg7Lsdg0WDonzs17YW3posns8O7sxjnqA+iU0mClMIIzCzt5afMJxlqMtkujmNYKm1yjOpT2Hu
WkNd7uEhZGuz9sFYRDibg/62CGKxtWTZrE2ZYBBCMwNhIF53FpLn1myJLI9dg3N4YbK0Ms2dCVkS
lUbyHZCOvg+88RFBP/xLu39MkR1vGTDsmsKcWWENokHyaUdb7zawCtuDiH21KxVPOtbppSFxEmxn
PpBUm2hMs0MeHHyFY0qybqqlm9JXLW7J7GlQzbBNnNjYGYV8K4js3PUTGAZz0Wc2wWVM1Rl3B1hw
ympNq6AO29C5gt6FWJ11RDDNgMc+rmpkx9jUgowxp9sa165iMpsZM8SNOukjtZGAzsOXVWS2KV23
Xqxd1/xG/zhsUQfoLGZygW+s2+h69JUEYYvVxp9QcWrXLZgNYyzHdcf1/NAMHEBdHr7WWac2+oRU
sWPiekTagTsq9bYiAYPAi/ly5IjuTBBMYbDIk9OXkZsXJ/MxYTvXScpnauvFW+PVYNfISho8mKKc
phyO2wSj3AlJ301vhu5BpM6B4tJYhwlHZ8jkfmX57VWdGdYTGG5tNxY+iohAA6SinpIxPrI+ObXV
YOxsCcw/xSYmSALb9GG/LloZPhe295mKmMvJbORzdUu7mZptmxXx3hkh6qVGBiuh11mZYfnW27G9
eJPQtp1nYYfr+s8gx4uH4Tc+TKmVrJsj7MRvPUS9jdLk62CTTOR4xHIMT2A0pg3CjR9IiKy7vEKM
Mofx4eFxgiY5VsTUkD6Zi1NedLzc2D/UJp1P3wKZotxDpYnhMmtQeKGXKApgVml9eR3PfYgxONaZ
/T0ezZdJBWDKS/3K1H13K3UyUgOYaVEob+hsNrvOFihScOYjEdK168zv0Zik0Vk3yx+A2+nSd3q4
K1IbNKEBDchkCjzh5sNo5HwwqbmNNahWg15eM2eKt/hg7PWQGFdNO9yYYx2tmeHdCSe5r/SUJKKu
eZTtxiRYO22i6hySLF7NIcKBVQzHnk7bKjFqEI6I49aVS5uUU3+wYpjOuIhwtVU31N96XOYbdRsV
ybi2bfqRkMBhPNbp3kxajYhyxFrWG8oM/1z5ZU4nH7EFTJNtA8eYS21y6R1KGV0GDaSCHZikj65N
0p0zae9TTrxSm7+EQUQlPkm8W6HJvwKQ6NLiwOPP+kHS8Qr79tAq/awNKBY9nPLbRCu/8slrjnwQ
yOHiW2UBr6FHepmwGUNKCZ3Yuk5taHqT4nKk4aBD80CruRhGhtKBd1r6TaYi/Jkr9nlEwsfpqb3h
WhqsVXupXMhkhh9p+NQFH+yINtuG/p3pEZnrZMiOdLi2CQ13f/aKgzpG0GfN9clyf7kFB7T8ebef
ZaqjRkk2L1+WDbWp+nlrucslMd/1df48SEX5neUxxtHcWsG1RPg3F1HLBpb/n7d+3S3awToGEEAE
9Z7J1YQcv/HBhLHP9BueE6Sh6Oy0jrtROFThyVFKoJbDT90lOX3ittqHMnga8vTJLHRAq/AesN5T
eZUGeZBtGn4GhjnnrbKZ6MH+3MR4CgnKowxC8uuTQokv25FWPKvwBWoz0XAO9YlEmTeG1RF1FkZX
1eynz8fuPQkwXJo04KO+6/bLjysjWgfMyg4ANVdmUY5wpok6YI0xEtKIgMiCdcnu5VUnzLJfGAnr
rZvLlmowUhad/FOLhOIvm2auykWQEd5retdQY/4E0i00u0zRZ/OWqUiJesecIQuNtEZ9G8z3vdQf
d0nm3LozZy9LWNEATOCmOSMY4pnUsNyF0pKd/J2cK/s+aWj7ivkm564QEASFYdvvU7RhN6ThnjHn
Gw8kjTz7adIduIqgNYTycR105fUkM/koA3+NTgRdSsHOXRBqEDvRVxuayb7syeUa65YRj0Ir7jfx
cIM2bLhh7Pt9SrEpLgNIDc7J1qhYH01h6/WbtDO0fejrwCfn8YX9GQXMSeSIjCaLHGttzbsITqJy
P/aZfWt048HPqRfy0H5vyU67Kpm+woQPbnJPsTTNZugcoejUbT1I6kq8Dyy5CJko7gmrzdSD9v/Y
O5PluJVsy/5KWc2Rhh7wQU2i79mIIilNYBQlAnD0ffP1tRy8lcy89ap58zcQDIEgQ8EIwOF+zt5r
K9ayVr9ASA6fXGJakCyRGM5qXFvZTu58B6ianFw6wVBZPyYSCK+tQe4Kmppwm6j1om6Z9tZ2ei5p
z6jvIkDed4MLtQadQgch2jlz5kHxiBgy3dgAUJ8Vs0ujA1wV6PTxaorpYUybK9bQG1+EOBSpSjA3
/lhNndzs6ijzGfliVLp0/CWOU27xQAHcbJch2t41YlL60ni6k0QG7gw3WPeJQT+rGMcH4jZ0uuxk
gA8Z639OGBLj0dOU1SLpHLe6PmdnUivqI9g7NOZ2fSO4DrB9gYSijNGbRgRBXxs38nf6UP8Bv3QO
RRjskRFWc3ttG2s+jJN938R+gWeFLrLUWMlkDW/dgUxjY78gcJNzmfk9XSl9Bs9UIAdCz4rFR66Q
xpi0HZvfRLukCAmTgvSmYKf1EY2WitrwFPdc5cZ0P6Ddxlt1H3WjcZyoIWtIRh/kGEU7PxnfahH+
1PLJum+nqieYB1q0l2tXUoACcPP277idUxy5kHMn1lgPlo5chUgf3K/BTDJ6deuNPD3nTs98DhyS
3hYATN0cCu9gUbNmpJJcUevOMqo74LmuF99hb7s4U2ffpKmddTT2B3vM3mkoIVZWHfjIl/Jm+mlI
wTlFh1EBFYNXRjUl27Jqni7eaJ4g4+K7xxK5nmvDONbp6+RLliewmAEzjLT6OkSM3RDA32lkA5VL
t9BnNRAeZdnvI7JtsBHxbsgYXOUMM/tmnqy1niBkmujIbROWqSZFh0NXyReQIQHtFeJgiDhOggc7
1B+pzBsHXha9WYhYGWIIZ2ZNd6dIiK6vhi3amOTOjJGTEM578QPCiabMPnlG85CQYHCpc2+4LHss
Ucx1Qo7GxnXrfA+fIQGoJUvWPbiChkkcWPVdNYhTmyl9pMYeos3R5Zl0XH2jFcREczMirnLq6W3F
lH4lkADD9YadREMhh36rVwLhiCtOdkbGcZLARDTAVL5UibMXbfGe+sB04MyFGy2Ud8hW8PLrV93o
v0djoON2/9G1XF94Q3ZVn+G2dYtgy+hKolj9y9BR+9hu3e6A3IEfN2HUDxA3aQeQBrgEEDRpmN35
ZZTcUkASpL2tx5Y0I4Q24VM5hyctrfxjVfMSqSx+DwYWK3T4Ie7kdUazaJeGNXkDtrOXxLIhxara
c9G2b4C7rIvoAG6JrrY30nD4VslO3FLr6A5Oof3uSgKQOuXH13P3OQFZfnBs+a1rRX0zIkcllRtP
y0DbzM1jCJ0P8IIz3IgKYHk/JfsROeOpzeEpF9l0Ir+BE6GL5k3rG4jQh/DaARAG+pPdR5ZOj7T+
0QRGfcr98cEjde4aF5yBUB5XXYmMwGkJhpxsqhDIRLXVlI7IsT04clmWHtEikykzvGOFSq9TiJOs
dT3gCGnr7TE5U9uXXulvisE8mX7U7VKfjlymqOgmYyRnzGtis9itIZrFjWmQGyyMvUx6a0PV2KX3
p6HfBBG4EdGAVtOs70bkQI+qmjqCyZTee+sO+7Zx8QoZDa6CCulHQcs6bop9mP+yB7Jxu6o/hKC/
TqPxiynGcEjyqTjAx8B2F+E5pAWyyYGQ7fIEAZEWj/u8Kg4i9f5Ipu3fbWb3HSpDsPuaezVIpymz
6jDl05v0Urz4LpeS2yM4t5sKKVNpBt+Tayaco4zd9NYnhfPA9JrGGPFJRN62wVr1fda+KT4a/I5A
FMgdqOmOrT3XwZ2hgdkNCibYnZE/kaWDnQJlqh8NCSta09+1mWtvx5jWfUPOASwSZvNYZlHX4G/Z
DbV5W2ZhOhGt9PkJIO2K5rlNfXcDFNg44Z79Tu7rCQQC7jQy7Sk1hMOqAnC34VZ2WXj6zjBiT5ko
xjBZb/EsHR3isDbuDH/KREpoBhqeQWJkwy59H+tJbLKpx1dkPmPxac+WZsPcJ3kuwiGPr61eebSV
4JvL4KnTO4QTw5s9zNF5SCvGp8noGcZi/PEz+tpQ2GRWTEzqTYxrWVRvdDqJCB3POaqhq9Hcyr7w
mPgG/Q7JxPSNCPZ90uC5oBRFQ094/bZoyA+P4jS6pQ5zb49YrR0ZRr+rWIdbFuH+KLOPWicOdOWL
4c2py8c4KbOtUyX9KnYDQOOEm8xTYlHW1IDh0JW6Cs+j4AAUsyO+Yat7WnScmf6s41iwajW/sZL6
6Gd9vHgNJCBWjA12OPNDtOC66akcEbFuafjGmxBIGPeMwthaLYWOziR7t7TJdgb9uxN1jSfTANuD
0Hm866wAAMVbKyWYmQ7WXDGnACT95t1PUoWzE+2NhB0qUdiSz3kz7Szd7h8q2LJrzcl9Rhg72DtY
9TZ2WVP+bIzHnBtdCND4gpn5ZSJC8jRUePkHWJrIMYqKhCLkQ72tEVCVzvqVxRH3wxE1UGRG4aro
Uu0SOnq/kqKpcRcPh9KwqXSpE9aq0ezbwDzdkgAo0SDQz8tXvfLrSzHI6Ozx7kdNpT+6mbnB+wAE
fg7esrAsAW3GpC34DLIqJlarMBaUWvhNguAdaFRvspz+hyEJjp0bv4COWK1i0ZKhmw1go1nabjM9
dAg+1+U2UpSOvkGNkwwklgwi789RnUCctgYN9KdlXmP1vzRUble5gbJEL5jMq6Z7ksme6rpjPFnw
NTbu2Axrn2YNy4eqO8XysYDKuiWj1sYN05io3ZihJlVx88PbmNbOuU5gG5HAlh5hoT8YWjzsxMAX
4AnEiwBOWQJ1BLTTbUOMOWndMTaxjYVReqUwsR9sQUx9ZTZna8jbnd30UMtwMtIKAqLfusW76TAp
MoA77kEv4zGB/Iv10wgPzIp21hDyicxNvI1nn9IxCSpHp/BZrxU1GJtiJh9w0CwQOxrUH/URGIQN
WIZBBEYVrFwr0M/k0LB6OWMWI2VIRf/Iyj+0bnYBZlw/GLq5hijHcDtAZXJ/arao1rlfPOkpcUhO
aKmcXeyIk9lei2z40aezwSgLpTEYbSqKWTejdqeMehma5NWuRoxE2WxdgiwT+2rKfrVZUq9Ip/QQ
7+gp9ciczomVX2KXyQW+qHpDcoU8F0NBHkqJPG2kY3lMvBKBik7TqZB33JPDs98G6dXNSC3TkuLW
6iTO8ZftyzFmYeiEjwG1zWtOVkM8vMYqgMRP2nLlBla1tf3WPaWeYJFWaI+OlN552fh1L3m5Wq51
y87uHADXO3tACueHTCGrzK/38eB5VzN28yt/tt/FGpwo94fjdOIYqEetJ3+MnA9nFvVA4kfGgoHY
6czT8luFx+smLRMN1VifZQwWa2LNuvUSgBxAgR+hwQyPo2i2ad49ip6VKmaY+q5Cm+SJ7kxiX7Vh
8WBeNEye67lCjJ2ksjrPgDuPhYBdnKfGvRlp4zd9jjjXcRCSRDkTUm8r9zFf3BqzvoejRPrrWLd3
yGOKbY9eeQ8rqlkLxi78zoE8Jdl8NzZcv0Ux/rL7KoZanPq3HIO2lk3xVYSdD6iIUOtUdu/D6NgP
ktMQ8on+rUdpFKXkMYaFcWPNe5zhQVwq8MF2PzM5T492Qfg2MIZ0V5eejiuxu6NAiMgnjCfq23Zy
dnOmjcTZrlNi+sik2VSaxc2ApSmGBqB4cCOPZcYgnBFGexUjKxYqTvd+y0lk9XXCNJM0tLzC8wOp
zBnMTVpa4PsBTteVv9dkGB9DXwGnqpbmSSWSO/QtdygB+1NKObBJxLCyRRHjwsip0/QgSW0USBJ/
S2NMWOha0Et4nykyZ7R4wJXFW0LNrC0BAD3jh+C67t2PWNZ/dEmGPcD7XxibT0PTZ0AdUtIjJWGS
yGIAbtfzrUYXRpw1kjhQXxAh6A/vp3Fs93bKrV6ybNoR764KblW5izXypSoPFpkZds+ZU186zSU7
xKPfPE9euZ8yI4bcOERnhxBj3Ycb2hdkaI6kxyE3757KQPgXCrhPocG9JA1QTcWxIQBjwYzSVuRW
lkd3QobPmpuTo2P1hjl4nznUdo25QgpiqrCLyn9oR8pTg0PWiqZpNuBxWEx5R0WpMpo/VjgW57zy
cH87xSGW+dYiI3HVdM1L7hY/9KnAFjINb13HzNYf5Xb5Ozq/Auo8ey9DlHMCx2F6GIzue+T33Zbo
W422290cPJMBGe56rZoZAl0KxILOrUfjCa+S/VQmZ8PWx1fb4b4z1DaCHKc7ffbyVUXrb32/T3ij
6gUi/XuKKrwMVHMp9maqlkReJU68pth2AUWYghiO2e8jaB5UyjRBcqePFMDWehRwRq5n69RTGoTl
sWwalGMZibKzQH4tBoqsbhsQ3RAxfUfWewJtk25jO+4hpYUPYQfju40kuWKq5bmgLplDDQdMe4Qu
x0gT9Owts/yOsqx2EPUdBL5U+UO5/6tKGfYBDwtLiU3ZNYZTaOYIncESrKRsh9OyiVJ5C1p42hql
mlMz2cBdR07ujC4WpmnsO0xpHrhY6hXarGcHfQ9rlpiQHdYyhM6lBirCDAE1YY+UMVwQqhAsJjiB
yXRMlSY+tOZiLU1ZE8ej1ycxc+c1iapdUQf9bkgNU6SEwy0sbn9BBbA0jgAXswQJVstfsmy+4Itf
xzTLlLtkKr7/rQ8dWMySElYjDkkyp+UvX/YKRVv8erjseSWY+tqik8TykFlwnQynZc//597yMFIf
WGGaT3Nb3aIqs9ZZSYIdA3u6nVSK4bBEGWL0W6UWGsTerrvTsnG4ex1nHKo+ToKTss6iMla7ZUrn
c9ksDyEh0/KSoJehBF5QuU3nJpx15gF8GOq9zaqmST1fyTCSRaSQMDpTVadpTLeCCa+0lPnYj/ZN
qb8ak6VtI1U0xUrTnJKlXsocpDkJaKOdkBic6SyfMjwbp2UvUXtRnjo7UqfvlkM0Esdj5D236s8p
YvnXpsXkshn61PqkrC5KmdD1TxjisG9qpVjNLhwUn6IZ2HnCj9oJocw/N71VXDo8Z/s+SlCNOCTR
uEtFmOagsYWSk0AwcSkjUsmMR/veJj9l918CsQW+9P8SiDkkhf3fBGL3f3LWDmn/lsdv/yYT+/zF
v2Rinv0PV2C6Ebg2Ld13xJdMbCE7CcPgaYo2gJ3+Bd9kIhMTrg/1yTLQijlAehrE79H/+O+W+IfH
QOICbsK45irg0n8C32RAkfo778ezadl6TFGJJzKA6P27TCzFXzRnJbkbY1rSHUWWEWTyG9SXAvU2
ZUtX7EIN5E8KidLUwYD4pt3sMl9fN1wBB1F56WNJI6Eh3nRuB3sv5rbeujGRmpmL4dEbSfV1gbhc
Cq95GODZbjOtLTeEKKq2ONP8S9a7PoQFlPhZxz8LA1hIvOQ40LYRxksehBJmO84VYivUa6EF9i3t
ZqZRe7JvVeoE98UvWfcxHUJgCw5r3nkQ0YHx0d3aRLyjSLXlpqkImrCRLIO/RdzWJOGLIOuIPhQ3
uQ7ENC0YV567pv0uo0cmIUwJBGXGVlItMb0fRAHUe4MZ39SEH0PjAi5VzFhFmZlKcbELJNAMDdpK
S1O0NJD/oaaQv9CnOho1iyr8iIlGzwOcvTHdqhSHB1ADY9rMUeKudfpmR8+sf9Gm+4jo720KS/vu
en21nSVLy27CVQpm9EgkPBoZ17xincfALoloiu3mmljXYWw9VubcN6M+Xlu5GCjGzOOG2pl/HBMM
JEyJq+Ns6rTRRBLfpgi8h8TXVbj9NQ7t9my4v5qoSS5Wb18tzfIQsWC6G5l2bWum9nuk0bii3IqV
6uglO2VOs6k7rL0J+cBUpij82x7pgG6jiM8dbW/JGEoTNb1ohCKO1IAlahk1G4LvBvTtzROtv3Nf
D/NB0MKN0JT7VE51rX0PjOKtHlmBjzNJQcJjcWGbuIrdydsQZQA4rGmvc5pqRwTNd05ReHT84L8K
PIpjYf/wjKy946Z+GUtRnkGobwSNigOjPMCI2d/jTpmego47dDPKNd4UAeLR8cBT1IDRfY+FVfCd
dUkGPh6VemNH2XZiKN9hRdTpU9JDNeF5sNCpUNG4Ng0x3xwPXVqw+EGtva+i3zWydxqWlPiypkcj
lO2cXPtTJXazTkYYrNw8mEGE1mPr76JB846S1SgOve6SN1BsgoHaou6mxoVfqdai5TwJUj44rMEd
FcHwvutRvw+j2R1nPMsb2Xs/2yhKDvqIlhmSVwjblLTPudVfR1pnMKdM1iD0RXSv+j3kAb8yNt+E
SxRb2AQ/M224ZHr+bY4Mzrg8vtp+yGqMdnSeJO4Wlam+MXrrFUHPt2ZGPYStHg1PUx/rACphnZYk
zU/utXiLZ+KM+5Gwqsn8NsV6dgjzgWQhuilGdUAOaG6aKQv3aRw8hYP2xyeCGEoVtnfLmY6GhDFV
Jd8mF+xq1uoKY5B/ZFjkoL23mEADi/Ml0Fe6t/ONkOQHv0VIgtl3nTeMW1PenHmz1gOf8q9YMiUB
AL/mHtttU9P7VXnFvshEdWcJ8VQTHNGga9mgppUbagftuU2+i6S+DLBa7RJtUOvO2YMy4PW/4S3y
JsYOToKLIiTWtdVQtuRJ099dScrYq3me5WtQGRiNsE8RTprPRNpQTEbgEayoVZ4DH7dz1qIQHRMW
oFNl/7IQ5p6MKtrlY1/tBwoNWAagEjmmeMoJnEBJFzvUY+nO65SsUdasuoR4jLgy9A2mwm49p/2O
ig1u27C/lWOUHXArEpNle/thjg8N7YRw2o+UA/PvqdmIY5FVZGCdk67aR6TLaTrjgyP2oFvMQ23O
m5hJ05ZE5VfHH5B3pla1LwhurnQLH0ppIPknt6brp+gw4GMBv+PQaBkT/AB9sKGZTekklzgVmiMB
Ph7NAqd5xge91of2qXVcuICDHx6MmeFizqJzXxkEaVgZqTL2g9dDWS6GCf50CUJFTqCSUAgDnfMf
X+cUi34SdPOWmPWpb5GS0iEddcgEI96qydITYgxOlkx1ED1ATCyyqxN5mydS0zskndfEjV3aSe/4
bTVF9NkIAnU3IvPeNeEcmP0He00BiXuFJm4UpLhSuGImlBr04tlzftvQjHWFNWZqqW0Jc6TtA5Or
KuJfc4tltovzlxYVIRlg0sPWomDJFtTklpDEY3DwOv2X3gNVbqErawqzXFI3CAv8FwJglEaxbuXI
mRGm3Vgwmis3f04UtJm+lrGyiDadadzCRGCN0jk6CZYivQZQn81i4lRYQNAQoS3I0GDLMqAkwKI1
hY1mIrLvdXg2MUTpsiEKG+nwzgE7N0FnLSrqPSUU6kLhqGV7a6FTV1CqbQQua0uBqxXxCY51FQG0
HhXaGgGUcnP0x1YHex2ZBsoyaoMDRGxdobEzBcl2WhyEgHePswJoWwqlTUxOt1baUhDbsYJth26x
r1inkIkVPtTGfMzNiASNkibxfKSVZqwmuonrCIZ3v8C8NX0rFd47VqBvAkWQQlDUCIV1y0SOEx8o
OGU8rImC5blofZKihuHd7ytJe2GPEu0NBxlpgkDGrarehg7YcR3+eAKHPFFA8lahyTV4Lgas8hZm
OSWFI3Vad105L/HkvztRZmy6+rnxtT2ygnsIVy9hP0+gzBvkexcGBWKFqNRDm78LeIMtgWlru7tq
CqdO/QHzH4D1WKHWPcjhOWPBusOWw71tAqyMmYXZxp4UoGPcH8HrCVx+KNd9WO5kTSqwu6YQ72ZN
lmJZMR1hed8pDDzMo7ui75+TCUYLSUXXsOXkokMLiAP7nYRUskYBdAyL4qXuqNDUjG7wGr19DINe
KBi9BZWeFroPddu6K+HVzwpcLxXCnvjIzTACtQ9bLO9Q7n2Fu6/Kku+dsBqicjbkYDzmkPFzCPms
UhBpgMwXsPND+nwkhz7ZCqrPNbcPoOwT5idXVsTZZ0Pgj0coejQnLYSnmUL0dwrWH0Dt12kDhL4+
WAfu7CGGRAOWitoMRCgQiQf6P1lSAAbyALqgIilDJQbUakn7tVmOuWrVuxzjBGDK6fYJAzi1ivSf
m0U6Uutcslq4m/4p6okXj8PymIuT7AHV3VDCmkAt3GcVgtCpOIRABSPI8lumghJ6FZmQq6Vjo5aT
yyZR0QrL3vKEUxK8sPwh2qJFDhb/hRICRUq+MrX5sbGNZr8c99WTy96yWX6i6ap3RzLF/jq07An1
Gp+vuewuP2yUAXfJckrKo6x+zdK1TkX/LYx1cYRAjQJVS25RmOM6y1RaxfID3jyRdOyD0FoCShaR
kr+kUXz+F+r/CTrZ4WPW0zXu0/xUq3wNYFswApfd5eDX5m/Hllf82zECC3EbWPXhb8e/HvoB/noy
m1R/iYEcCMG8KpWEaREsLQKvckkMWR7brOtTFSeyyLS+vlapSlnpkkCyNAzTUWWVLM+74/CcqdCS
fDmmqyiThkyTr19e9v72grWSxLsqIsVSKSpfm0VVZipp2XIsVkErtYpcWd7C8lLJco4tL/i5C+Pw
RQFgSVYjzqVTbo5lL1lU+2kL/7Yl92WJuxQ0wtBeD1ytbg5SdFLuFrdIj4r146w8iWry82sLw4ov
5nN/+eyly2hO4yfY6PlIPAwYwuK0KLGWvS911tBeaRDqR3O2KeHhy8RRv+wuuqzUJ7Gs0rCje+3L
chktG8+T5LaU6oqiEzttfFqFK6OEDUGlr+bT4CKaJspyy8Nlj7YHgT29JJtoeSx6iWWViKEgx5Fo
lcUPTfgIc6HirEaOTNCO7jmM+LOsn2jN5jVDidli7awC9BEz/R1CqqY6efRjZ+/UwWsdoE/3NKLN
KqbSMCGqeld6Ac3p9jSgp4EbbEEc8rOH3AJ34oS53EfFxO2yQ/HFeMliDpv0tpjVzMMkF8Z2gHNG
mJFWlZ/KQzO776ZhyEPfoWVKaLoZs2edHInagCCKjYgtf439Xx6NkVlEmGhHH9si1cgmOQ8dAlOj
D7KbaRbcIQFubdBcdLgyUWgFHqQVJyzvdBQ9rkM6ZDf2P3pTNalKiF0EUDVbmZrWBrwygq4h/+AK
f0LtXR5rwbpM0+Lo0Ol6uiNoddqkUNmQ5Ny3DS3PwHXD46TBBBR+sMa/Vq+isI9vpsWMEPUaLdLI
LbJDYrYVLmuWmqUqwGbLgKzOuWlBaaFWyv7l4N9+ZnlWKAvD188VjfujrhEdUXK8Ls/RF3eT1bI7
9xRyC1w2geJ5zQrlZajN8vBzo2hfIk24zytSBvowYGDpXLnHCBhdOSZMEjrxybLQenE/KprY8kLN
oGw56tVqxZFIFH/MHdGrcmR5LlCMsl7RypZjlVri66DMlic79dtfL/H1MG8QoJmKjIbqkltZonhp
E4TgBQqCbztUEmmMN1+bFKXTfnAHguGQ2SLJszajuhQ42blGUgqoLEGBgqljX098PXRrMaSrOg/L
fZd7nz+yPBsm05vZAA/9+tmyKe21wTwPZgyf10LawGFLLAucnzLWmR7Yrn1JNcPfAWvMTsv3gEyE
J5YvO8wKMa2XXVPdl3TLeTEsC6e3Qrssmwn7wGlhJPf17K974QWbTpmkayc0T4MsTWS3pMco+Sfz
8r+cUF85WV/HbPAOa3MwAT8WSFqXQneubr9iWP7kBGcdEB1J9t5DAY//qOHRL9GWqxyuz+wqpQBe
9voMoE6qDYdQubpst5z2Tm8eWLiG25pLY8UiB4ntpwNrGRAXl9byZurBNjFW6NFm+d9Hej+7orRu
i1+MXlRz9Pufk7KFDN20x/Rs7heDFkqfemf7/sOX06+WSYhKRP3to5KhQukjoVqOYQyxz4GH6Cl1
rZ3W49FP8KEz+C8b+iB2dujUHUFHzQkGS04F0MT0tJi3lk3TwpyuPT7uxdW1/N7yROdIhqpP19dn
Uhg2yWkTkay9+pef+md62HJs+b+WX18e/kfH/CbinvL1Cl8/83VseZnl4dfm6+19HZMVFysocuz1
pIUEX6+8/LCXDQRhfb73r9+JUj86gI7efh36/BHN9KiaLAqg0qJRMHV0F/qQRM8alZ8SDBeTF287
br0s8bmUsfahIHREVBy+nHvFPIKahHtqS+ke5iFce0ouXoQ4y+2a4N/PRLflzF3Ok6/N6Pk3ULLm
rp5lqW+HB2nR7lkaHrHP7X+YPQhZeaaoswUqm1bdh0tUVaz/1ftZ3oRe998G0813Po7TMLayAzg3
RN1YRTa+D7XFp5F54k8g/rU9WRkoo8iupbdGXSqPSxsDwNc9VgcRr7llr1oDn9zyGtzFMcsNs9Pu
ayOl6RL18K0QBqGnWf1XY+H/q7Hgucqq/X92nj9Gxe8//+3YpG/5739rLHz+4v9qLBj/oJiPENyi
UWAShIPJ/C//uWf8wxcEOQrWlS6JMV/uc/Mf/IZh+65vuLbumjz1V1sB97lhO/oSMMHh/0RLARPj
3zsKPnYo3bZ4D7wvy6Ov8a/G86oOCVUXAjWzBznZDKOfVAVcRM9+a+71oLgnyLHdTlbd45KC/juI
0d0VuWQ6Yhj4GLybXHdhdu9X/ZNfYMUznVfEJCA244vfSER/BmbT5C0LkqtX6LtBs1EFX2EkHRuV
zBQ/UG6CDCjKNaq9fY8dRAhU6hWZknuUoI/xSAvOKB/oVuzQ/ydogAbgHMB6wiy9YRghEMsv0Npa
rMqrhCpM2unP3XyFnkflHVTSutJsgOwpijLZVCsdKn5vOB9tpZ9z7SewEqLBIv1ZIxRa5O2MaL1d
UTWmnwx+vOgpUuWm/JDTSDul8W5lytLTHI37JIWianu/e0rctVAL9wb3GajKg7CyqxI3JqYNU2PY
V3X31KKvJLVrQ2n8zzBN6MPqLYT5P4AxPXR0+KIIDegIfou1bx7981Vg9tckKM4hqnYaMxqExP4B
59Y1btNrkduHjgjgFW44G6CINkz3ce3dQOScY8TrON/uRaA/R5oDFH66R4QBsGdXZ8ZzreGpS2oM
x9Meiee1buMPA6gmeJ2XoCErB/GEGTmvXUJT6NQEzdYr/JtnjftsTK5uIt8MZz6TL3wQSX4djP4x
0oOjGR5Fgtwr7na2mVy5Y9zbcjpL9K2iTk6DiE+1hF09y2tMO8ox4mtpEL6c7Ly+27U2GhZaAmY6
7B1wgkYmboOpr0HZv1YgOz1tutdn99pOL3pK+VLY0Qe+FWaGbnEenYjQO+McVPZhyIlvRowAphD+
FY7kA1AF+K04/tLR2MT0sozWeiX7740IyEs4bEGb3ZeRcyjb6CSpmBI2gvE+uapv2AiG567BmzEn
v1g3fThh9FG146P6GEttfq58Tmp7fjKqPRPQd6LKmfun61Qf91MONM4HvJAnxyrp1qE1PIocjk1d
4D51SwposFYbSyDrHe5pmjAviE+QuRLDuRWzczMjPsFyPBuRfQjD6RxH6YcfoofVQXfHI05NO7la
zvyszsm5Avyo62vbiU+BM777cEp8fzsm45MbTY8KnYnd5TQPxtoqk2tdybfl/5g6AER4EUjbxXtJ
EntXhR9B4xM7mI/7cEzfCE8/KyC0zbcSURtNYCvanH/tdN+rGq8evzqd/KiThkGi3WWePOn4gzU7
wQ8uryipDkGREKeGwRaWc0bQ1ijn+3hOQPW2u0pyrmr1twSRlhz3ddU/2rDTay3DC8Jw4P8ao/lZ
zN0jos8iHB9NvpLaTd+a/gdg/lM7zM9eNT+rb7DTp7OWJldaP2/qg1HnoxEOj148oNmfnxsYlL1B
nRiYi/qTAqvDeE24gGcfUILkK4Q291gd71tzgJcFaSk7hlbN69U45JITLL8t/bvVMDivzdhsxewc
Ytv/BZ1yjhgTEBt/67Roo87tJBnP6r2lIWPZgGswNkYIbOS7yfwqY4YCJO1n1+kIFFB17qzDJpN+
jLa9jeNXooS3Rjw+UZ3dqZMJSPCuis3noIUFlD1jUNpbvfc6lhXniz4/64BrNfEtLJtd7ciTJhWT
nlVXPt97NbHrzvgEvnID7r3Mxnutm549OeyJP2WUKeI3P9RecDY8XJrRudm1/h7VFHmDcNOTNry2
dPdmeeO7AKYFSnlFIfCjzaez2RlrooKx5cTbdmJG5d4gH5bafTAUF6sAuDcYO0SUh2pOTui3Mdr0
T3Ol35c2lV+16xwcaz4DrJPJg17IU1tbh8pMr1m1rBgxRkacEnzSLk3Z+idFpbuum8+k+D3hwlbp
WSsZjGfqGBi9kqsWx7uiOmkgiLlpeOSqGefK6d6bYLwfOTdru3uqUGKupF3ugwiOgecc1GAVN1xW
swEAvA1TFZ/7pAZsRJpwxeSd4M7WyvkZg8JbW1XfzeC5y8YnBEfRKrZHeEx/mlhgFnTxSyRQ2JKr
Lrwb2pqduogak2vMILRk3Yf+a9eVFQoq7jTCfq0658A9MVr1evvo2lzzDFSrpL+ni/3W8n+kOaMb
6sCIUolSWXKpZW9SDFwf0aWOCKFFqm96t+WKM8abYeKmDjT7J9Spm4ERe6tjQKeWSYyNZH0ZTdZ3
BPBEE8OBO41aCx92sg7piEMOL+CLL6u3iZbwwZHGuwwpJ0AdXnnktF4wkY8s49yTZIi9JNGEomvC
1+eOpLB6Lo7AloTUeTrInvpfVDXrtEvgeY33Ap/reSqyc2s0P1ER2cQf+C2FX9y4Ad7qnPtsq0Hp
HhEJgQw4pvrTSIbOyVCLsdi1u8+95dg0k8s0ZO2x89yHOJLmbql0ftU8l4eayupd9lBT8Lbp46sF
p1qLfy6+vfAFfNi46a324nUInQi+JCJXS4M1ywkyoEQ94zVQm2ECn5VJu90FM8tkRNusRIJTQCDW
WKQvUUwBN2wpTvuiDGn3kwSV9tVu0uNnwzOi44T/xI9mhpBOPxAkRBtI2845OexzAkZW2w4dQZ7G
sCq0V7/5cGuK75Awp9xZy6ndoDL0qg1Yq+3UIovFt4tpjRp71WmqHFy0n5vOxBXJm5sPdOlvHi3C
HZMi1iQ5kYhTvEu16D4v7GLL/OvZX4nUeZsdcYi4C2yryH+rc8MnuKb3T3He/aQDsc7Ja94agiwJ
JUnt3JG7cWo/u6PX0v4CDJ5pbsJwo8OMwSgc5pzYszTfUy059blz8+0SNHavr5PaPxTl9NqVynrN
ZS5rBg8ugXzqHkkaegzriSZ3vZ0CJjqoGX+kOloARPAIVIVR4Edl+BtN1N1TgrVOA+CbDU9mPT0l
dnFLXfp9AbGUTvwW25jyiMek0vYvk/r/KGrrf58mC9MjiYR+6v9k78yW20a2bfsr9wdQgb55ZS9S
pChKomS/ICTZRt8Diebr70jIVary9tkV5/3siM0CSIkWCSCRudacY9JYdrRfohQh4+Fe6DH90Xz5
USU3vZY+4iZ79N3hVCNrVcZDxTxqcKp/CSjTgEz9I7PNdT0d1gI1GDx/mvtrjiR5F12OiCKnhaKd
RwNjKbiFm3RlZ4wvTHQiJMID0hIywk9yqvQvH1wqiv6ZxiglTa7DX6DiPVF/AVMhBh9ISyyLnd4y
iWesycN2o1QlZYtLovUX24hem4KYh/vIyg6EUL1UTGzDeNz+yx/i/u4PcXXHZtLmyf/y+t8IWQEC
mdBt8FLIgw/8+mIxM0mVg+uod2PJxAAZsAPhGGXtstMIn0m7Cw26da5x90mZsHrmjsblunSe//tf
Jtdo//kVEeunOoi9NMeUf/nf/rIyCfopHt1853UsoQi0NULjXmkilDh9zyTUQteUdG/z6Y2z9BCl
4zszscegORdW/Kp6w7sRMgDM00PXms7BVreV5zKdri23LiMGEzAyDWFuZ1P/cqphK6cgttdvk9ja
hVwAcpautlwp6XDJwnjvZup5MqxdzbHoA3eVFtUyDMUl7uq1Zr5gXthU3Px8F1wH1a7abS7V2O/S
1iIew2cOG3Hp+pvcrjcqdc/KoHucBVcloNU6qc/2YOK/hWaKNNPVuouPHanyOt4+fq3J1+UetkTB
JhYOZ80iVX3mxKz/soLyUNeLR5xc+UeF4n+M3fzd6WGii7M0W1Mt/VeAmp5GEH11E0Kh3uDJVM9o
xPZZ+jbPrIer1tb/lr5n/O64IxSUq3YXfBvZjP847l4Px4oX811go2pN44c429ixcY2L/tJw49u4
ZvI6DgxqE6pftROPLHf3lZntDeb1qbBuNLKGAe3nxZHQqovn0YnT8zv0f5wMKhPSVIxno/dZSOh3
jX6IWsyGhMPwJXLr6HNyCZwXMAoH+b69W25AxVvC3plMQOWqgHCmvRdCcteHA74Fch6mq2BVhZye
xDZ0N9lXG06Ogpue9f3WjNNjjos5at6w6zFNSbqVZ9P7H8j10p1yF406Da3exRuoQdwxoTrBSQx0
SER1ionc9Y8+MbML1vrvGgm9NM4e9YqM4S64y5Ph2jv+I6nHS8ESjBm48aKnzI7rAvq38aVmOVqk
0auctLZlv42t9ERaA+3u8V3oTMfyiCV7eKnqmwh0VRfcUPY9B1Z8TNTsGLrmi15Y5OzuM3O8HZT4
h6KXOz2wVm7QbdC6vWqpv3dA2RnnoYTxPVo7eiUHYLAvtsBTwnKPGcthXCtcrhgZ53VSYe/0bmLY
DfdVfj/o3LT4HPT0T54tGS4FcoFu5Wji0LvqO4z6k6NRJvjvA8x/hDy6noHmD7kbzlIdOuA/z7PJ
UYrKVIyc6qUGm2SALee8aFfHL5/lR8aqtsv/ZbT93ahPuDw3WxczrKXL1/82pNU0P5zUHBlsExZk
DQvT4t9vqb+5ZB0b/iJWWHLfyBb75z8ShVXSpqqa74jtwL9uNRRx0umxHuAy4OMBU7DAt11dpom5
gdusB009NGHyQ86ya286xMQDR4a39ixNVlp2nqKfEpY9Qifxj4HQydM9rDx4tDV04vjNtflnKpEc
obFQnU8BcDOcZcO1C/SriBmq6zoJUPFDDc9gCXh0KLuLwfHv/OQV/sGhbXFB5/yZrMscY7qGnnlK
SnM3GEzJm/xoOZepH3YWCx35R1rMQ2iEnUbDfgQ1yCmzFm75VFJhwAw/RcM5MeKj13ePmkOoVDYc
XDs+5rVxxPWyVhoo4yyb2jA6qpOzwhB0y+lxmII716f00VAv0GuKCFT3FoMonrUOhZMf5usO/NJC
1aMfFrcLZWRNEiVHMcDZgpWTciTdlLxk6gryn1NrBhoBhS63u0ciqddJ5byouYoqtL14AyQY/hbf
BxbFCG6yXvvvJ7em/maCwynmmS6rItU0rV8qkLkOK4r2bL7TUm6feSaWRQU/gohvNAiwN+mcqYcC
E9RSCzlGyhBtiVEh+0N50L1lujIncapZ5mF9P3SmfepMd9+0V4u+TMUKXS7dhDg32XAJleC2IbCk
cuMvnpRO5TRC6erSYH8e3eQ11nl/wqSAeUPeNSN/U1D4yy2s5DpjXkUJQHDlMxuVkwowTJfOt05y
VK0m8V4QrKeozYHwgneHkT9jMHOM4miW/Eujuyd4h8nHsNUoLlC9I3L+4rnionXdqrOGTVZ8lYtU
B8hfrQxbYlQ2JcWRxpCeJGY71F/ohV6rUD2zwBtwb4Kx2MrZmJ+IVcBiDgjRCcdloHVkGzSXDJrT
2OEGZxJkNbJkgRI0Hha2wf99hxSr/mpbfGKs00fX8O9LSnSt+5ZYyoW5e7v67wf6N6MYEzf5P6Tw
VLZ/Ocx9gPa87QVeWFx0jScWZulQ1+whuXCSG+1wNu29Xwb/cn5hNmYY+WUG6zJ95g6taTq6hV+G
z8o0RtgnXb5rQ+ua1elR3uewloq0W/cqByPNjn7fwgdjrRKLFezSXc2EpxwpvFDh1LlQjMZaYPvE
Z0/Jikl2Qlmzhtsl52KIsGU2mUlMpZwvuRRKHXrQVDfgvb0Ir9n0VbyXQ0YfHTsihRthQ6jno7Me
SlEw+tlIFqx9Cmn7y1y+eKwRZ6VHK1OvctyNOelisjiQ5AK5snDzr5s4O2IbXGHnuQRMephPFNX0
LjtmTs7RjM1bG3MAastjbrAej6fLkI6HzGHckNdwYCSv8jMbk3qdNPUaY5OuMNQ3yZvipMfRZNnH
7yZRuw5JL9RtRl9UF3Kig0Xg0HLaN6xcJ3PVVempxRtg+S/UA6VqyH2RFYpAqJi8Qm635gl43w9Z
DnHFcJczM/9WVN5WZMMR2ig2sR91Gm/aPjvaMuBvnKZ3aDuGz0iUKPCelyANgJhxVcpp3WSRZQvi
ByruXRASQ0EqIKydSltMpMo0LHfjJN2P4FNCVz2WKZXY2DmhdH3tRuckq9Ya9TpZbRqhMyKWWMsi
HGuvd/mhsWs96ol2rpRorzpU0+LuIu/wEddGL6xT4I9nuY+ZFZAKkM10X3fRkeykVzHYR7T4aCxw
N0cJ4iYfU0Gbmjs5+srKWsF60SRPFizWvIgdu0d37N+1In6YKM4ASHxQ9nLU7SiSq3581GkdaISK
mqBttLxjsRm+mvg5asVihKb6mgnUQn6M2iU4WOQSykpbBgGs5urNVeuFWzheNm4fzC7L8CGubIzv
vFc6XtFzvsRBuC58HW7K9E6+z8VgNiHybK+IeB961BG9eoNoHn7UPnKDjay1tW1KeZHw7mLH7HZf
luNhPuFpeshpJE7w3dDzfTJ6mVQFSEzCccACrHROpCytqCECK+mJFDIBXLWsIK2TaMQqD97VmT3O
CSerrzE31XJg7dCAy8P7SguC8kLjiGs60eGBUb8WFYP/JLaiourMcCzrhFPpf//vo5Zm/IflxpWr
TQswgmUziKi/zPLT0Ygr3bSyXeOM73nDFzn1N4b/RJ2LgkdnghhhMep22S1lTHo0PZx9bMLUnuWJ
1eDZXGDGRiMKGQxsZ3pJIcDIYXt+A0d/q2ImuHX0A03Ge+ySr20NJ27eD15CzoxNFgImjvqWelC/
hmODdHehFtFyiJBqmIJ7Tg79c62mgJ2GbtwZVQkwsuvOmcMiPdAR3VslU2Z3OuZFhH+OKpI9cZkM
dlZvNL16LWuyQgM63AuHokZdUAttC2qbqlH2i1POULu0oSYOpGBBQKAS3j3E7Xj1SNoW4odaG+US
e8gPOb6EpEUVcYy9nux4RnXbbA9rncFJjjkPkANOalXT6Q5fVaifruiv4I0uQ2zuyDVbgDgRkFHk
PTyNWsbhZiNdr2RpHOQQiAv1iKZpI6+/xvEeNONB0NdIY/Us301OkwJdLo2jfXIHF2hd0BOQZ0Xi
4DviTTzq/TXlZVkZUGgnYP/Zy5UGiIJHLbGh14zvY8YfQN0+G0HtedpmV5fMgoruot5GFYRYbey3
AqWynZcgzZofads9GkiO5AXdOn9O/f+P+P4vhj4Duz4X2v/cd3+QBrv/t3pNivYfhr6fv/iz7+6B
fTdpn1usoCzLtOUS/U/uu2r+wQLHNUymno7kvH923q0/ZEfepd6naw6MdxYmf3be9T9MVxr6bGjw
gDn5rf9F953B5Ze6ourxHlTW8PJhLVSpHv1zDeSpTd76fqUcYiWSVEZISrnrdsuOW+5yaJKbhpuc
zNB94Q4rZf/+HgvQy5Qp53T0nWVcYW6P+3phkhW40QVBNBqiSqxPpoQ69OcASqgTEVKNhsqv3Y5s
B+qoRj6tFJZAG1LusNPG7pbEr3HRkc5dFtmlsbsXY4LGCwWVtKn8RNzatqrcs2aQRqRSNL4xajLZ
mPcsU837otbOAxqCp3iaTj0tEbfMGbbMbtNl48HMwQ36g+wW35KATHkghDcjy0eqnlyKNnoz4gnT
0y4vUYFXanNJLIAAehU5RCvgOWytYlnHKV6gwbrF6YQikeyNjNu+UPIfYZpuVXM4RMUmL8V6aroz
rBcITcSoisGtSaf5AR4VQGwalYvWNJ+63lz1XXJVnMAge5PPbPk48frmfkIWxPBdET0T6O+TZlJ0
Z0qSVPqlShmwbOsBShcdDzxEixhNolsrX1tWe2WVv5K3Klokg1Batbiul7qBriopprUy1E+aykim
Em00gS2wOlw0dtQjnLCPiuO06IWuaiyOoqBND2yQqR8fN+FbQBZL9EkuzmVKnjpwppzY5nCXEIEV
l5c2H5Dh4RHTuuR2iq1h6fYQShQ9eq1G3HnKiIdxcpNvRXpOAuuOGNgHsws2Nu+xSWQrCr1cvaLT
vtINKMSBCBBo0TvyUb2Skji81VlyS4Ig6+Y0jTYU69PoUtrvKpOdvkz7fcuXMJbFcBmHfBeP5E16
b24SHVDzktXT+VRqpzNtp6WOvH7bS1uEmiBhHirnRjPxJihQpWoNBUWYhk+d0eMqrKVWWS8PJeUj
PDbg3NIO55GVbITDvNlqMGdyMHFpJ5zKsfackW6wwrNJD9tNbm2WjxutXpbmcN9g/N5ZTXgyhFbS
6PXtZSjyl8wtX8j4GRe5ejWd5LkkjGeZCFMsdEe7Jnn+PgqaeMz9CTZxE3LjKxM7j2Y7HUnJm7It
HorevkyZC1nYRHZY4k2ADNfYJJQYgX+2reak5yeH3uhKi6wLSrGBZunOmlDAWUbdUa2dFkYB6wBa
29JoDXr5fz00GHJXRc5HzFxINMhnci7ofnzxXEKoNG1N/+x7l7COS1xkKlNa4aOqsqey5BDpeMxh
zi61yfxSGayz2lAwSSBnEpMH62th3KetQFOgKihWVONbJep4BT2UkCB0FFabb2qW/3tDpuxRsYPr
Lrc+n1OYaxcAYaUAdn7oZFravNXILTkYrwfTffn5opQtVrNmtjM/t5WJhMoM7dHP1/72dsR7sjhU
aTOxbNsPfYvXilyHeQ90Q2vQG48hzupS9TP4NkcnI1oKiboHxIzGIdSad0e1Yc50zDd2AAc2sF3C
XZbjqY182l5xQSqax+xiX3pFuw8mjB7zVm+U53HEmP/51Pw8TJpTNETO5vPnI/lL84+N3EtWk4Ul
+jOuuDSmbTY5+raeJcS/RBjPP5cHPoxZdTvvfP7mHHSMVhfhMY4UchMADc7PfbwTLjVemZ8QwJwC
T7DmrDm7LVE8NJ3lb5I8Mh/7TCEjgkhP9DoAeR1MhAw3rvGlL578qdOII4vcbVU41VlrEGz27WAe
MqixXdXGh14Uj4iUavLrQn1na/nJlqrJrq2CBSac6IamUy7IngiD6XWgsRBhyNOnJFqUCmXoTE5i
Kzx8mW/eDqN4zCKlWOeisBc+lOIVCE13Xzt6RYG2eMKOhUfWUOlult26Rcq8TtEDE9B06KaXQcNq
ioOKluv0UhsGDjrly2S4KlX1etoOA743IqZuEl3F+jA1r1WjObjnjGaXjcWbOeCeaK0q3IXAPJ8i
4qQy20mIv6bOWypkj2Ad+1KN3fc87JqLLSVvOn5OwxWs0pjdTXkX7acipwiI/dAe2oL2R7LOxvAC
fw8CaGNTKwjteN046otoQyidQeWiFuGG20A4DUEiDjV6nvuaswvGDZAQoJnNXsuhdGCSq1Y+wGzA
LgsuY+bcIgCmgus33Nq6fzDldRZLWHFYNxXFUrnvimVsCO+GYjxe3dlFMj9MkX8nBBhKZhPZfpi1
4G07xzeYnbEoBesvs2m4Ih2HGI803pPoDH5rdvhMpEyt6MKjQ5eK7vnBl5ra2JMn4+f+KMXRpB6R
wlro01IfELvOD5SgXGwynKEEdzRjtR+acGErSn4z+3tma08tnT4fJp9/en6cqbwq+aCApvvTajPm
3N3xEfbriLkCBULHX0SKpuOWx6FjyqjwSKfBn7UyNtLWGkp6Y3TzaQmzNMPFS/AXWNhF6W7bwl2P
UVftLWYFuinyG60K2v0kH2Ye8+cuFcds6QeOWGZUjyF1SdLIx2YoeTTzvtKDl4mT8t0MpgYMClLg
GC8VZyRfA+AhxCvp6Iw7bOzLNnTA64w9LfhY0OGXx3UiSxVthty0yszGM+Jt5qMcxsA8C9oYQqq6
P4/ybCdqpKx83ppfSMcE6q1arL1s+Gmym51284nwabybt6aqozKB6/jjuM9Oovkhkhaw+VwoZwuY
X9vBJrMrYmg5IUxtQlw/b2qzzj5QmhdcadbacdTyRo3eZnOcr/rmKgnyYjF/o59w69YxknUnY8w+
n5u/7yButK01tNREsRV9PsxU6s/deWt+brK/VEXc3rhtD5N5/k7n023eSrLaxrLhusv5LPt8+DwH
P09Euhw3KhfWVigyRDVI3bskLwhv/IspnkqfmTWTjuYn+6gsGZ+q77Pb6+PYfVyjsxdt3iT/mKEt
GVefB84JFMjKvzuGRucxg3e63XxsxHzNfly5H9tWXL47MSqT+cB8HqL5iP3ynJN7gri8PCHthiM2
X70fJrD52M378yvEQvsIP9SrJoX0Hxdv3cgMGLnfzCL2SDjZDdM+zMfkoy3mS2a+lELpvpi3Pp/T
Am3rNLq5HWSqUOOzvMbmazkNCigJEDcl9mZ+7eMH5HNFgKBYWB0AepXxEK0Swvi/tn55TqkrWLnM
3ReYMdC9R6wcNk4a4SNDXXPwomn74dGb3SJyCEEwoK0nr/46H0JCmX6y4efdzPQZ0+YjWka5vWsQ
p86X4HxJFk0YwiwPNEZKK3HXXSKCXT1nT32MsydPFnXnbcN24F5PsY+HjUvSBj2x0Jo0hPQld2fT
w/yDpaHd5zFVl/lA5x8WKXm1zpesP/tzapmsm3SQI2aLpvdp3PzbPvpMuq8pqJZxNrl82vxm69+H
FTATLfBKbOcfZj85RlsSxz7vzlvzw3zo5+d8YHt+XnmAaf/ksKf+VP4ktH9s8v5fci8I42XSmJvZ
VzTbiOwxwVjmzh9hMIY/vV+ZHtRAtqXBbNCYH+3mzfnXZmPS5y6FKpyPyB7eRIkZ981vE+is0mEj
NE7keevz4XfP5YrCKPr5M7TTMET+7i0G1iprpOQ/5rdJ598j24sKqhFt//Zrv/vdX55LQux9U2Nw
Osq/dX5VTZ1Xp6daN+8VAym5DaFaWt1+03p5O8qpuu3NgBvQ/CAavu7P53ocZOlCV5WNWuvOdujT
Q6Z02dYAvUKEvfy1YIzYnH9l/uXfvc38wt9+xxudtUUaXC4/fFgbz1qou+Ae+Lc/3u7jZ0WJqG3h
8m1oBukC8+vzAzCOav/xqsCFomacKAqeRaKkek6tUgPRzt2t6m8abFlr0RV5vSN49qdXBa4804I8
307yykRiSQr5fHMvDZk8RcERdfJDIWcE6M4qVBJyloBdkUPoZy+1SvNstmONoJ2B9fcg9LG6+qUO
KiyL/Px2VGQS719eq9lNNO+ibmXknfdjL4PiIdFzn1l40Txsz/slBAE+/Nje06ykXYNBNzNL2h9y
6FDlw+wdmnd/su/yJ9fBTzBKK5ApRx6hBjlfm7+fP8v81PyB5ocg1mwaH+m29ayh3DVyMhDKWUIk
b40ICAmAlbfA2SSncGNgqacyzSC0HFnhkI/L0I0Y+2YA2kw9m7eaNgv3eFUnOYBaqfrFojNDm8hi
IJYP85ZmiZUZNd2ulUPvHKE2b9WQ2PDcTruPODg5tCe9zin4ASqT+72ZUlRCOGJCXwdyKMcHNDEk
OOiWySjpv7Ri6sntlpPFTyvWpFrBPoS4khmTtp5ZeSj56v28VfHBNvHUHePKCvW1fvRnNKGcVM2f
3u7CbpX79F6BisBzI/ecVY+cohWs5fF0SNe42/nZKpa2/D5UNiEVwO2U9oFKWBJX46gE58oq4HlL
o/scuUZ6KQvwj/S1Vue0MP3bygummzlzTaWeRZqp9L/OaMJcV8dt3sUkFDPnnm108xbHiPvC55Oq
CBW4EoQ0z8zFz4fMjZ0tDBz6M0wi5oeZz9gGOXGqjU+JxLRqiA3K/fxuQkIL5q3Ph0DOC5HOPndE
8K3n90jne9e8aQ8ZX7yJzwYFD81uk8XYwRdBtwuNamXJOfj8UM2nmhWu4KwMO5WsF2yS8lWlMMh2
a6vXGVI4n22ulxH/Me9bcxJIiFWdg2u86kI/5FkwMhmQE+H5AbcJ0qIsD35Q7KvWCD3g3wDCIXcJ
L1slUQ5Ev4LqQBHBYv+v/SyoQJnDM5zphDO1sQA5idmaNIWMNGaYhVEU8cdZ+Ts2XjCGHkRvOnBi
P+/+x3NxvVS8HmBqf4ujurirRNafOr82Fw09rlSlUASTz0PgtpkyUh5aW3kQ7hSTg+I7m1C37aXr
FfnWgSizpmcpRbxTtK5Vdzpr2WVUc9KaPKiEZfVQNpN7iIficTJ9f9dEIEFbw/6ia2Qg9VW4rHGX
n7tOK25JgS1998h0O8YVoxqHQUNaFWMlwGy17mnIrCPNXKaucfao5l7dyExuElHSjBXOJR4qWYVB
LyVU0KoJhcohFv6uxi2b+JgrqsZBAtyLW2HY/q4nNkQpemsTBSrx1ORVdQ7Lj7GJqx1oA6K2epI2
vKExbswmPeU+GVZE0+Rbc+SMtiu7u2m7bucFiBeDyqLh6Uy3cdQplILH5x6i5LJ3+pHICvonmgLy
TcendkPL7o7KVnWoYwNYr9yCd/S9MTIY51WDejycJ7kAJhNloNtEnXM5ldoIihdjWW4hyMkDsEAK
yctLKzWjE4wVCp+sxjcEME8yIZwWf7GL0xBOdF2fJuHcMZz1j0YXudgMMH/hsINRmtPSDwj4gHZL
0hW5MZRBgmaFe79a1sD9RyPobnVXClzKTqwMUydgu4iKleK6RwOHzsaptGwRUpsxgfNSKry3SuUx
9QzyovGbai2F1Mzo3q2IJBFP79eUWrcdgRYLs+PBb8NsZQze2vTFt0KGBIza0p36knQ049HKaXv7
JVlHhJw8DVCc1lWMomjoXGtfhpMLI6f7WiCHBuiFlaimsj7G6htogW9FLr6VAQyhEnIByR27CUTd
0rC7Y96YtP8MafACp3Q7pfGlsiFRGpWUhzQGYaPWoN43JjfLPk9Xk5rrIO/JDHC5UyxliJNoA/jJ
ngUrmbCmoRqBLSjg4hRiRh2IBQtSjAywMMV0G4zgDGym/hsDcftNOemYyQdi2Prom8ASh6aPICv+
DCX+rmpBiLuFGqeq5c6ikfw2JyuOhqHElJr4h0sL1WI6auFpUKCg2eBaKEZDOGs7mhmRW31vLTnf
BDezSFhgQhwtVl3ScLPXA+7mcLGpQGTbyGgJKcy1rW953sooUh0MIYj6qvFWAycoqDH3DmT2wUO3
jgSo3alpmd0kSfVWDjRLCs34KXn5v+7dv3Xv6MIhlv2fu3eP34fX5u92WePjN/5s2xl/WCq+VNWm
OUbPXSqu/2rb2X/Yhq47qotmEPoUHb2fcc0GzT5Pwjs11fGQmcmO3s+2nW79QWXHMl1TpRQ7+2//
F207y7R+0awhJLJMfLyOjuQYVYAuxU5/00eq+GtEVRQqQ0RN5lQjHipBJGEbYP7Hs3i0PYPgPr+8
ZAGzUm8ab3MaJRFmCzHyI3rKkOgDELY8lxCI+mJY2WvdBFjQVGdXUn8IVfHomRqzDC+8Ly33gSr4
bV1YqzokRMBHrbHIJ/MpUeximah6c0tT4TVXO7p6UEzGajVE+p2tOdhwNewzGEW7krsGPHIHMvUE
XXxhhvkt99+YO711XxnNyaqxfRR57y87b4gWSmWgiEX5kzfTtneTDRUaTF9Y0IJJBhS/x55HKynR
gTDWJHKGlIOxEawIMKE5oGXrybmpoxBZQaSVazeZtp0GyptV66QB5CBCeAuy4bHxQH72DtzCLqYy
VCFI66MB73EAT64jLtVvvlYuVuPavO0cp0CIEN6QtEOUuwF5b0/0SwHofx+lVQZTX+EP0Gl/lCLQ
j+AiSAOABD/vUVLVj/OWVsMSR3p6dB1TgzTH94w4wtsWCWAJSoLNLa3a4dAohr0ah0lbAYBV7nKr
CM6+MQXnolJIHeqn2wl1CHG4LawsC2dbMFnMV7Ku+NjtCr86S5K6GnkbQycuM7IozTuikdnawlxY
mQhp+vnPAfFgd6oXgB4MIsBeiuvfzQ81AQt3pV48COMt8wZn508OuV7kOUynLCg6pmOUYs2M59S6
Wis+RzmOlBh1YAbea0qaYmVYhYF6R9fCQ5k7qPY5vZetkri3fe44t/VoLQDqlwdLDM6t1xf1iuRu
kMypCM9D7USnqE+X2diRftqGXQclBJlF2udnzyZx0U7G7gEtargdA9BPnWO1D3ltmfcaoUUeMAOt
flKVggf1K9Bs/2He0Zn2mn0hztitFlDG7SeRuYs4V6IX1s/pwVAFVWm7iQmAVMvViDhnHTfGy1A0
YECN9iqY1L/FPZ2GYTLNe2H7xDFV+bAmlq0nXlbtDiPnNB04CJ42vDcyp09QC01JZS3WKsu0vZd3
1qNuG4i5aSLYak+QTq0/DEoxfnMrzJ992ZEXglhGU+zwS9FziaceVl8T3w3a/wuhNvFXjUnUotcK
lxu1hSpEdcJN06MednOBmS1ug13Fcb6f/FwsI4CpX90puClF4r8JHTi8Mtx5hD89kZI27UJkrRu3
MZqXZEIX79v6neUPSOn72tgOxGUAP+yDa5K4RBtkhbl2By8AdmWwlrcCdTO/6vX6VqMrt4yRlTPH
7sZnp9Gex0Qpzo1JJM9QoyxwfQs6UtOIb9mrAl7sQjS5sRzc6pBmwjs1Q4ZPULM9kvYi9zbU9Ghp
5k35GNrd1or5p9OG2SMGXvHo+nWzt4X+5Okmetc0eM0UHMV1YE7nQlPHY5iE3KWzAe8/F9uhKg0Y
Ny7BOmnqDQ+F0g8POSDLzvLSJYGNYhPL5zEBTlAZoWfPP+E0tQdVjDYvy4QlxcnxPmFGd2+ZbY9x
Idp/PsWxTJiyRofItlWIsXn5rJZGtp3cQlnPu+SnM/cIpRwtI5wZ7PezpSV3eJWbe2vqkqexYDKS
9F/tCukUU/r8EYTyKYL0ejfvDUGPGTdkep9wTVBTch8ZgYjtycbgdowS9Zk0FwQClvUIOaA715Z3
Za68ojGZXgpNT+9b1hp535gkeY3WmjV+djTrAe807hnsu/HGDXQqaSUdrIOvP5pwnKCVu86mcHzr
oST/CyuYX30PPWZSMSuACnuDrcDFn1J0qzlr7TuOHyYNIULiX/FOqV5xDUyleVByLUMtDSAW6ySJ
WLSOd6Vt3AVwLr+5rnZHPJnyPmw6Da+ZE4zPCnzgPZ4aehlyd0VQqrmqu0q/qRvTeUk5q8CYJc8m
AuCDM1kkf2SZ+9J7YN5UTq9F1JfG2rGD4qVbc8uvX1g3+gcK6dVSK9sfQuF60m3truwzcbUVQonV
SMtuauFbG89rmNkTLXWfaxakggbjhd86EFREZZ7rsSFDUeUSrohxQcSS5SvR1f7OBkd5dQoOSoZw
4DBE+ckvSu+unzrisAInIINRi58cC8R/mI4vui/lZWYQPWSEIt67IsPgq4YPVW8yVvv4LOAWp7d6
3N4mlSvOZlIqXOZx91xbyiaOCsq9Shc9DU3dL00nb27KKoqe9LpKaGDxieZXEZYRA8CMgNC2IFCR
DttOPZ0tu7vXgqk7fDwnd3MRFzi21atfTu3RlQ/zFpQzbpfCCtftkIjD4OgCHQFbCU7eZcLCCgeu
P6yNgLsvWdQK94bGlvg2JtS6Xq7iROK7vaw6p1q/c5LmB+U7ktEFKRpkQhe0IAtugzY54PC8caxS
opv4Ejh/3J0hs5g58QkXqL4YJDDcJFGwIw6lu8mKaDMqMTf23mKWUzv+bYkeRctb8gX3ZVKfoYln
9wqjrFSdy3C07xpA84XJTWGbqdDUEr2pDkLqMexIfej9KCYyydd2k+HbK8etvU0BAtEwqi+Bl221
QOjrQST9zurrNwZhwqsrxbsLRrNZ2EX3XNFHPwpzeDWRi5pd2eHv5f5Agd1ZluNDJFIkroIIQlYP
/LOQdR2TJG7DeXfG+HGKK0bUZNkrRFU19XAP+YJsj7r6wdJi2XW1CpUMzkTTamel9YuFoYtvxkBE
BLpDOLdatGkVuB4FCUQ7akGsbU3EW162UOOOgGA11TeOPVQowwFChGG8An79HjQg+rhar0prQUY0
MLjAqB2DbO1F3tWo9HctU46tQ/6M6g/LzvxCzt8WN9p9V1DWidP+O8m04aKqUKNEkf0UdM0VLOG2
sQF6Vl1C2Wn8nkCLJ9WSLLF2eLb88p3uvFh6U3BgquEYvbZSR3XVshDtw/Ce3IxuYW3UXhVrX/hf
C09BVPKNjjEnc9vhl4YlHXSwxdVa27a6uRn7EUJxajWwNIN3PcGDrmbWPSkKREu9R3H9MplEzqcC
g0INnCQingmKUdXDRJos7blo1Qef3OWi8zx6kFxP6o8eF3w/Xn1ot6WerMoA8byu7GEs3PmTsq+R
EXE2rSfmf5M4D427dOuMtkKoXIShvEqJlxqoNw3GtlgBPugUu4SRGEr+8OjqxIAWStnQfsGdiBiA
1vUEAx2VjQCOinhbJzJuNbmarKJVwOmJgMEy/A5UDsa9ziVZxzeVbjULI1bxfmYyjsoGBm6sArN6
KtB5tR73emMfldVdFSA3qsPmlvlTsmVUc0IfOCAufj3vPfLAgPZRG6EOoWMG/P98vcdy5EASZftF
MIMW2wQSKalVkRsYJbQMICC+fg6ynjXb6vXMhpZMLSA83O89NwL77Dk3wkPF1IHNdqropLdcWsvu
VOUAU8bQAaLquvDkq1O2p3qhbdarzU4o86PK/hj03ZjxNRr7Ul/OI/zZjdWyIyJRZHSO463yELfP
o8rbzyu/x2REiD0xwsnwMOflqVQzosZctYPZjCgt6rSQTZ3VvWsnwRKrz2ptXOeqU20mzwDOaGWv
S2uw5kea3As39j1EHYunTxRy8lmUxiuNCXo8mvUad8W1MUSjjwuHoVby3ZrsI4bSfsomHTeE6aCX
e3JK781xtY/M/eIMcBt1hDEbxOBu2pGAJffHLecP09bPOjhewifLDuD3cJsLmBVYpoNUmd+l4T7P
mvkt7fF7Ttuz2XwLYdK+rMuzWSUHS/CTW4QzJ4CJ+hGlWm017xrkwrOTzJy+5majci6SafOGAM9D
GujuXGva10lyRcH8RxvlSzxYKCjta7fx7gp9JsNznRCU0yspRVc1g04TvSelETi6Lvmig0+WKRsg
vsUId5YI5YD9aWnsGyLUUcCADbMQFTCOdEDoueKWKCN2yq5iI1nojxsG/ynjraJlt+jm3yw1xRYp
fVshWryeljqUYjjHKPRbaSRbxJOghIOsK28lOVa7YXH8JYZh1pXlTWxDCQeW1gFD3ShDEqO+ToLG
fTNzZCHtsnwP4MU3HQ0+YV8rJUF1WQQ7QqYuJHU73xtjeiMKvd/Zmrx152FTF91b5A2HWnGy0JQa
+Qvo96oJK0wrp23fa9rOTolXNVt1P7fWVig1HlAakaYDcr1SFeua9X5IHExHvVHrVEusjzWX78Bb
pgQ3DyJATyS3Toe7tO5+8lkgEpIG+roijNAHf8b32YM7GA+2V6WPeW28RBGn9lg0SqAAbpCWKEOq
LHGwPDapyhum/YIP12x7pmRmcSaUUoIHnvMwh+XeBS1LOdyG45VoM/VeKR5Txnob3WqI8TMQrA7y
hpWfGRAKLSi+SEdvvfRozokXkukR+S12u50yuQnHbvs56dN6a7nVjZPPWSgxkQf0o085v9pJ4ZOK
HoiEIeNtoxY3ikLQV2u5N+PoCjR8q+PYQ+5odl6AZG4JXA79vqFMb3bnDAfWiQcrYdQPyLvcd1b+
mmY1iMeSVXwl1C9s0R07ueIGo4emrzFoeYJSDwutb/8IRtV9h1aGhf9DXhLftET2u26Q4BXXHPve
aBCSIZiYy753WTfb/Pib1lCRN6XOHWEVIcta1287954pOIuJznhWdZvTZVdAWkelEffujbCquzni
AE+j+koMCtFiWeTSpTuNnF7d0uuPbmeyQG9m5UkwnwEBmsLbgjtUIGDurPFqrNQfNKbQi/oUL1Re
xlutNVlYxziCVkRmZzNvpHW8Tiv/8//lSlJbXnJ9ITBivX4smfGhJPn/3+9yc6ZC6osmYE/r82F5
5oPSjPjnKS83qhEVoTmREbg+5eWqsZUBstdVkMuJNjLi6sTMW2wyojZ9cySgxDqMHfl5M42kavxO
SorZfiYKQufYAuAHcLyu9Ida9DcmdnaXtg8uSUkWmf3HSuVH3izfTjZ/twaimGGOcNmRmDaO3wsA
0w1Jwiux4lQmPqGbk9+X6whIJ9VkMfXvefZZUyZB12hX9ZzWvvxaltoJi4KzgLSItCDX20yryoei
q/pO7yW+cCF4kaneH1Hp90c5M+y9XFoKMmDl2Dq+PqBrGUYVIQw3Xv4kfV+Gy2g9tTlaL4lUuUwK
+6j2xV6O5hpx5YDqImFr0ntvQ3LUiMULba22IlxaHW33BoH8qp7j/4Y1/rEZ9hiJ72pLU3cY40A+
iHqEPw4/yEuSY24XhLJZVGeLXr4U5pKEi4POqV005LBJ9ra4tJalEesnVRra3z/6fy7Z9P8opWJ2
4qnMT67U88M80lHXs4diJaIK41ohY0C36cGpD70ePzOCPAlSf/tUI+Kv+0xE9OSkE0mbfOHTdQk2
PC/PTGK2ulIhqxp2MluuDA0CtG3q51ghwNFSNvqgAkWD6TjBsEXGTzBcxLbBImWVp5+imiGiaPRt
abLUd9I7uWIyZxSUtrPtPeWNSE3ODE6FcNX7woF6SKELrSWCZVHOdhGBnsXdoFknp+qOfXs3xcNV
U7Uw5OJV2sH0BXF7NAb0/ijxMZES19MOyZuGWdBoe/alJZaryJtuStfTbFBv3cprg+S+yvVobwzj
tQfPABQbhVQRLsI8ydC164Ss++ZsqtmunND/Dq3GeV+/0aPsJo8nMoyzAXZahdGGBfVGSXM+psMW
XLXFYz3QuKyLo8Uqyi0eZ5KdgQZFL5oiSRPNWF8wbtRvTKcbQzxRH5HLXKvLIgsLX3GrZwdD7bWN
aTQ/ebNCh9fIaVec9J7kPJuOgItsTU5efd1w4N9MVC2WWx/0alrzWWRzgP29ndxmizL03JbRU93Y
asBk8yYjpcSvm5vZrNxdZ77OUfSgFEnlc2o61tntYCXgpYimJP0wsagbteMy9DsyYakvRUZ+RvkS
DSDbNMPyizShw5qkj425G0oHkVTLKoCCg01fMBHvMAxqLtm/ve53Ni4GYc5PjL85jsgOlVT7mtB2
cEmHYsW0KTvxadbOsTdzAq3T7DOrSzegcUtnch4DfbyCbfc2EZh0NAQbZxV3W3Ns9rjWEgLh4IFg
ZfyaZ2O4Tk2qR8ZJU85prHC9lwxXOrFIw2MGOMKxB2bR1finLVI/64vv0RYvmjkTib189h5xCANJ
pqSkOBwZovFQLg+FTuCupw7ELEyzb6kKegp8b2aC3HUeiNwZrJOa7lCh3ZeAXmJyKap+vpNwxg5a
/wc35F7pXwYnPRpJA0qpPaiFeZ+RkO2rjnY9IlT0kccL35XWT6cYVwp4cQwCN3ULwLWMrgo0uhvC
+wx6KNeikN/tkr7G2a2htS8FGo6gaspyjTInm9rmiGZZfSjH5OzJKH4dmvpTs/ODIZTzZA7kFz0z
IrwjnvMHYV7rN250p3mTF5A7ECJPfWiF+mJa2cmaqodYxyxSjJyj89PSFr5g1Fdm3cHs63cyLYhV
Spn11YYnNn0+vCaml+yaxfyIMptIaJfpZmnVj8QHPZRL85NwoNCX9qdRWl+N+jugK0+Oo50nwci4
rj6gDXxEHBQ0rfxZU9L7oTnOjgPxuHkblhWi0AXCrPCY1PT+pVaX4ahxWAF9iLZpo7925pTtvWV5
FK72ULS+GZn4EJSnWh3vCtd9ayJAmSKVkkY+qScOXTN3wvUzPw0leUnxXB+rtVSNmuqnV/qdCj8O
EpiBtjR9H2LtxvQI81BJBtXmKqwXJ0TlROjpEl9x6gvptt0VGsE31qfOKayJBp8t+NXQrgeqN3uu
gCaOYIjiu0wu97ZJUbasgVG0PawWFF1+a9YjvEISbKcerKVlEGdhXqUadp7UcB7azIY/Ph8sY8R6
Ebl0p7XXUfXuE0aWsZvqW4faUI31ZTO2OongBR+3hlJO9HdGP2Smgi62dkzBs9TT3foVD2Xz6BWA
TW2OCOR+hHqffAIirFbHDGUOHyF5zRYyzZjAB/0MmlBk3pM+aVejzT/EOm+7BfmCXWK4sgogq+mn
hE1+RVKlt7Es5U+RFq9G6q5LK8xIS/7cxagax6exYvJsl+nNZUfqCzb95ofi46lMnXoL1zHIeoKD
cXS1NgzBcSbPGWup7juqxvqD7ItZnV4cmw+lR9TsysJi0R44TebLla6xLmKGyniM5yIH0WCL4Yze
+jrTrl0yqB9RguAtT27TUfsgKpSDvNfexlrPfi/G7Vw37JU6X2CX0cFel9v1vNpaY+1sN8zptdy7
5tc/yKpKcbHRDlEmMHkxBO9hlaLHLvAWzh0+Rj0MXtaT1dpvk4WowNGeooQGhxx/qHGfh+IBs1Ud
kv4SRKON23z9nSJjnKFxIIcQqYtyZ0pi6sgZf5zJQSHPf6zRVrft6EJim+/jhtcvBiilzUAMzKjr
HyjAcSOPx2y2oitrGJ7GAhG6UFtAnB4TcJHiXFZP0EzAjtostFfSeTnMFi1X6lJB80l1sc8SBm8t
/pK2dUjUPKPDikT3VNdeF+29HLPnmRHMpswj+gzrEbIVr8ok320D4ZI7Jlu7lNrZLahDC7fUN2wq
hJOTBsFxFHBcxLlVThV9dx1AyLLg7+uF47cOcgTHDO0BJxq0SFx0xaChBaaawAhYBoBQtR1pfHha
EwArMxQ5M85dDLZuOBbOisVNnroVByi6Dqu597IgkzLG/nNoCa2ZTLjwrhXfOIV3J3S6pL3x0LfT
S2N41zJmllG0yh86tpZa4SpO6mpfKrQo7STlPMsJLU3njzSZ9+nSks+Qdz8LfmW4AqxZmfP586Rj
6HA4EYxA1+mvk0udftC2d9iFEDOYvV8Z+ivscU7ZRfo1uerWLB1+uCTPcYiDYdSc+40teonmp35O
zGFb97wBmagOGVJ0lRdv2GplHZ8Vyw0Gj01cq9fppozboC2NXWtKK+w175Py5ikGB0glpATxsBBw
W8w/U9J/lp0Z9qlD7eqRKhVpNgvIKMS0X19DRnrWPNZPg7jB2c7Pe3II2gvmerxR6sQIBskgWAyg
Wrr8yVlymlEBxdIAXMhup5NUdbq0ca2dE3LqCCGJkmcVpgxtkNjbMmEraZC/m4vd+rEcjk4kr6rJ
hHbuLnxxyUR7DaCuu9L7R9bpzKCOrvDwVUyPat5cOTHHPK9mgQbk8eB4zbupM05K4gNESppY8ttt
SJWxWTdpmb5B2/s0jfkcpq1KFz7JQstuDhVU0m1NJvtci+9KaS1sMkYIVQTS8LPWM5dG50EzL00/
mtMkSjxbEiNUQ6J7dmOXOcjd2f0ehEv/n7letVqrlPUIUJqMoMctb60My7YkvleWCKaJ+MuaOKUo
93Dn8I13MVmgEHWR42w9goX93gAEzcR+K4Rzx4L2MYnGdz13nc3cuyS+kEbfq1CoSmfeRf0Q+3KC
OFrQ39LSIQuSycy32oD7btZuLAaFVqQ2qDE58hkK6FGcd3JKTJrqGX5zHAI6aUY+JTsqTwfJYdPZ
lKCFu8ehRI1O+kcp4TDb9tdoqqxgyAjXBkgdkarZQWZrWiBF9gWtdPLHKnt0CpbNOp0Av6sUjuw0
AXllnYlAIBlzBZMi3qwoSTeTQWGswnTwHDf1tW55jhXgY+WAenN0Eb3ZlTsHgzp9Dg5XWaV+6w7I
a9zpGDN5CWiMce1031sEtjkJMoOkPsEw2UMJWEgYcaHwEIw2l4h2Gl2RPi33+1l4UTBrCx69tuq3
umuXwZiqq6iAYtJ6iRzjzpziwo9SuoSu5gLBrl5r2LLe8Dxk4BIS4Af7QkbaySC1s3La0NQHattH
p9EdSJnqfCwX9Gq9HqaM9e3rqGBPZvJk7DNHsTZKbKphZEgjHCZOMo1NMgLJV98piz8/gamSeFbY
1TWH7NVfWxzyeT4noxj3ZbFgtTXtw+hxisuqjtCm+a4eGPZkY3KlGEwb0mI6pDnaKLVQD3GhAdl0
KUNskwxj/E/k2ZNAN+RozIw0rAQlgrnyN9FAc4LpOz+zWZAvQvlTd5A0iPAJmyYQbX1S42byVdDQ
qDddbWvOmX6UKxMtyheORTXsmLmfPxCqLleQzgOmZ0WglvdpPAE3UpyraMgnhrTsGIhe6zrLz1WU
PkTDSOGB0pz27GpdtdwNo1oSVvMwYzq56bvhnnVsOKiqt9UyJrWycgqonfVuSY9Cr26tisFCwzp7
o7jF/Shj74WQcHo4dWMpX3Tntktv7wqp+9rMacb0xE2kuzJQMpnueL33RDYcNeXAkZoAzAmrVmjI
6kMFIFGLLCZE1eEYqxig5emImHF2bVX6kVPofePYB4kEM7B6aNoos9ZYJOrNyCaNkEfRbHM+0f/A
JhvKFbeSuWjyANzWqDxrnThJa+3kMI+MHe2jUmJxGhrlpiVnJHGcJ3dGLxZFBYiIzLe6Imz4SPu4
jpMDy5ITpniT+QHtEKQRB4zfPpKjxc/U8nYelrPhpEXAcGejErpDwCWjDly4GsYTzg64cB1kdAyX
WDF1DoGHefJguJXht3E1kJ3ZqHduFDNKVIyn1qvvZdIPLDsSlpzSeEqjNlzMVUbI0PGAXxnXuzdi
aPdIFRUlQAzIeIVybSo9GlWdhkGuXCMqQPmx2gsXSV+CNRzinRTR76K8t0n25P6hoQ8m83k054OB
8SwYY8v2dY9Tj/ptjHKiKCiwPONzoRfExGF4V1l82Q0KIeQNd1LWDZpZfsnFmKhc3RI8nq0wHjTG
F6m7jN8qI5yXpkXcsmABb+7kjJQwiT1g4WWPWb62XfpI7jW0NBkKlWpPr5IrSEzg6nOHEBQLERR0
cisaXlPUQ7u5cSc284hGxRWmoFe6g6xEetjGtg7pbXCJ43Qr3+ySLZMP87qQgz/CTMAXs3fKUvdL
hsuKTzCOCHqdTjan2xPaas1vhPywaxNMotlWgSH/cGxvmE9qX5pwWz9zMjzXhupuS2+4KnduJIOx
S/ClAYafcurffJA7D5om1eGWsBmWVDTlWwM5JTPLKmBN5/mrwhimDkdsCx11J2l8W7bH+TmK5muj
WqnVcXmaGk3iwScoC6nJ3nTET6xltLnyH0hSbtDwi7jSNrZ2mx6JWUAXgTI1MT/mdLzxLOWoa0Tm
zA73SuVTD0MoW5F2yZjhkx2fZj6NLvu3OX3vrR7DGjqUbaLqQWI7VQiWp9jWQJK2ixzXnym77w2c
hyX6H00bbiMUlBW/Gsv98iE3px7JaVLsZO0gW6/JGUyY8qh2/RjBdUA28TowfsenzoHIa8X7kiV7
KmnVWZw9AHTm3XX9w6Dqec1tUlndmXRtyYkZnh1tuhKzG4XRTLtulKXqV3XpD2nxbkPt4sipnxCU
f0V2RUVL7U996z7Cz0qQO4d1NmLWbmFp9zb2tAQWApGxER1Xf6x1sXNz8QWjNmfxSQVcqE57N7Tm
CYWpR0xtHraOEh0LTX9AOSqZqjAoVJH8JtELg6kupFnBb9Ov3Ck9C3LRdLhA58CkowGAH3am6/Sk
iHFacpOJ4753zDiPg3/Odk0pBcLqBRs068nGtklpK8U3o7ia1QfCK0LJNpI+XTWDKY01Y/Xh4gtj
2EVH0/QhFYoNT82RIRPmrjvZTkunw/QelKSwEF+IL6RdLKIKgAi6Pfe72TDIHhKAhixd2dWw64CO
PC+q8tXFk3kUTX3oVI8UtbP7qE1JdRKxuxnrzKbfGT/YxrddZPBos+UuxgHuk44TTcl0PS0bdhFW
XCLv0NsR9jzbCxySlvzSUhIDILqda4D7ARClblq7r/xW1C9Q2NQ/trDuO8P6qK0cuKEWARid1ZCj
mnTuLRqsOwNfMZ5z0mpY+q/hTL11ZZccIHPT9WkzdYHqyHoN5j1MzUsuSPe6OBhVq/2ohWyPZWOQ
vznc9o2xhm1QYtYDDZ+mU7ptR9RDHFskgiORnAXxk21rbiqluI7Quh80Oc83mpOhz+/xnKYdRI1F
vaFxQA87W3ZdHWQtB2OVXDhsFZpgXTKq254OPWHk0DHiUVBgj+Jcp1n0lZSM2CZYp5nt7YidLXYR
86VA1ZXt0E5jQHNkN1nRNWYzzlkGm4Ers+t5th+0OjLIPKgP3tit7kntIWUWtZ9UECpE4B5ry9Z2
hAwdJYN9otM8iCE6eX+T9qTRIbRMuYR5pCrEpo/aUTfc96yh7Th3ZhHO0OLwj9ibWpOsWvoF+O/Q
s783JKqv3WxvpZQvIgkgSrwLVPa7hCNNZStlMHd0yKKk38GZEL5WEFTOQpjA9soTB3QgKoeSNxgv
DX6LSgmZvYPcSBkDcWnmHKbeipZ0xwjp9zKAR7Na7UYb5HYsPyLVyp+LqLhLC+PDKuBVNKVCM5ac
5S6CP+mFQzLeF2wKKGqByymX1a8SRI791Xf9i9IO3jYlUyly8IsUtU56N+dltem+7LikMPUcwTqw
uRnJsEEccxzrBhheGx84TrGaqpKXMVM4+hpI+0ov2k3rivMrJZX62kzT16bmvFzSrk4VSOuFAKrG
Rr03XPOookw6GC219VhP4KS2jkH5NMfLm8FieMIobjdZvlVrphhp/yfSu3QLC+xV6F3kR7TwfCrk
77Fril0uwFF4uPMDL6Vp11YUyAN51bipw1Jhe13GgaQWhCSF2vFm9crz4zQl1K/KGEM4p4aDjVOb
C91h9UWlug8cKR/VuCM9Z20Tm3XaBEPdQ1/w+rAX9kzPyTICKxnmjcPBiWzG6DhblYqHiuhX3Sp9
vTbRzuqG9LtFqUIVdxqSTmK9Y2N+7wiX6vOpQSjl3NZ48na2t1hhwdzBR7jynKeUgONSPQ8j35sJ
ORX2UH0tVQLooUNAp2nGR1XKZd8GJPESz841bSSs3GdEdUi8eOKDmsnpYohVVx/W5RL9FMSaq1P2
/32dzuodd9d/7ngJ0vx9SEMp5NtYIqqTllUEtK93vNyn+fXi0sd3Mcf/5xWjvEGDd/k/nRNuujzg
vy7+Pv/fWywONrp7+L++i79v8u8rcr4Ty/a/r4mxdgVOaw7Fye4Mto/1PV5e/e8bubyafolx/H3h
RskpIS53bXN7NUOvj/r75JeLv89yuaQ6JIdtJRvpwZNvsQ1lxS2BuONN0Q/96re9JDReLl0SGv+5
zl1WEMDvfTJEVnTVUElgVOPRl0vxagb8vU7AAJ+iDO7Mev3fZ7jc+vfB/+tx/zyNpayyHnzmvmbT
R9+mAwFUDMRuft9IqytMIC7P9V8XawDAKu5RXvfy4nh81nAX6yn/683O1Tl0B/WGvbA6Xv5kK28h
Wf/8c93vv5dLVe+cnbzywn+uvzz+ct3lSX7/XahCWftg+Lnc+nvD74v9Xne5S3EJ0ftfz3W57p+n
ufzr9SSZasJK/JXt/vt8fz/u5f/Ly1UDgFn/n6f5e6f/9bSXx+SLd/TE0OzsFZ4jKsoyDSssqy/+
daKUMdr6559/1anHIv3PzaOK/9MNM2/tuKjd//egyyMvf/65Tq0lIdeTafm/r/DPy/w+9p+X+l/3
07yI9/T7XOgLSSA+LperLw8wG4yvfz/Z7xP81+3/vMjl339vVryy2c8ZvKf/9RX8Pu3v+/ifT3O5
4z/3uVyXoCDbjo7xPaRrarUEFpdcMAXV2DP60Eqj62/jfkzDv4eL0XhWLIGZ/yrRm6fL0aBe7fkQ
keqDSZILbIe1+1BudeirtBRZstmGsp7EYHdoGrE0cb1j+tudZmRIJ2u9RLeuM1li280Wx7e14zNf
Q78AIemWj2rUqXsvyXY5mT/tkNJyVGhpOtipN5NA/TfAGGkieSO0+gp/LsqygZpZlPPt3Mgv7JVB
nqAnMLKetQdzWHqAoCeLeQ5UF8stJt1oV2rql1dMj1rj5WHSIooopxpxUWdtZi1Kt3pJlQTmuKzb
ZNNh+cY90yQQO7vyKl7nMLUhmIKU16WGFoAhtgX5vkIQQCnMFL3ZmsSU3zXtcJjU2QHdu6h4xG0d
JDvvzGa5OjkvlCYsbXqgZqOg0NFdEYdpv1ZizMBlyVKf7zSoWauw0rsh6sb2mfko20jpmeXSj8HU
gtB/eTLM4lA1zRUqXXKYBByvEWhMPRchBVS6tTi3U6GcCQum7QkLNWDFXgcECczJcKYrwRojow2o
qLUA7KnhnGQKEPVmGo4t353Vk8fuJsljzAxxabDGKZErgoaFuXDnm1xOP8Lhi3Gl98pMnfGo9DD9
kc+bFjxPlank8TUTUcrqWZcEqhZGxrqlS15a+ZNFFJCqSkUwLZa7I3fNUZp+3+uMv5XO3aWmzTdt
0k5vxGhuqY2fqSWnULRq7Re9+HLS2zJmaI8ukMfatJJ3hkJenr7iHYZRoTIvFp+A8jchvWTL+L7c
Aw7MESIkkLAW8NpmX4SQdWnCmnzwGF3jPnfvptTr9q7gTU8Lms8YKwCmfn5ogFWJ40HH0gzIB67K
2IB9qddZ2SfKTx+VS9BNV+sWpGd2f1UkyzcjbMpkwXigNd96xYmua334bInr9HV2Px8ZoCRYDalc
kjiNb6qZyXrKOTOmGIMObwgQpikg5yY0zFzZLTn563Y/MxQpmS2ifHmJ0hwxP2wzNGsS9aDGG+a1
bJRkASGFEhyAnIEPW+jolLCMRXQ3a6RYte4HmDdzE6vx+yyVsHcVxR816jLNuKKfkJySCiuXl3zB
USrQByb0taflj9fOKuqTvaZ8O16F+CQ10oOhqaXvZerd0keub8xFECXycSZXOFG98+BSfdcE7YW5
hFit5J95qw3h0lIY03hsQsV9TtYK2sowVHdFNYBIqOiFKPV5YZf2x36kKa5pNzEQr23J9HVQ363W
pOyZHUmoxIPI2yfE9IXv0am0veZV6yWAd7P0XVjpcOyeazUyQFqRZtFh7qRJI1lvaBMm57iOkE8x
7sicZG+ZikqdrN3bmfkMoKk1sa0VBWskUbZqUGXNkdyZeKtqw14zEFwWxfwCW+09iltY9Gn9lS1/
Fj0HVIY6VE3x+Ar9yW2TJ4n74FSlvRaOJ4Cxqi299x47b0C7apoR42UkuwJc13+qAj21ar9mIyzo
aXmRhXc2de5WauOVoaK/6xcz20okLX0jzlDaAENW8y5PEnuTLlWynz9sgMdR8ZgT0kReGXMhcvig
6sGzxDNo00nEJMGx22QQ1gI9gBpNg7Ubg5htAlP6gDoue5d8SWDcEMJgszg0ExYsbFqt37NGTFRq
dge/j8Dd3ITwxiNytpZ+O5JxjC/YeQI5EBjgyLGs0XEoij9jPBSB5hWrMp52hBDlSwN4y7eIjC+m
PA3ifFwCu1NpyEDIVVHZb4VSPNuZfientTn9Im2mvnCysVIiiEj1r1rJv8pU/xStQZejQ+WuYrEf
nBLHzEC5RsSIn2oIadyCqVYyx39IWNtMJbrOca4f1Ky9bgW25Go+AwH8NgQNK33kDSd66Amsd2qv
d9tJsVcganPD3AqgkE1apxOzbo2nQ61xUig3VW43IXoR2qO9HfuZdoA2cuMIB/NQUV+XOY0twzm0
rf0u0mZbT+Zt4hZlYKrFPtEciJQRLO4BKmdouyMJd7hx7MoMCM7TtoORoWsfZR7YCrMbxH0z+oZq
An2sfLotA75IkvSXGkwGRjRKjr1j6v0Ih2vn9KW5q02dnIDxKk+qp2pSQ1MrEKInyEPmtnhNse/X
Sv3HW2Hn0o8Tl7DQ9h4N8GNpFc/z0pOd0AnCeJbPerJf9BpdDa1heF+hHU9Xixs4OQ1XTSBl1Wz7
qm6Q0dQYr2muOYFtwtyLUKikNlxPBXcJSrVXpvZvXlw82s1wnmyLdIURgWuxF2bxmk9sE1kvQn2g
NjDkOVkQEc343NSOphbMz9tU6QKjY/8kYdUqgBsg5JMFs750tJHY1zN0Tett7qe3WDATdAokoW5N
myBl4lvmn6OTPhnt9Crb5TtjSCtjY7fI9DCY5SPz1TWas75vcJUOqcJ0PMfoz/fxYC4IUuolldtc
AxJdYng1vfhduOIQD9hy6G6C5S2RfvTOtzDFEvScYVdEPtmwJuMnFbmFYo6btlIrgLN4hPrqLo8h
YWgII7aYonaT7R1eS5GtDTKwoRNjekxqEBlms94kRBdiXT21xcB6OULQbjr6ftVRt01UbRoHUKj1
qZYYj9Txz8CbOqjNS9rk7Ybsv2cPygFHvoe0i5rNMDh89fG11lAmWPquz8b9VEeh2AtayIKvhYME
UokUy9VmZEz4lswMBgenuU7dVb1AjpQqZjuYvHNe1w/FYKBm0CtMKuy9oxt9F8V0rPPR8qupe0EV
cta9/nZwC98Zxrumj98scCDMIWhDZWPx6nge+gPMnr5YaGoZJr3hhW0jJ/UYygFlQ6cRf9dPW5KK
z+ySO5P42AMwh6gur/EGoLbBDIRnht1leLF72nIAJKeNiOubAhzyBpcP36aJntMo48faLr7JFEH4
1hcj0uvhKaURv+8SpioIehxcC3gM0J1XsTwh3Uo2aBjfsMEEHHL10Ab84Qh5ZXTeVV83OdwGtPRF
iueL0bqhoCvAQl3mqFPd2FE2xmLR5Df4kh2+RsfBQVCisgoG3YHdioedPguT1fIBPXXDNoeYCQ31
xhJdet/LbR/Z/SMnOCrJO+9LnYbhDBPEhwRj7d2of1TMmdWcN7yh+d3MMyH32ji8dcILY+ky1Uhn
bkUyV9Ck6ZiKFHXdAv9X2Hkowlo0gW3M+IxZH4LUMt+Xi3QPANReYFkAHEKaIxt04NTG88juSW5n
laVnEz+WjMebycvYXNr0XuPwE4iBfS2KcsaE7TlO6x9HpLTHNcblufFEbuw1gpMPbUKVsnSC0huT
UASeg3Hv1RC3J5tiMabJRtjoNSXI5v+wdx7NrWvrdv0rrtfHLeTQcAeBYFYWJXVQisg549d7gPu8
q+NjP7vc926wQG5GCFhY6/vmHDNptJMcp8/MtZ9NHZA8kZ3oo+Xpk6oUzRYCI84mqViBPrup2b+H
VczVXL8TIAbapV4j3SZsrBodvaF2qxEpwWQ8g+pDrJGjZ+omCeOfYWOBoddKCaSGBsKTgKYnrRw9
SdYmJlYwp2ODdbDe32JDpdkrpLcKtXF6rh+UxAqfNttNXS90MRcC1tHlKmB+XcksnlAQfbBSrh0t
rZG9SnT8DQ4a4UcO5Pe4TEklpjsYRwBa1HNeiapjRYiJs5yJ6KKFCO5S07Ew5SSLdmp66xHQ1zet
HcK6j/EUeEje3RmntI3VyOuG8DYZVBURSf06Ncm+L5b7RaHkMlRv5EOhVrUQjUGzeqpUJKNTFTyZ
IwLaWgyZd2LKRyuLAdxEyyGCEECcQntl2Q76DOBPe0/6nCBS2C5qqMsbVZkfZRHzUsIZGLGHUzUO
V8nZt4agxM06w2aNGIGzivXpbZn29H2eAI2Ldp6PtZeTD2aro3oOJ4JKsDKviySZ6Vh7alPtQrY9
+sGBm2F4kduDIG10caINoAkPaqluBpXlGINUiTHQxAc6P5urd3cEy5OmDGyCclCi9nWIlA+QcfOG
qOwH0OjQuqXEmcMsc4g8pRFscfSXwmx5TExCzpCUCZXCxQJJX5kqPwrtCoiu/TdN7eu4ace1JjuQ
ru5i1PWkipC6ZNG7F2CG2IYmv2um+R3TX8IqWO4UeYTMSQZRKkv3tWYhnZIsRMUK1rkUmB4vIMxX
61wEWNvJTGmMQ0qREEUa0mAyD0gqR7KQ8CDueEmketcE3UFAoFiXiP7arHpKsuIUifp+aGpiz5k/
j51FDx5+nK1nq+Uvce2yXc6UAl4q9WtGklTlS+LSsMIn1vZ3RjG+Gu34GefddqGprcvSG/pOza3I
anGKhbyoqcHWt5Dn2XLwVOrDkBp3Pc1QyNpkMONYEuhR2mVivSYa+hP0T48BESWqSCOUpTvxE+Cx
RSNwaSqdMk09qhKdzzTsPB0+jduIxg3Bn4cBsIQb0RUg0PJJHoQn0eqLTRjN9zjcYE9Pxl0eWDTC
k2DHUuvFtO6hHIKslXPQzvSRnQ4usSUxwVxBRm4il+48antkY/bQ9H5nROiHcD1nTzUOUJBpwZZj
0mmqSPGmBDQscjueKseFJ8g6lec9MBlE7i0+vxDMlNXjPS0Mb6zFFyHL9mbTy34wzX45kQM1ZJhe
aoMQnqH7jOrWnTVlx/wCTzgTjNGwNWaVrL7GGzHdMZPWdsKqPBliC4XMoPMxusd8X8D3Yb0UtYIG
z0y+ZiN6ibrIm2cMycLQK05iyYiu5kupxpkXyH4GhsQuCGWxW1wtekJrT+1f0oIOe0C30w0S/mqW
3qCFsUbcjhIWTmPL05JVfKWnT9PE1VsrEbRWI1OOQe8cKOLQoqO+QCRk7dXyqwqM0E6j6tyF0UZJ
NSji83SoUvkDEMQ2iJKeRRt65Lr7jMf5KUXFthFKomFrznjPEgzWhhan0ji2hLpuLDDj8xyHaD07
2MYpAZJCGYROHXhqNlQ2wDYaAyDm3Tj+KoPsKBpomliCaSzrtYpgtHYbTcC9TebZxAPKX6OCqSN7
gr9e+Ajf3gzULMYyUT+xIPgo1VdJD2hjlNkXdLN3ZtTjppaj8xIiVK25cdq1fy8uN01kbY3biasp
p+IZp/J7LAcwrIYfkCznAHi6HTNGSWQe5YPxbEnTYW4ElBw1q/iS/OmhUdGV0f0z6F6lluwLayk8
quZjpokdXNii38QIGHWazXZVjc+co6hBpAqRy6jqXhPOPq+z86UP3TSJdnDJnvCgCm5M9++ZNOoA
fXFw10Vf1nSpTeWCfubRyMmm7qGuaOgsnDYIYhtRB4oktJQGqwUmvJybaHbL2q8JEFZeRV3G/6E8
T3kvsEOb+5KdZxejckdC+ux2hC8OcD+IRx9cuE1IJDMrPGIheAwXHdAyE3Q1jEiOagEVIxgxWcNi
UsTf1Ss5dThcj4N8a0XhXfXNwBuEiPlq5Qh97i5TWanpjYxuZ6yREIgv8HVle5bLs5aNjxM6hc0c
xbeJMRwBigm2SU9WpQ3rsgg8jti8SaR/kN6RUr8bOJdbkQMz1Z6NSH+Q9cLFn3+KLCjbHRaUbN63
DWdLiHXanLatIr70nUaIFZIQftcOU9UGNy7FmITrv7HEii3Kw67uz2mtn1oGAEuFddZ00muwLl5N
IuKWBq0G5LZU1hcKd+1nVU+rVuA562u0DBFyrRGgjigSpJ0HHC3MYvqihMcl4qbS6CCXQfdRqMNd
FfVAChONNU3/AGr4gMiidWhSMKdCam/SseSLCcBc8+SbCYBEU0YmNSkpP6M82iYasUZ4i8VU+4rM
hjpV01SAX6VwQwiePFfnVE8np6mzXTVM+EnEyqtL7T2VWujddGItLQZMjf826ZSPKCjumljz+AqH
ProxoCG0y3gsBOg3qY50IwZ/MSr3AWHcchD8LIVAeufgTjh2HoX0bUDjoC2yI4QigXajjLYzr1yl
kz6NvtvJVvwAESfclUX61QXrzo6yt1kaLinR0sRs4DRuS35zPJ7ndDyVSfyAheKdKcS7uMqcjRJW
XDW/9VU42qbIhVzIrdSJllJ1FtlA3txfK5WTPzFkuspMaVaM5T2qdaoJ0ZuFJWjtqR7zLDyggr7P
zVG1DRFYfDgexdoi0opAB4ZwoCh+V5ZIDEYZVQ38vTF+ibNGdX5qrfrUlOwjqKqACXx5lwu1jYSN
wUXHHUM6wkYHcAeQPMD2qlPRy1KpOihZ/oAY0i4MNCQF6pd5xMIUScElSVDFaj3kl2U0DvGiKrSp
EdMLZejrdTE6otMtU2IbRpxultA4ZGXxrqv1G9LxmyEPTC/mOOUMueB2MDyBRFbSYuPeJCO4SRxj
7EPPEAqHCJWzEBT7IhsWv9YUD6qywvUHQouWOSbp7KuKkmD3AYX5qqeeTCx264+qFOt+MijegGli
Vc6MjqO4OCnZMwQZUjnK2ybqXqIB7et6CC5zLdsF06NNqHOgUMs/Y/fzqYi/BEZ3pnJ7EwC2ZJUg
j4xOEtDZ6pCp+UMXya/5pKss9CKmtWPlm9biRSohnkMRP6Be4DosUpSheFxtWY09dHP+UnXJJ6vf
x9Hsup2BH4TkmsCFIPCiVcemCl6ZHvS7KGKKElCoPwqmSpwI9nvE9hBVc3lLOhZlvWRWmDLU4TGf
hWNpVMKZteZlyqntLr2xaWBAuygtRtb0CHEw1FAZV7MU1CCxWQINAt4AhpXwybrXnvvhkXRIczst
wrliVb4L85Qiphnuh3hk0Sg0G2VuBadKEN1XoPTmNpf2QoaWuQaKTifCYKFmRqKfB5I/z1a90wQT
Of5smQ4OsPxemFs0NZA5/OvdP48F+TbhvKR94wK+hvFdVDLXqk5jGZ+XfhaZblhML6Yan2j89Bvd
wFNVW/OuNPIUx4HxplNHljBQ24bSC1t+z2aRmKj2IDGbXCI4rNWfl6xp/YEZejNyDRsaCpBx9wAX
+L3vQEDFOlefRRh3qjRYvhH8GMYM7CWjNVRTN17ammwCHJtIX7NXoZ87LExM7fVR+sYNzEnDDDsP
gg8lUcHmEN3kQlVSLSzykbhyy3WGJbPe4xxZi+cCok1zawTGZ2TJmF9UO5kZhIM+2ClLfBRVKlad
JV+s9NwjRcAjfKrXj4vXDoyig9oco7fRMp9NFSIGGd0q/htnmJPjIur3eXVTJWAYUNY8FCEOd4xM
u4ZQsTE0bvAw2o1hfjWTZnAxhOSlZXfJ2jqwhJyy4dQcVDEccUEonBFWMXu92O37Ad1jHQI2LGck
awjdOK2VXTGo3yTMsXqDn4JOvE4jKqE6YcmSUbUcWQqJRTPGOxBSN00yvEx5y3QI1qcfKPnPGC/t
qUs7P6S8LWqslJXQ4gI7A2HBVeVZkfgSz8bJCn9QQSUHsVm9CCw4q9gsGB6Th3x8DhRsKYPJGi0K
kceWWL9Js0AlTDaNaSWsnQ1keTBk/CQWpUtqMVqnHZC6lBILNCjNl+LDlXGpD+qZNfajLuaXNjcz
T2gwGAwSCIpQgBVmyn68SuESFJn8EUMW7eJWpXJIkQqdJmVPjL9LRq8ES3MFGH4hPm3S0tRHGcSr
5INCL2wjmvr7giExHylVBgPNlSHkVe3KeOsm1nCCAmGpyEwn1XVQycvwKBFvS7+rxlkM6ccmIxHy
xVea1LeNVRBwPq/uogzPiKzuupyM6jmkMdUuFJ8Mg4xIinxcbUoBsykVs6yMdmEyrBNo+VXT8b9S
rQx9nt3cijmapVFG3ra2noK3mgoLxiWBuWt3xDiAaRBDZZhB02MycheAeQEyR7GzFwXSL8+DsCJo
8r7yrEJrmPPT9tCH0dz1NRW/eOlH+mUcMJYSpjA4GhfxHPC7Ju3v6pwmUKu1/GnG8kBd/hRqcBV6
6jZThhx5pKzJXKraJQMWGlZTflSrYAf6WDx1tN1xlDKIGbKBx4bwSlW8sSpV8VWxrzfDXO6WOsGg
QehQJMOyX0IuDmGotoeRentqYmlICMHWC3ygYvdE14y/f7EAm6MiG8Rtss9KyuqsW8mhQF/YKMOm
EJXGGesiPnYG/dO6oWhfKZNwaDiKYYABC+yQe7KAeLGswiu0df5ZdoQdExiVMpJmcflc6IuyxXOW
MISV815t155QIwp2L+X4toy0YV6baTbRcYOnRhwWJHPIB/qNeceJxjJLJwA2wzZmSEXgmKpTyFAi
tLHCN8sp2lbmekreZBMfkc6cwkrWaI6qqgoquvqIv/bS6ezbQOp0KHspGhpOe5cE6UbnF9caHymn
GMymUGdYoyWjm8NFI58aKXh+NClKHsLyTqSEwhFFo5u/ihelhIYqIBG8gM+Wqnmj1Ayh0jrLMuj1
eLqJEjwJh63Kwt0WhVzw5F4tfJrFSqQVGwsZZhQNfF79TuJdd5/LgTck8wUcw7EajAFqQlKip8Ra
Ucy0iBYAApBjeZLwo+ZgtDUt/KjgyLqG2e9DeqgUDi3ZagBYUDbXqy+5y9hFc3I7rE5dMzCfs2gw
t/iUBlIQK2LV0KC6cl1v++LQFBzJWoBrihMJMkt1UueO4WYq5J0h4+xkWqFxzKmV9DWF2rso/wzT
8tUX9Z1VJZ6m1bdLq4v7NsZY3gbvaPd4tSrrGLofA8hS7lQxZGbMeHRhHM4jPWYd/1QSDV4bCa9W
oxLYIDWiw3iHpEAVyBNazM8oVenp0PYCRctMh3WOas/MWFnX+nLJWJlPc+py2d4lSjDvdaw4dszS
Ry16JrMhHHGhEvysih86IRM3jXkrqwITQ3F+HiYAVa1IVZiot26gI6KP+O7Cggy/kbhZfcoWvn1I
QGz3mum0yJQfeYhvTVb7LIK5Kg7DdFFllgM9fjU7skhzTrZNqUU3YYkroVRoGzBXGVv0vOXwCjwC
TXdwArNLVlb/NZoU9KuEEvwQCo8dRYFSziw7lAud4ofyNEAl5irX5R5akHeBpXsTGTPksFjd5Uly
B8kfCI0G3YYUntIuLerX0sCaD2ocxf+q+BaV8aMbRGYs+riVGHt8clJgfWYfOMoDXou5RDBZGctG
c88vSjiq8BU1lZb5kQLGc6ndVEi2uQhbqAmUW7i8yb5El+wAKifDmKG4sg4cR4Uj1Xhtom4czxXW
LLVByDKBzor693kub7jCJsyCFRtTSQwTtUAHUm3mpGyPOMuo+ltJdSsu1VfSogXpouRBFkl9impK
r1GpQeirKZxgoOtvCt2Jc+GTWvv4JoRbuq/I2AWVSFrabMtUfBoGfFBDZWnUtOd6deYkkrj4IVS7
m3i90ai+5YJl7K8P4VP5HDQqD1Wq82tb8xFwwUTumAnzAAkEBSLy5AQLsmAzzG5VMw4HlfSY9HHC
cSBe2ioaXUmWDSdUSGfHM6Yu1iWMI6AyDTXtss1HrwlYyIB9Zy5kN1NZ7+qpfRyMavFlDEjeAExp
StWQ3jHdOVggtc/Jg4vYxKLUmXh/JTpxTOEYY3VU9qy80tJTmrY/D5V5nxXs0GLBr1pJzbmzyElP
Y5CUvB4BvNDR3qjH5KYJZor8lBlxFH6MvQST1KAtn/TSs6LXBuqOt6ouAiKiMFiXoMsa4yanI+Zi
YUdOjHI+qITNQItVyoTWLYGWJZi2An3AGg4rv+mJRM9r4GHBGSjZKdRZq7AsQwdbwYsVUuoxEnpo
q6qY5EzfDLnA2Iw1orK5q/uUMowOiWOm/6lyXQqzjpUA3sxguE0CXOOxpgxuB8x+I2Tg32rJ/DG0
Ae9h9zx1KM1UYnIcY0Zh22LFV5TlS51McsGhsyY/hs4BuuTZZz1B0hCNjrkfPGvCp8LDqFRPTYqY
ouPgktvHKW0PVoPCB5+mh878SUrhGhiW+qkODT55RQItZ8mKE8jGUYZvndF/8YZQ31lIfvZVMj1J
Cxa+sBLotpfsAEP9ghvg95Hg4BTJNlNgJi6xIY8QIuibGjj5kZGjwZtvBoXugaYGr9EtChRGFScg
FryXO1cYmhPgscxHlrGbh+CmamkQG9QiUmlCqmPwntigLnmhfTfLdFLBGzBLdaMgOmBIJpJN1wUE
QWShq/i00nV2Rh/lRk8iLN1pi2FzULa11u0kiEl9Pj0I8yKderRAcqVxGYi3cCk0Ju/Kt5wq4Ixh
RQglqYj9knIxYL/JtZPXiJ4aMzp09NKoub3Latcd0X8y2pvzRug6y23hKFtqxNES32UlXL6Qsb5s
/FaVdvqQcSkHkOxlUvWW6THWugm7kix8h1r/nqrpRwdRmaNf9seav4tKKic+qHSjLy24WoqQSZJ7
ApHXTFvx88klSBAVFxsVBjq2Grt5QLOM8IkRdp90yRN//3vjo8Ev6ZLvx+eZFP1bS8R3yLJKC7+n
drpvZeO7yroLuXYPdCGgkCZCyE7v6DvjLoMUz5JDWtU79FEFPNe6Ct5IjCzT7vOlZskv0nU2AuVQ
1dKHFIxglgp0Yms3q+hChC+ZCSysqIhA1Q9Ds5+V2Tc4gwrUezkDd6ALL5DzfxoZJzYs68kvATWP
Ae755rsw2otVhVSj1xQFdSMFXDkZ08lpsba5OpwmgBJ4Z0eaJ15vxkjqRLXahExU68rIPG21uTD4
fBnyNw1N04sW6zQhSXMLSf0kCvIOs3C0hyG0n7Tlaig/VQDCmLiTog0oMC3q3O9mTfSQzWnMLiA2
FrovjVN4bLuq3oRtfY8PzBO1ktM/VfcNi9KwqwWM8qAHcqvuGOExkiXfEcQ1TAvdTikEfjc4RVWn
isP0lkWYHnrCPGKBiKwDlQ0Sd4v1Ogg3fjKKx6hqbpVecSegDnyN2B3x0bom1XKnoeanA8y1a9rl
TjzD0DOU9Jjo9R3hYmsuZUXHaqKJMeUJxarMrzsBQEl10y2iBLV52OCaAK+WMimr2m1JjifeldCN
C8g7HRk9ZrScYvjVThDVhSdWZE2ayY6cIhTuKI4kAIwe/JpLzGIxm/C7DC1TgC6EA8ekHwDEV0hD
j3DxASmUELvCLL/rXX2jit02t7LZ6yTmu1mHO4R5teAUWQlre7ztQuWjUg+hwqg5xaNBO+zHQuNQ
qhrEysH6NubuneKXWpvPdFD8qQjplaQHhUVpFDKNmEL5xkimm2hEUj32qD2kXRVm+UaiPKDn+u0k
Y4ajPNX4VS3u4cqANmvkSzvBu6kpmGo5mJWOiFyr0M/FojwESnKvMqZsTKP3U0IfrUraB1zJVTNx
+pIGmQ4yKUmoRmKBS7BIyDWJsMgoubcmqNIE4goGz1js8l1cgqoepI3RdcxKKDZahGjZlZAd1an5
CpLhK23pVSQLSST3Wd33nDQzVpjyBd39Vzxp3/1QegGkc4UEAV8UJvplMyDDmlW7Hn1QkqVhj4GM
4plwo5TLY6QZz4kxbUVZ2WHKrF2hk4/xKKx4WTQ6PRdErcVre/xBS+3VYsUFo22cwVI3Ws0VVhw/
kKzfZumHqqyAg3RHUfcOSxiJDV15WQLLbUAfYHWSnqyyQY1kvRK4gW0hjo4CmAQboV2PcHY6arn5
gNeKAnduPonNcOyD8uaK8v//qQf/t9QD2JJEDvzXqQdP3Xv0P4Ue/HnBX6EHkmj9S9TE39gDUsf/
M/RAWrPKRZmFoki+gaiSEv5X6IEq/0uUSKYxdbp8kiWpJBX8FXqgGP8S+aeImmRocDFl7f8lq1zW
TOU//ltVZnNYFruv//4ffDWqcIqooMpZEw90hR/799CDsi7jqJzN+aRLaGayFDM6PW5ioP62SUIy
698hJizsz+Y/n6BmPqU+o9+MLSpzpzSW2zhaNYBW2fkF1XnWF9bzUFI360sV2XEds2oVbiMDUnHT
m8emEcY98CHTE6TlZyqF+LaYlwYj+hz77ZQmm7IRdEeA88blKQSG2Mi4IIzwnGOoIigqeSU66gXw
MwLQYAR7raI2TsfJl3PqHzkzM6YTUutntZ66ObRcu41HMC3XXwKPkGvidVMA+b48XDdV4ATDwVzK
0WWlRd2SJKy/XnANy/qzK/72NtdX/W0v/UZqicCC4naRfNIQBtG7Bo5J9KqGl+sm1v5so6rR4zVH
6vrQ9eYaBvUbUfaPx9Sxw6BzffBPdtR1U72GWl5feb1/ffnv3etjvx9T4EzCL7HmYv4vm//nT7++
0e/7Eoun7ea4mXbdSHKcaBJKeN0a1rvXrd//aFPiKH/vXrdCbY2du27+vuT3ba4vud6F9xjRI4JZ
/r97MgEidFT/+Y5/Hr2+XGPC+VfScgyNYamjP1/2H9/p9/Ou7/WPj7rejdaDAlgmRZp//x5CZ+AK
Xe+jhZYdwusDegXreru43sar/2hE3AuAa928JmQjTttnYVP614f+PJECKEalfz/lz3tcn/3nSet/
/97923+nV28RbR7WW9fN67P+8XbXu//1f18/4m/fMuyCkPpFTOUHHUBtJ6upiiimv75hHa5hfNYo
VC49V3iC1/vlare7Pun69OtdwuyS/Xh/ffT6wO87LXrHm1zvZ+vbX7d+X1lcbV2/rzEFmnF9LrNa
jrggr/XmTiqQ9Wi/m2ARm32OsGZ//f+pwLpaaczax9V1hsVdcYfeUN1REAY3Ve9yTdN2VwRlsMIo
i7g90gYRmFQI8xbWmlNdk+bMNYb5zyaSwAJsYcY3x8r0n5vXR6POOKhJGPnXe9eb6wuvz/u9+7e3
vD54/e/rE39fd30skNcEgaSINnW4oM4Z8vJjmGsozUFzWPpSwfeQURDQDDopWfdmroP49UZp1/hH
YlC4pTVDUiOaRbA5TQc8fRr3oxVPe9UI9G2xiC410vOi1o+lllH9G/5tvtS1Y5O38w42cL7Hg4SX
bt36vbk+BlKvcsmPHmiGsj+WhtYeCz5wHkKjXNSEzHjbkPRt1NSKH0ZEyAVrjlxGU2cTL9JjnIPY
RoLZinukZCx+tTtKhsyBG2CkXdwoRA7UsXu9mze1jX6SmtzQoxCb0oUUwpH02diUCNAZEmhya2Qg
+abl3mhqixJPD8CpHndS/0yp4F0xe2mTt4gYkXgwQWub1IE7wBVCVILNJC0PAdVfZM/iFrFgu7dE
QM+aYPy11ZqNSu26/5NcbcagKzS9RZNH7YkTmnRAqs8oSa6bvw/Gg3ijjNGymdYz6HpzDan9vXvd
amYUdEq+Fq44ka43KaILkuykHYCKmd6aLop7IbypRVJh9UavXKFas5PnvKU8GbatI8CXKZr+VraG
8c+BqKx/ud/D77p1fazOGgzEgwoKxRApTpaZDyqm/UNj1YCW/IVovdJZr//zh9s6W828NZXMRZ4x
7QG9rn9hpWLAA8Pqxdf7EZrP/VQH/FVGmWg41ehUrw0ISSd/j+KAOQp0wBZ12v/Z7OotxGR5Fy3L
JhgbdR82Jqr7Cmkx61HbjAoLQ79EHvt6g4FLHWfmJn0C0KxpEYEpi+rSJGvoS6/pn9MCtMigKkTv
mwQFTuSJIhszmq0038HpnB9wkCtAfx+mN5PcN0qfpR0XzvKcbYUflhahAiPMQT3IoZh+xSxmb1HG
V+ELtdFqQg+3nfsX71OpzjWl23YrY+KIvGGSHc/A3EXOsxZGzmxsWXTGyzkUb6XZq9WvPngf8vWt
iTlUUJUVXja53TN47obI9Og9V449ACyEa9OhN7dZuIkKFyqgXr7A8cqXb3QSCf29KqK3utHCHZ3T
lRoABSJ1BpP1qPqE/0fVCFc4DOHF+Nar3aw9wcooe3rq2yY5ldCqwZ9lR0pZyDnz+aBCHIpOwBMq
cWsiaAWIMThq5AO+WyANVIrfsjtlATnjGty8zWhNU0qxdgKaMRJDfyYQ2QaQ2LF/aSYX4iHvGFQ3
6JLzApeRI/TH2bxHZTf2lxw5cR/eVt0XNphmbx4MxNkwUVHlxrD4aJe6RbaLBA1x3RZTM5zHML03
sI2pTiCew2Gvm9uWQHdCLN7HcKEf54s9uRQ7OT3m7W6onVIEU+Mg5YvYvwqsIdrhNuwfagnoVyxK
k3aHVswRX5pnU9hPtHN/EuR9zNdupFPeukK2DTRPJ+oJ2RfZOYszPCcH4gDHmzB2pafuFLuE9YTw
KpAVkpLd7WZ9Nyl+FVGJt7XmG37VktEnOpmpI8VblPv6cjTlj2RhSs0wudLmjqJ1VwpuqfsmwMVl
3xi3aX9IiMBZOC8Ue6LslaQ/ZfistqeQ4+hAKgz7m0WtGPoJv023hR/E+ITtMYYJHKZTtK9Cys4e
cGp18BfyoH5gLatIj5BpTC4efrPbSz9lc1ekhP45CnL62mE/CbgwoUNxdNJRrM1dInggU8GfAr3j
zbo3Yqo0qoPTpizgWTlIajTLKRJkLB5MgxGKlnmgKiFNrnis7jUBSgX8qv1Czzhy2x3a1YCSJtC6
8pAt3ggHvjsiOMFuBFoFPoOtHpd0tr3pbXqKGhonkuVl2l0n74iFRVJ6RLYDWh3HYoLqFhlzhr5k
Ny4HnVX7d/JGIVMHhER9ThZJD7sf86NBt+kRVZ4qvCKGiY2b+AW1uLLAy9tLOjNwJ3+1lH3LqRDi
Pr2t1niL+H7Bbrbg5+CsJQtCjCtsNxikN2pPJ8XBFzTi4wldLBiU5pt0zzYhmDMUE0hZwjFpPrrc
T0Mq+9Jjb97Q9m5omVg2yBX9C/WL9QSATfOUM5wXiMirKNEiiWEP4b1SN+Mr4hTdwPKNrWKzFqAa
p3zB5QHroUcQrLti7fIuLfJQPHaZyz4/czCjGzgrB6xV2xKpZrdZoUK9DXsDHqlNGXAyHL5JjPK9
9IbuiYUT8oHq0L9oykvdb6n4ddv+Xv4KFC9ttnw1kF4VRXWYT03l850CWDz5UVZsHb2CEz5VFyq/
agwA5pAdRJA9YGHkB3qynUjRp6GDfRzGoy5uoo8+Pi+Wi99FeM/4c9WdSPas38ZnylpIygxMqU/F
JT8RpHyjPgpet9xHMYBvSkBvinITIeMqSatEhCWhAnKH2leykzQdBfXUBIewps1B1NOmNqmpHuBh
o0Sb6JnfxTQm1C2mQTwbM6aYW+tCQcz6LJ/RaCHn3qIzeiBgoVJ34d1ySFWbjOPpYmGRmn1MQGPq
ofGmkgUZMnkRAfwsXgyra7C2bca1DgE+bgA3XRWGNkWz6FgJjxppLMujulAUuxtZlLbvlnjsgIyQ
A5LYisYfmWItfspNSAoHktLy4bGPHudlb5qUSTsnxhaQEVOBq/ohTH7G+XUAnc96EhfCJW9bYj5P
cojdDewcd0SgbI5ID8C8h9qfAV8Pjvq0HRhZ4n0Ffbx+H6ujJEAz99lDsOYa0wYuEENhpnYY2WRx
WZhO2Zbs4QvsW2LfRC+xeuDd0wMLmkjB6IW80I4edaf2x/sShKLsLh2Uf6Cq5Hb4mYu6l2Z79wEW
svSjxiee5VFEMuToe+SGdrIxENm4nxpBrRcsEfpt6oFJvlNQzG0StzjMt3rjKW/BtkPuj2rG40gz
PLya4hcd1eQ5hE7tiA/GeUw8vrnkcDJEF7DMRPdCVw6f1Fvzq9rSZDp9NxcEs9o5wSkQQqNxaEcK
HLHcISnXAel137qTE2xzh31qR45kRxvt/tP+rrz+E6Cju4tEW75VzsVWvp0ZFJgAPOEM44wpLslF
JDaXENaLdo/7gSJ/rtLN9gL8chg2vCg78dSx3LTDTofT4ytUrG8DA7XMU0YTLvEpNmsBLmEbTVI4
OZFLTgp5qLBMw9HbIc9CNhqBb3pr/eom9iaS40Q/bO9ZLq0l+cUJm83sxXvVHRzMaTIlXewWxXnZ
Kwa2JfcDUbcDxk2mSbSRLjsVz8Eb2m3lSAzJlvTF9ix8is8SYCqcnu8hpwEqjzttm9+JT+E+PWES
RVBDnEOQnGmXlk+ln/Ct/PjOfKXFwf9JeKeQqTrLh8G39pBoY6WLyh2gpxCiJtM2ogjYt3RE75BG
0EIhOEe7iJxhlIlYPT1JjzJ8zgf5Gbm5W2yGWw3hsT3cpgfdUegH2ZuesCd2mqMdlWN7Hm6bXeC/
Aa1bjsuxPisb6GjhFrHaEQf5idMba1+Kqew4Ecnz2AVcM2xkW4RJFQ88o7QhIZyXo7aJXrudNvDD
Z8/cB/u39n065ufJJb7H9Jl9HOV9ccTbvmzoDDipI3iZi9jb7u3kFDgU1F1khqdsY21gm912O910
qsf0XD0KL/H95PbvySOZB490Qn7q59GrdppdQWq3u9fwghgZs/oj3GqU3Fricpt3duNKG64aF0Yy
Dh32MO7hDPczAhIq8esYPv4P9s5rOW4t27K/0tHPjQpgw9/oex/Se0Mr8gVBShS89/j6HgCrTuqw
zlH9QIciICCZBomE2VhrzjEvw11xIGwk24YnaaMvzIP+kC3Qjc+TtX1J5v7KfJF4bbXwjjgJhpd6
LuaQtuecoYCBIuZ+kdQNYjAuLi8x32rtrhmUbKM9u8NT8FAd2p/hyVo3h/wtYtRD5eub/PNbfPLv
+qXz03tJfsQbmS3BOUbfw0A+4oMYkb73yT3ZxWK+ql/lR/8KpwusMrsVB5U/e5A/EjqWc7mb94+0
SLvZg/1evwII1pYkCF7jjfWmPRYv2BzgBDBmeStegu/avD2Bl+zuw324F4/GvLnkV3JSlzRyZ/Ja
HJnOh4XEB7xn+ALWGMDnCUiWmX4wN8Yc7Py3cafbSM/0ODm91VQr4Cm9wk2ojyg0ebCbxVdlk5y5
JO7yD/bV9BHHw3bYB6vycdi7nGOq5zRcpkeuTuHHtN9Xz8HZw2bN1YWjaNHtY36vYFERjWSgK56T
uJEhYSUugHvSD3Jcqmf+xsHk1wtD2Vvco7Bp4MtywWIzSTME6N378B7cS86c9HennYETVOSZ1q91
es8omR6ld/nIedmY66tuSweZo+Vi7NxNt+34QfpT96N4weZDXNWK/T1BYztXvyPk7+fpk3QmeWbl
blKuSIGyQbonP7XqNwR6W3frb7sl1+IGXuVS3UlHFcmrvzTv4g+sinq58OwfIcJTdxYLLpndJXwG
s2vYK+/a38lr8zwcaqIbjwV8LQB5IceK/EIPd9lsnMuHf23Z1OC0QUAgeGGovAvO/nV47qYT4HSW
QF3CSQWcW/mYfrh0zMmqmOnvNS9Erg1NnPMHl8H39mhwIniqtsmi2yrcqr1V53xnv8co1hDv3aEv
t96YK168b/qB7n83rjUJ18G8vGsqNBe0uWbNvfksPxZnJAeE2MbXcXzwqrznr6wiPSfcVPlH0x+G
Zy6IzfvAz4iIJBlPxpzYGCKQE8RpqV8CVcDBueuX72i5UOPMujv1hGR3Rjdm7s3dZXHmXMpl8nWI
j22/xlB35pQXndsj2zXcyHMCXvc1wo6z2HkcoQyB5sqrvMUgaxzspbXlwNegdc6xASySTcfpxljb
Z3ktn1JsvQv9wX0uVqSpUq/CDsXB627evUW21NHUc03rrsahmaVc8IIz693lS4WTJFFmK+7GnhF1
uO/mj+Glwif6Q3nRzxbX7mBln5LnbG9sq71Xzu07EcCjWdbBkkuauDAcpA7DTvvYbVROz8W2nQN0
2yv31jpfM0LlndcXa6HfMaZoP6zx26Oi3kOi3dQfDeeJTbyhHTdXNsEquPev4VXfY0W+WxU4058F
u0A466SFeGw4Mq8cs84TtUV+QO1Dpd/sL+Wn/q1/yy7FQ3gXn6pDwlkQgOzZezDvlXMRzYetswN9
ebKu8hLG+Mt7sJDuwGxzOKub8Z/RgdWc+cXceBJv0UXSl0E2a0d3+qxq5hKBtRvVn4UMoea4c79Z
3pErjfxUOgerWjEu3hk78h/X8IWzLfcLV+KaTgwz2WvFI0kJCDjQt7Xb7sHdaVt7wH+7EtZyMD/k
fqTfX0Oj51cE9Ww+VA+QOd2dwX5UcMSmd/YzK/GOJHVWB0GzqqdqK0D3mSFMlXsj7o+msps0FiIn
0s80+XyMOBjVEga1AupP1ljZn+YU0Dyfc5/VKAuoR9oGV+5CKEJpYzl5mkyVqNviNOf2rTUTLW3K
qQo1rY8lR7vas7NFayr3oCC6rUfXNXdachxxlipQ6bd4mrG5+ftSem0o5igjKTRqljl+vQ26V1rM
HNXoWgFyIT8zw3RDgu9ZUJNfF5HLDfA44daFRGJj6+agvtDvwPsa51Db4beFKSQ6GgxlMFb1sV3R
VyhKgi2n2ZA4BK4CLafLaCShQdwQvkUF03p0rQJ5qouKFardXTog88TOwg3vENBP6lWkxRq1Qd+g
4qCMD3Xk1u48TwE+24fvaEWpvoiR1MOIOutcGlRdNw7K43kXRsc+MxgGjetJVYuOgBzItL9Dn5xE
JwMaOaQnoaqccHPpTI12U2CI58TJOqmuirgnfe4a8lTqEMWxbo+9FHNsj0yzdWdQ0vA1GI1TSXeq
8U513WnOnJp1bZ7vY8eN14FK+Xua9GP/ThQUym+PZVLt46HHvJD0DSUVpR1Dg/Ri14yTaXGayFiM
iV/gDmyqg06TTJJyAX+TuqjhYG6rkT9MddnPWq0YRfUi95m2ngGoOiOQVR4zmrqxMtz/MafXbvr5
2PSHL4vT86aXkS9EGwX4x6tipRS6y49QLpGiWEACTE4AIZQ4SeY6UynpXqmE2NnFKaoyvldHkXLX
23Kxwz6HEj5F3+dssdkEC1GDWM01quLZ2MXpyij/nAst1COJFy6CobsgR0jQopPBDjUS6fceosS5
BnGwQvGN0l1k+Q5wfUaN1HgyhVVvP5emP9iYNBa+S83+lwen130uT7NNh2TcxHU0UHMFds1lhSJy
5RbUj0tUl/TGpvnp4WmCx4tje5zcFm9/zUuHimsTraen3R7/fBe1LophfvuT0SZXqzYrqCg4jBpC
erFTyPrRR2dHCB5qOaoMpB10msHm/RcNUNIIasVO+ZJGerFObdT3f/xtmvuKBURECONv+tM0ySe0
n4YkHwZ5I4BscMRML6J6XQ3zGwQQMxM/71dG4efy9ILppdOb/iV78POZ099vb3p7zefb3z7+8+md
7iakJjb3X14yfWBrFqjfC2rat7e5Pe/rmv2yPK3E14+6Lec6+j1hQwO9ARk/Z79+u18Ijc703OlN
fvmkz9np0c8vaNfcZxoQkn7hOv7tNpm+DCwIdsDpLX7Zrrfv+eXL/PUa3D5ieB0q7ZE23Us5NjWA
28a7YUSCTpMvj31Z/KunUP6nrvXlbZSpaXV7+jR3e870tukEB7095/bnv3rs68dMb/HlbT+fY6rD
XUW/bVWP38+aGrBu0KfrHAtFNV7IoaAwGf/6ZRH/Buoezs///Is1dVGnp3/OTs9PqTUJS4c79xdv
MT1jmtze5vNTbmvzt6/7smJ/+zbT826fNL3f7bFu7IL9f+1RUvlV/5+0R7o1Kn/+Xnv0/FZ6fuJW
afInBdLny/6lQFKMf9iKqhuMAGxV10eZ0b8USEL7B+NFVUwyoj/ERyiWZKFZpsIoUWFq/SE+0vR/
6Jqu4N8m/EDTRl3S//zf791/uR/p5VNTVH5Z/l/Y5i+pn1Tlf/9vZZQW3aRHmqXbhjWqm2RDwbmu
aHzQr9KjgVFXLZW1cQ0xXdOmDPttWbnbypXBMtRxsoxVCsrYXFGoKiHui3SfyHLKsJWzBp1VYrwL
exNEtXzE//7zly35z7X9de3En4VR09rZtmKbxGVoBjUz8ee1c/VOi0yv0q4GdbEcw/IR0gODC0vS
yQ5Rrqnm3OlKijQ3DUDjpVjkTCJeNrVb0vuILX8ZujjhnAG2s6UHI/nNhuuEYVFVWu9cOz7iZsa/
A90UNXXe/8Pqjxvvy8aFwIRUzLIM0+D3//PqF24VQjVXtOtgd9lLMaTBKSf5fB6ao7Z+0MSChBH7
Ql2zVtuX3pWrS6WIfQyH46B6mo9qndxuEhlOEBjmBC4uK2tUImYFWkuiZZPYAeAl8mLbNOWdMAG+
OK5CqOCojM1k8xBL0fU/fKdxk//5O5lCE4ps2RbfDdHOn7+TUH2wj0GkXtnRk3VRMqbmVO8SYA4E
XGA2MT1FB2/VKqsspFvopLm00xWvJ8fPade+lT9aXZ/vzVhd2UGuYHck/tunMhaE2p0RFfR4kOx2
NpyT36/6eND8+6pz7GgcURxV6pe9KckIhnMzW1zR585lQwruemXdxnkBOMh35qbbeHvILfj1+/DY
1FH3Cpetsujp6lKDLY3mF3oN7hzcoVuhWYeIF7b+mpuSec5X2EuBOEoN4Tu9SeyTKBLvbEnqEg+M
vCdkkHYtloc59jYbfLMZrdg3uJ3UPPKUyUhnlyyJbY6Fvcz9gfoW6fAr7l78tdRm6cZUz7qbyvNI
S/HTOIN3zQC45g4uklqylW3euyffM+zjNAlhXTdGvNYNr54XoXzsu9zf6j43cgrkCc2h6Nu6af9q
gxcm8sx/bqS0PgaktCw5VXTrEvojgAUlWCFrbs7TXBtSCQ4qSn6qVN6pQqQnOXcA+tlrKwdE3raw
KozwwRg0sCldqCAk1CpwN0W+7Uq5QOOT/ejJY9jGfvlNJNyrDp2lXT0l2+hxWWx+/3uLv9pVDay1
uiHQdyKv/POuarWWWnemJ66SqA+NSbpJZBXF2imjWVhH2tYyxYkbaphxffno4VtZhjFx0ymZNVhV
HeVIyNS6plKqII0+kOV2bQkjA7I4U+0eeztEKtgI9vN/WO1xtb4eYdhcbMO0OCXz/59Xm0ByRN56
oVwHulacuL07NzTOqknurTBia5UTkMsPj/raMq3kqHkl9+7hfWm/ybaMK1P2f1puWmxaC+9lSY9T
0jzuafNkAB5a++vfr67yF1tZVSzVMhHKclr4eo5usJWGJA4rUIas/CL3Y58ufPXb6ODRIEQwkOAp
SSzqDNpBGZLwoLjBox9a1fb3K6Ii4/263VTFlk3NklkbfTr8v7/dcXEeL3z/h8iWiksTvxJQiPs8
VLRDQeEwMMiRUDHNSvVT3LyEaaLd+0N4dEVno1EU4jxtSpRBZBm20alIKm0x9PCIuJENxBavVTYr
SgWeaiAd+HFaWi3Jpulicyv85q4JtfSU5P2udRTIcQ55FoWZQ9uTkn4nBdG3IMRO9PuvKv5iF0Ew
rDGkUExd/bczGfbI1M5lR76Wnf9dq9tg345YLZRe5iIKdHLDwp9Gal2pDgTLzOmi18BQj0rfGEvw
s8MqC8hh6EHJbT1TwL+M4bgMUrceANQucgn5wu9X2Pj3C7lpMrjgmsE/Uxfjb/fLb6NkJHxLaiOu
RVlZC0Hk+ZqT9How6+9ZX5nUXzQV6BGGl9oM9SUW93Qfk2EJZkYs6lC/KB5dYC3tvutWYx0UEgcX
5Ae/ajJcJi7AtAEtNdwSqnBu8VyQ3NKoW0t7NirX2sieWqBSgk2W8AmbulQhloAkjXFmrQpZpRCt
mPGhjvv4gDdYBXC7N0V3h7vJOlRhQwE4QKYjdWaMHWuVDFZzyi3801JjnYOO+qGciEtSuvpPCb1b
4mfKVarNnRrU7i4NlHvFdtXHuJPov4tU2+kl1DYiAY5Q7KRd7BEKPH4pMfq5f7/dtfFc8eVcYgoO
CVnRdJVkui+nwCCCwW31tnK17WyEOw/NXQ/4ZT9w47wxJKO7k1Cl4S9Lo0PfD3i5236Lv42WgRQX
eErhV9SlthssZa0l0qmuyYPRNbKkA9lttgHSR3DP/T5zH+umhMFl2assr2mt4YFCu8LYMOm1ezeh
SdEExFBLifFgWdjOYYAPai2OuN6Jt+md9ihCjfjycJNZaXQPZ1Qlw0NbxeC0Vh3XwVkbmNky1kMQ
Ayland9vKUX/iy0FINPSgLCYmi5/2VJSJ+rGwI517bLkWcuJPCS+71sI1nRf5oq2gJmGVaUtyEvz
43iv99XMq3GZEuKU7XsHrYya9cdENfvF79fM+DpsMbCtw3xgIKlgFVC+rhlpqyKQw768tpma7oM2
LC+2ridkhz06uYRu3yQjWRpR6JlP05JQ9rWTDwB8DYyN0+6bqSGAmh5meyUk9VhYCGn8upEPvWMf
RyjD3HWMCDMrxlFMMP6KRCAcrbVHrom6cUHS3bXqc2twXZRabGVDhp4tNKs3KSFmmfZPAqxrHUd6
vkw1AKUd7p0+H2w4f1TjwAngwhl3fhW1iEyY+jwmP6VzPKQ5vu2tFDMt0COGOjankRkey92iJU4F
A2d/CsO3IOzrA5ImfH3agrEHxuZUPIWwQFeNRaW2ybJ4ZbttQRjhiEdxBb184luWqp+6CzPxo/90
/rU1+8vuwu2SzAGlclYTmmlYX05ogxXaZu737lUKW2jFEmV1SJHUlxMPM7F0wGz/w3c6JD8D+fAV
AjJbTbyHapBo1FBdInDv3YI5cdJ7qNt4S4dhoWUEeTP03pomzkwg3n2FnBAPU2C8R6XLvU3QgGK0
W7pOpb8CkhteZOWlqnLlDuco/nhDPtbpJbDDs9zggWODyWsvKL77NX0YOG0dFjzdI3ZQGPdxJe1C
1a1nIhBkJmvLrkFIZnFIo0byaR/3fKVGww+WBiNzFocxV5xgTzuENnB0R2BfRGGfUVJj2BsDP2Vg
0QXIPHTYhtUna7mgLB93mgASZ7YHFfvW4XNO1Ncu1ki16OA/+I5zUPxyKYddeNZJf4tT4LuqVJhr
M0oWGalZFF/lZAmGTNm4obiD6AqTfQ5X4ZAY7QgtCp4VSoGIKyhiA74ACoFIqhiQf5FCWa49KH/w
3PwzqGZkGEHWrM2gNNe8rUoAV0A/oXW4GavpSYZ6FyzklL5gx6AXa/q3vlCUbc3t9RwSAajATlCZ
l/oDXrl4WZTL0mY8UDhtd3UshH5KUJM/ZUG66BzbQOgafx/oIQA88vieunbqtPogoRA/w3Op3eKs
+t6YdV2STKq2KAwJh57FcpWSWA9JS28+EFQj5gIBGDeRvDYsB7FrjW5tkOor7DtM9DVHbxabP5RA
ckCawOoZWuCpjtycgsZWL00VvKLHfUsspOtY3Ixrn0C35V5p21jGRSucb2A9MQyl7UpLY39RKOwQ
gSZBZiCfCTtntNLT8ocWCbHtzAHBf2PJD1THt2kpD3t+Nn8uWSmA1V7ZqLrqzgl3OpF8O9DSoxUp
hxGwqt64ZBwqmy6zqyNdqyJ11nbiHay0/kAuDs62KAM66+gOhKGWK88pS0LF/PIUYfod4rrYknEa
74XdLylnQGZxuN7agJhAb7Tx0cnKY+2bAI01q7uaJeCNTEhz4jfbFQ7l/mxFAD5jy8tACXpkoWNy
xZsbA97uyTNvHO7C3GFLVHd4aqOfacQB1kWmvVEIoEaTfnQYcqVu2R171XEXta4ZC19gKJvljMA5
IRMvKKnGvjKaet0WNvrAsCjOBEmUZy0a0HOpgs3qydG+iMihSukxLDzK+aApuieNVx0kGaxZNkjW
cyfx/Ul0ykpkEuGgyZeoquRLP/TtJdjqCZpWv2IjlUEGwjAGlRTbpI+Fnu+ecLzsKnylh9gz3moi
0pa6OWz8qjPOSoRSL0pL+rk6el7XIu7VQCu+FIX9vQeHEDXqK8Z3aU1AntMuuoqoRZM9f0lvDTHT
4HKu9aoPswq6kz1OzAzhdm5RFOLeztw7Hhjjpot+9LHrXoaqrbaScC4pLA4pH7SHNCmPReG4R99Q
lVltF81G8YqnOA/FveGKvYed/eSjZqD2MGtUEdLyt5J3fxh+9I5kQhMfBQyV3RyGDLjlwJmS4Fyo
mvqjl3EvFA4eMgJNAX01mJdpLOMG/rnsJP/kmAXQXccjKyl21iMsDLWAyviuybU5JwJj6ZVNumtp
++UGUVx12r0SvbeLwBHca6G2dPAWLBt1+KZ7PZa2HPO8UueIpRszfWg1oFco7UIC2ThPeQtigDal
QOdjeqWD+LNZqAYC3sogp0IhBnnjNdIH3lJ1WxfORU1TdH92rT0qiniUvKFbdpaTkr9Imiry7JT2
2W2Wu3eW153ASsDdbA4gjdbiZH+bFsVkOJlmrYCmvBUOK23sYuqJNcjLoeNc/bks05KFLgQweQyQ
ysfu7jTxOgmqX2muOonNWk/NyD8mBSDY0W5mJiRqoYoeyqVpIVSVafJpKuMiw3TQ2elmv/PHiUma
N5QJcyYZotnkik+/j36d1zbNWoh4G7hSv4z75u3zYc8/eIYI11mV1DvSX+pdPDaGa580dkNDoxXl
cbmLNXht3NJv/K7rsVxItO2miaeo5U6SmVSEShhxW6zouNBDsct+CZKmX7VQT13NfSyMuoC4iWfd
ThCvBBa90aiPuAB5nr1QIdvuzYSDZSgaeZYN/b3wOFEjv4kYCu2SutO3zeg08XW8XtPky+LQBqig
COqGTFGi4NCwPQC3fRLSGDs6SgOmyWA22efctIjvRNs0JU7twMu5jWTCtTjbTYvTnNsSeIqOib8E
tDoKiODIHpNz0Sn3wZgpSPaNS6aGKa1bTvYL4fW4tASKX9z1a3p8D8oIbmvcuiRhtb/IfoB8xKr2
RZ5KS1P5kDPj2LYB6lgZVk9hwkcLLTh+FaA9UNY5XGLNoJGYtwRbtCBy2yA9RfZDVRX+yiVGZimJ
6K21yzW4UB1WBmqPugHfgjwB6KMjAXcF4eXp/azs6SWXIF5nYLXZUNQrdm0h/4QO/WYLaLaSyeHp
cYcbVtG2CCC1VKitylBbuE1LmnaADC/sk60OVszKufZHpG5s/OQtkcD/W/CdQdsjz9bdeo4n6iC6
aLpXj0CWSfeG7uNJcQj/LdxMJ0AP0RthoXtKQ5vJpBdNXaHJkDe55rh8bW0XG9D00OSPm543zU2P
3Z77+dq//fPtHXSP4mDVSISLTb7C22fGUwfr9jFZLiN6AST8y3t/+gihikZjyjeGodHueHtzoBk4
6738oygzgV567H+lnJ4GLFrkH7cD93rTp0x/ub1uWpVpMXQzwZgfWb3bSwu9CGp0Nt0qCDhCUktX
Ofq4QbLS6kcQENrdqUglB9JJxGfs15RdNk4GIUhSDuQpsYITfq+sRI8iDJYplAhbEXML6Ps80DFA
yUZowQknU4VaOcWwTHz3At/Y+rKn7xLkETuyEkYpGH5CkCXefWtZHMnTn6dJzX3QziImfi5yFN6w
jXxtPv2Fq6C+64NgXwRkkk7Pmx6aJtNirCfI1HV9UY5vMj0Ohuyfc1mEjJrwCtIBxjeaXsBIHuUR
d8vzOOutje4QkGNJ1ZZAg2GnF1w8HUkuxTwiQRkanr4Jvrmtc6/HurWcjGmOq9Nvn2YTHDnDvJyc
a9MD06Q15Awp1Sgqgt0VoMlTkVqPZrJpYo+ajtviJEUydY2G5u3BySB4W7y9bnr2bXGa61wU9XZp
cY5p0dAsSLaniCDG3TPUVGsYx+wPcK/81S8exSn6bJokU3/3tjzFOP7t4vSHWzzktOhOwZC/fwnD
gQY7Y0hOQE2t4zPYMY7Jvf+cHdQOne/ts0sf2qPOJUfHO6J6Ag63BQ/0M93y9rTbh04Kr9viNPfl
eVM37PbYL198+suXl7Q2FMVBPdoq4jnKp5X2+eEd6A4l+8zBzBxgcvfy2JZ3YuLKNtOWyUKA5dCQ
zVkZm/pm+s1uv+i0aFeE2iNlHe2wn/PTw7enTnPTz+unUB8psowvaBpFGqPZ42GtBv4GWjLj/naw
s2VZp4ucG/FJcVZAhidXc9wDukEE5bfJJWlPpw6Ige5SAWFF+twIhkkgiJcMnhLR/XOCLRAl0m3Z
AWo5l0rgh5lCxJ056NxhjG89np4mEZwuFJe6hLOPJCAjOvhXX7ba+bRVp9+lYOC7Enn6kHFX9xli
TO5FBUkSXX8FxoYN+GXzT4/98hNl0246/Xq/zH6mgvp1/WrV7neT9ICdrvvpvk+HDgeehRo0N5Nr
3Tn7DnbeIhr07i4NwxADD3dcpCtYYMpWfpCZa6RZI5GVHqYWYl9BHeYtM/A26wZU/zxlKDkLxFAc
aUEcu1zkz/qFpGP1YCVXR8FQGEKaJXYMy0vqAnjxlPdBKbVTnsoPeksIj6hOdSiP6aTaNbcKsaHQ
8u6v/FLvT5oZRksYR4BzIrpEZV4sU5EbWMS8h6GQTIYI2gM88QBqsvWecrKa1VEgY/FtvKXkc60n
3u01LxIFnkprzjtNdbZyL+0jJ6M0ZsivtmcZq0YEw6ayEK+G7rAk9mZWCzCeqVtl53DIV0UNktmR
HVDXLTf0ZK+8+UP3mkhNuvcDKlCyzM0THSbC+gzbWBUlQmc1hE7dqWm3ReD0faABvGphwo0J0O5F
LpcewSmJVlwDt38CImpu+8T8kThxv5LL2sYu2LZwqu07EoD9O7Mc8nXWBI9NrFVLmsPg2vrMBSGU
WssgbvU30VAwU5XBXZeuv205GGAEUq3yvQgQlZ9iwZCf9V4D15o4NoC7DtK8XEDmtwj9KZLvEiFF
xyaDOg1qbEMdlOweWp3aYHjbyI9OQWA028gIr5otxw81GUoMi7T3TvTyUxFtZFVP99CazJVN7tEC
vNW6NhqLsUsDn8hyl20fcikMIG6XKjUDfo/vg6kS+pLpex+2aeKg+aY79DNOqVOGMmYRucSVoxNU
M9vF9IEOcW2RCBNyL6Y+dGVhvUUuWnFX1GKjpG60NnNQR119CA1OCrpS5heEZzXac2UdlYp9yFMC
XCqpY5ztDJhNmnPTk+NtKl1/53vFRq/hcZl6fRUVsJ5O7elRxla4dyu/ZFcLuNEjvFayTPztjrtN
ApqYQUL0rBet6woBYxAu6kazDuQZPLmNqWwJW97m4DpXdU8NUdYzAuCckJw6MPv7rpVe600Uales
5/Yh8uAHy7HX7H3lXZIkAhgb2gl96RKcPVQ2eTc5NlyDJM1Lg/lP4DQVfnayKWKTY2uVP2Lb9U+B
rTzRv2EEyx36SlFaMJd6eupydqy+xYEZF3CiCvPey1RxiN8GWs5Plf0usv6u9xPnqvjaq5pr3cXt
HH2X9v2RFl580s2Ak5gtN9si7eR5n5ZPBSDje5GHxwjq+KGUu+/EfkBkqz3j2EtxuyDxucfzTrgt
zfUHeOXLVg66JRiFYpOUKd4BC/FzDvPDkuS1r3aHRuvpX/jNNqNvYqRJsW+UwV4KEbB2bGDMV5oE
sHd4DLII8XY3CxyBl0AFPO6WVyv2ybMzdpKvR5SK6YoqkckQKcJYM/TduiB4YE3TBkV/A7/Wg1qP
B8ZI16RHgmodSX22b8wTXe0oayKmCisw/UhP9hXExa4R4KBK+CCNIMUamqSM/3zAquZo6p5xVDdP
AEpslFydt5k5dwjaw5UVfAP8TiTpYGFsKKpvUkoyiGgAdUpm8tFXyTcvM1c8JVmpIPZp3dXZPify
6Q7pwb0oBPUEFsmhGjFljMroxb/b0aCcksw61V5YbnsTRyp3xacqI66g98Qccqu/C6MBdFpsfRdy
+mDDg6zc3lq5mblJ9eEYxNk3oOQnQy+6tezQa7W7F7kKlUWKlGYZ2IWD4w9rmvohB9tWsYs3hZDv
ZDhKnrQsim1m1gAX+lffVNVt2mivraiNTR00d5Ue/NTDoNhgOT6Heko1N/YWDfeyD8RzkfZl9sU2
7u8skG+43A14qkYy3LcQpDsV/maiGnAKuGuNCDd5VIS8McEgRoF48FRr0dEOOOjQA2Z0HjCoSRic
equR970rb1PyPhu9fwZBUS4zVKAnvUmCJflXNskm93KrFQcXGt68w74MSdtaSw53gL1kYoGmHjXi
gUDZE4EgR9JRJ52yqrN7UVqUtFQs6DWpXZavEKk6vKdtX1wtynWEENwzlDOWLd2DLmr7b2oZHlU1
OsDd9u5t1wDj4QVofMsiK9Ebeo+S6jRXEyOgP9jIfwajvjb9d19oxbtUgjLMcmjIVchOSzUy4Ta6
xddqgm4vSOCiBhRm177immZFZYbOm0YfB0SxqYdrU6E5nx5xVLfYq13yEQZEuCFFn8c97nC5Sw6W
pkvQaRlDicHHT+1wwGRpsPYzPkcLmuzoBh08Jh0Jfl4DileCMHjsK2NWuCkkAisOzvCT8RsMMR0P
+ISLtkvOHSGCpFNEuFNVdV4aYl+XXBhMIyNKtup/GHpFQoRCbmnvv0lyYW7dZDxtQ31c9gkutYJB
JUOvwibHs6N03yN6qIkpYgx1MY1qvSMSU992Fvheucmh9sqadB9hJbU07WfS1+1Tpge7UDZ8hCKR
f1eCdAXV5OLRD4aLZ4dvqtenx7JJIDjRp95VV8mkCWhANAw40a9pu3Arr5nrvE9c6t0x1zCqosLY
NqnRPlJaYfeVIFIWukr4i6vtYF6OY6X2jeK8vI4CbuGtvLWPWmAjHhoEZqewOxXt1c1e+Mhh27IV
Vr0Cbsog0qmXPSxEJIrQuVf7uaNRMiXlGgx4Yj5WacjwQgLeGReOOVPC8BloqUNHTwxzrxXlqjB6
SnMyvd3MwUcpl958YKT6TdOix6bVGMFSYrUd0Ie93wIf9bqHUE8E4jItXLWte+4Kqp+BwUoEEnZP
34o2rdpjxCG+scEgsJONN5p3ykmGs8eGBAHYvqhJqSwNuJUuzMMZHGbt2nVwFvPKO5j2pXMbYyGS
6D512ZUb34JxpHD6ZwjDXtEPZ2VQg53NvXJbmeWZuIFySbrkk89dMxXkwX9wjProgsqc53o/rIfe
BjCtbdTA/uHnXbSWGw7XCgHRMjAxn4YVKACyGIJSw5Wl/WRUF21s0ZqLRE/YXersg2bOnV4L+Qe5
1RSSbeOZq1e2DHtzoWjoqrLIfPSGeHjzXMPBN4MVsVRzxoxNaAG0wFyTiVxa2yaUaElv7W3p7riE
yk9ynrybGcB2v2x3jk9UXa9h74a3XR8G17MPmRGfFQOKJzH1AE0iHBNlyJ1GwViaCBLKyKF5lcpx
5OXAIHDqcB0q1nXIk2JTjeUSecDjJ5QsXUVRnq3azlh4LuTVErDgzItbBBABhkMnDIwXYjYhkGBK
1yOD3Jwx4hc+JiAFuL5h2MqbKsyhK7jqxUpi66In7ZqEDso2rb+nJbihlE1dRRtecjtO9zknA+Jg
8oVSU4ZLSf4FG1k5EFPUO+J7rXmkG9Uml0pGy0YIZSOBlB92NOwiBvteBClFtsUBUQL1Yq3D7vKY
mZgOK7kCD2DKCJFs65J1dr8LhfzSxVG2iBQuKCZN1aRrDgwVKtYgUzeZ2f3IdeXc9ausNf4fe2ey
3LbSbtlXuVFz/AEk+sGdkAR7ihTV2Zog5A6JPtEmgKe/iz5/VN2aVEXNa+Kwz7EVEglmfs3ea3NW
l358avLwhgr0KiyGLVaDiWMhbKWHuJGWrn9rsvq7svJTOihjBzEP3NYCZT1j+7brNN8OZVWGJqIf
MReV92w2xkP4ACJPRvCHgsc+GS12qDZ0lsNk6YPH3XYVRHa2jaaqGIOKEe705XUsYBycMG+umV9L
pztOU0zZ5HXLNm2bPMoJxgtqQodmNGVQEwBYQr8mTPCTbBv/dwXP3Km/p7Y5kURsXsnW/A5sO7z6
ofqowtw69sIhv1d1M/WmjtkCunhRreFE7gj+8BSpn6ys8uI1dMBcLMgtx/IJLdZRPr5m6fakKmCj
Da3XsVB70ipLNm0LsBvpsvoygzsk66iYB5ekmb5dZzPaOcSF5c7EVbGzgBxHqG3/MBu/S1nxYtU+
bx8cCE95kK0S63ut4wvlUXcMbG/XZsnyZKaoDdrpNuZnPym/N462bgLDF0jMRuGNrpcrEHJvpew2
jgIQtTG839rq7V0897e5xwOTu/Gxdl68pnAuVt+7awjG9UVI4qTAq+S1l17CuJhJWqjGLSxfeNuW
hBsCguevPDNJCxE5hiy2nK9r5iUdSw63ZRtEoFgtR3Bjj2I8N6anH6PN/mbIMHr6XKOlxNlsmsAB
5u4ndiH4miM2yEDvzaBbDoNHaBGvAvb3lOQQW6abv884MtlNnpTqoFP9BxnijvhH/m3usO1nWbOa
BOtqYKEc2M6pGYrfTYKrFxmOSXFU50dMQoRCl9YdEv27DIwzW5qauMRPQyHUDAhZuSGIhsHccN//
/SVH7HppyvlD5/6wp/Irz0uJ8T5o6M8qWYIlRolUAAiRzlzuaW9eO9hEff6tax2kkiGO8NhTMfCS
hiYNlu3q79qpFuMx07F9yeLm/d+jgcKwD0lunGr+45Sf+XvjdkZuurgqPFf0I6uMxnmTc9ns8zD4
xcZ/z2EwnJouf27y3DolmedsSac7zbbPG266xsUJ9bKOG+FtrMm4w2H6TX/d7Y3Z/SGmCiupQcS1
ljVRugaNu+t+Y8FHVmkuQwS55q96wS3oL5WxNR23Ow0DnF0+N3s1YraWHXAgtirxxhRgvgiXiezK
YS5UM4N32gIfsG7yFVETzYERsDg0PX+UUPjQEcywsfxHsiIovKirQBhlLD52dMTg5PlwgdZXxamq
iQGey+XmFaVBZDOUlZbdTZU29coKQfygT0B9FXXjsGcRYX+49S9zoT4iefjc040dqMM/eGa6U2ff
e6Yaz3kePhmKKU1vkgU/SHO6zWDi+17iXLdR95C74Ty7IfG+NsWNk1WXore3VVJiSzXxGdMSyu2i
QkqE+AHfZ/J6FBmBRWPRUc8j68KvV/abzkk/sKLkF7cFs+ImmMsZcKVRIf1wJ2cTYnDg6J3hU2cq
VL8nvtjsxHzE5mbee52H2q0lEMd4DEiKvvul0jG+TCq5iWS8yjQO36cHfL+ooBtz78LNVjDjieEk
3c+GikBILCoHp9yHCAUj2y/QyblDxNa3eSoLcuv63Cbya1bQtu1s2tQw8sHk3kmd+F1rdqxJV027
PHaHc1jm4Z7g8WJd9dYfozPti99h0Rza5qqJENl4aXpceErXUxsM+8pjfZ4/ltsyLqwno9znXQ1u
hZUXQkizXLEfmo61H+qbXDIYS4fZkPqqO+9NKePi2XO6dXyLFO/QPCDumC99FjqrvkyGi58UV6Np
zbX3aEiSxs2gjA4fyyC3/pgTXDgCaShDYGDOIN40R2LYe+kryQosfkefjHIwNSFuyNYpfgoRJvTj
4qVxjRQUCyoKEeIsJsqpfB48KhIyYLcx3saoJnuAyhyoE+KTG/JL+xA/0hoKJSOKsY7ANy8DGzO7
a9Q62QYt5aNl0ANsZM/viDbV/ngRcNbwJIgIoF+8J03LYZbF4ly3kNZ6c6ZbfxQlmWVlWO3oEVhf
smlX7b6RiC8XKHwRQaKvtgscK2bNz8IgFgRO4MXo82M8SbK+42DjiCHeZYOFEwmQ6brrnZT9nfkV
UkG5TctrnKtvY54bx8EV2d2yWYaoKHDaef3XkhAENC+mA7NKqqTajEnyw3HzkTXjPeG4eJJG9aec
oX3YtORBDkqtk0TKzCOCy26oOPcXGKAtrd6aPQqpA0V6TEiHWBOPmp2D+UoUQkXfOMcrD+vxLuje
iIYMozxIjQMreBs1E37WPhb9ET8pMIrS8Y95DzeoAOa/hX5gsXBytnyiK4SSfFBbdnmxcRXVxOqq
daIkM4eTCWzNlaibilvST/KgHsesnoFJ9b5Uu3psXvLCDxCBX4ia8/bovOEnVM72n/ma2d2zkIq6
VeF8nRfahdYosu1SxR+zalWUiAD8R6E6kIE3bqP0bHT+t78jmMKHsuVKYe3z73ZdWOxwEQTV656P
Gyw9loijuemSfNgZ7e+0JTJuSrVzq8bxl1t6cJFiHXWZiVK/IPbbn9wXt6uMNWGDyCYaMDdeHT6P
5A8fctXSs9pTzJRU/eHHfrab9I08cLHpGJmuCSSgk1QuxdHIFEU/JBwyNj9J7s02QZKbyG570rJt
eF9CVt5VDCZwU2c7LW1KwgILFOLrlq0h42YviK6AhENlDX28uAureAvG9B5OCVSmJJ0iZ6QA8cyx
3JohucJ16T5NnT+cFEsE88mpyXlxlf17QGJxtkqSZays34Qh6onUbHncQo+Q5BKCVpJzw6VUKpsl
9QH0DxbRhMGjwBjROHbKvch8LE9ZHl91ZQIqJ4ZRq4tYZHC2S+ZIJQTirZstv3KjTdalOfA8tUtz
GNI0puauf/8Vw8dT8KNSJCEALvSylXSDeGfyQ0YEXnZXT88bV7y506T/kPy8numYEMc54360flBw
pcDlBXO/dioudlDfRi9l2FgX9jarkafmfJrXTJvXpR7aS62DM3Hb1Z25LSiF1PM3VFNvfQZwmXUz
6oHUDc4Ijr47SrWnJsEjMfhOGrVFLFZZV/TR3HQoHoKJ1Ufrnb2YPFazRJOUEUo1AsJMq5DdfphA
qGIlgVQXfUhVW+usIdgEVfGw70zrvBTKucTIomGnaWd+mQsJ90a2yZaxEnyix+gxSxpAWf1N5BNT
emPOt06ffWtohkHuG+8j2X+7AM3nKcnVtUsf4sUQKITN0hO7ZnLU4V35mX/6+0thODxzXXkvCFBA
uen8lvSoCIdRz620UX3N2RNVcn2ucm/6yFPCWOAdVpbE3lDl4atywpeCD8Ip6Qig6sLHpzpnGDcV
jLiA/19RwnVXoQKQD2bBGR+ZAWNXA5ONHxZ/mnCE66wWLrJOXey8NE8sWcAALi0FSS37o4vmnySx
c1MMxVs6Zflz+0N0za4iU/yN29k6k+MEi4ZgF0NkLybK+qi0ZlY2ljNfQouYluWRHNiBIBk7ePl/
ZwsWuTxtY+xNrVIC3FEYSvYfZtCme/PXJA15anBz73LbeKl6/iQGdzP3VniZy/xg1KmP5L4FnWmJ
z7Qhe8EqQUfVAfA/HTDlTSex0hS1vlOBuOlBneFpscnGbkjacqA4ZIBrXDIx9yhEkAvNJbOlMoAV
4JE4QzPibYy4eTE7XPfaktte2v698ued3aPVqwPrqazyz355KGhG1d2r/JFnq4nGolc7qdoFPFgx
KLTSuj81htzVkzCvsqrfeQlU5CyU4LNt3WzJj1+xoQTFWpaA3zKPcAnQvjYV8Q6NLmBJJiwEECPZ
88R5Lowfhh5BqgVqAUHYQtZL33tg+nsZ6xncjDcyWE0vcZUDcSEj6FwExLjE01A+tfmPkICiNBDl
V8ZpurKRr+D4SS4q73VE/li2da2M08hL6407YeIwtGV/c6GDMer4yOsiPhad8WqrXj0RtwDk0rHi
HTgB8KTh8txOY3WLJ1CObh+N8gHldSt4aDLOrrDQoShU31pTdccayxjSPBMZTbqMaGSrntBaJaLR
pX8QAcy90b1gOnJh5uQ/y4RQ2TqYjSvL/pewYPXBuK59mh7ZrDGZcG37wp0Truam9E+diOIO7oCB
S3M/hnfm3vmLYfwp5h78F4hf0t5pdbTKzxOTkUthEqcdJClPW5bKs5fb18yp62to+eVT0b398wcx
8lwgyYaqgmDPcyqCsGwEq0alnSh1HF5kmrPXVGgeEishTbgHFjYOpFjpdvH3fw0XQlNBiY6OklVR
vQtM5I2ZF5ybkZWVSIz6rOfsY9BM8kzLvNUsrDo5eMBVG2PtE4HEJErs/3aK/AiofjOip7ue9zfj
vA/cHoEtyEWRLsPaf2TQS1jh1pRNNzeh40zi51Za05XvgAqdyJpCiyLK43qK0Pzuat6sNTWNtUEd
6l+8pflaSjgu04CEo0kepMk2/548zhPfhw7V9MZz0hGNYY7zBJjGh1AJ/WMP3TmiqX4uKluTFgvj
t9Eg0ZrH2lF1XPs6RLPnkL1dPSrWirIYSUy2UgOXA8OuYGXgvyA6Jqcs7eoTFBWGT9zDDRQTIf0q
yuLu1LhDGHUK2dw44jfjZ0KT2I+7YGAgl0wW2H7askb/ZICZ72dnliB5y2BtqZY4mxQ5vy16+6y0
dVLmkl3pkxWtQAqvVbrsIipVYxYFu9b2rvXKQH9k0s2Mde/6en51Mid7TjiyHmkco+nPL7pz+Rtm
GqArg0KhHuUZ0S3xIkgCQ2m6ZPB4ZiILNnE7oMvBQjNbUrz6Nj8pEt7SEdhrbMa8OlC/PTt3DgZ1
8VOl1ZpB3CY3Uu/TxqPoA4byB7vnYBqCk/U4PEvfHPYm7xtkk3WrZo/iz8rBdabtXtQ+87vyNKLm
w0UrXTTSD/tkyoiQJdaxThqi9JhnrL2JUW/XZ/1RIbdgp+kRedZDoqHhOree+Ii9zynx+nferLdU
B8Tppa1eufaAusCb6DtN6WylA/7Irn84otFPcUCQQdjRP9MAqTik/vDK+yIxJE9kzbiD+i58I9Jl
+lIKDb118PrbUpcHp3nQEyURco/NHDGgsIItHex7a+bdEyk4xEZYT8LJTv78OjgI0Oe6CDkgi/la
ywmBlqe/EyvBDxnGG1Hbe4NO6Vw4PwzkuLuEdBuWEg3X5uBv2GAmpMZ6RDvVJieHlcfvpeyJvcE9
UllAvKpm0VHaErgVJCiYi8VJNt1sq11VMoLt9WmYR317TRArnVxyKsvsndKp2SBmhqObt2Y0eMs+
iG1WJYZnH0RVviGVnk6hM+nTzKZo6lz7OOi8ubQIVnZhAJKQZL2TKezy9Pd3tauqk86t96Qh+zgm
zOWYkCB7/Pu7aSFFbTJmZklFd/HJ4/E8jLa9i06gteJ5LQSysSAFqTYN9V1jH2KTzNtcjWBJpwy6
fO1X+BVyaOYzXJ9142Njb5PAWU2VnACUhuu/9rKK9erLkv1EiEUeU+x97+hXZGh9V5M/3O0iVSdf
Qy7rNcncnuGf7PxhKkgZBnb1chFjr5/t7BNZovvSO/nOmcMRgdlgrstTrbphY9VCrPP+T52W3ySV
/471A1Nd1Otcyou/pbY9sjKj/irTY5pM3xyz5JiTwbQJA5smssy+/uojpoS0NFI1msviaMiBiUBd
risGmUFA4rMcX2WYibMhOSkZQ30NfCMZWr0Vaoo/Vu/Cj3P5GLem99Cr9KfRcd5La7ojzwN8RS56
li7lzoqNzSwI33IX9+LEQQ14GvduCK0yS2caw2A8tayLTmFcntWQ5ButsPE6NVW33Q/YNUKAV679
luB7B+IbeJueLTfTU26HHnrtPxLZVjylMMy3f9M5KiNQrAOLnqDVslsrfHQR+u5g2xFpuE61bcAK
leyS1etQBE2UBJwSlRljPGc7RZQW5ON8KGHqTgzM2xDuvNQkf41tnkVdOYys9mr3OU29An2qe8hI
pxfxm90Rd+xy2q9DD0VK6hfMRqv5C2l4szfdY2IY3oVRFmW/MKK0M8VbUPi/ywZdFPfmrmTzUg5d
g+o9SHFdMtNdXJd7YK73CKv0XiNBqCSD52bc29o090b5A6NLvRvr9CoZyIIas7p913lR5+ldPmT+
T73v6jbSix7utWivgXwwmV2j2OiB+SdgCY/ExJGwuDy0qLSFdW0Az2YOtuWy/kZwLigBx/E5X8gO
FQqYkI7p8nxEE3NYNdE+LHp8L54/backhIvpl8VlqoafU2Yxl4zzgz37b43FiqTxc2M1ORlu8Z5s
xF65DFT/xr3WYuMFIVButrYtgfRH5bbfE9t8EqQo3npXbO1UJ5cusG7zIBcGteRqcxDOR5lgqDcr
k30Y+yf6P5IHXP1kOL55aJfu/tdP0DvWKwLP+kAGXfvkONlL1tbjfqm8997xC1prf8alYvxyNTdF
KXPgfXMYYrfR2PTYOkHXsexz1fdfSdv0p3ScHwJS9x/j8/9PY/q/EVE8YWJR/D8QUX53/X+8p21C
otrX/wZF+edf/huK4vv/8oVrWwHoLe8vgeR/QlEC8S/PtR0L2x1JTvwFbK24aHr5n//DMf/l2dSL
PqpdzwargR39f8UyWSFxTSbTDtMhRyn8fyGjcKhBZflv5lnXYc0CesVxsS6zvrT/slP+m2k5mR2N
jiuRB20Ahg5E/bscm24tNG4Sv29PGnFCVCjy/Zph+OqJuGbAec4pZZ4Y6uPrOehhRLSSkNkN0KGq
8ph83hJkv0621LYc7PF1mLC2UXFAEU2ScJ03Kmb/jVhfJ/El9RioLB4KmaOw2d+2CdXhINo8QrL9
ob+wQijGs42/GbiQB6UJWFB7lplUTthQtqbH7Ly3N0vTHNpgqg+OY5SbcTbI0av0l5/I8uwAuMg8
XJtWDJsxKZazXvBT+TnXgmyuhFwbDOHxWlnBSuZANwtB9oXs5K6KK4CMVrNB6+BFlngZJNYxOx9G
9ggjvYi93CYPN0E5e07U4Kx5VGT4QOcckmavwmiyw3aNQqfcOQHc1ToxoNmm+cCeGNDs4AZboDTt
SME9V026FsNXOz/iDh5eLm55jl2BIl1lq3mYdOTN6tJqyMx+SvnuNfSxlsFKmG0/QbgN7DSCurc6
HbKtlArsnCLKAUnTqz0G9zLouNKL+jC5VOfC7S4Ia1fWvlTiVfVA001pvFrCiua+e/ekfnaBXIza
A9HBvonYjqptkPp8LCJdpfjTGtM4aRVePcqEcQjfTF99OVzXo0JOl9vtFl0Khos+ODz+r12gmOgl
INCq+9QZA0S3oozry3BcmZbzROqKXple3zFurpGjTMRGWhVoYcngEdCtTnquE3s8JkTGnAKTEfRI
cH3d5edlFvRjk1WjvQGU07DpToURMxhQcHBZq+2ycSHgL0CnE1vIQzKn29ajRETcsWmrecBXPXiO
tdn4IIbTovmGNRtPDtGhfssDl6APpvvbKGvRgFCIHptFsiOMEsbm9JNp/qspSrW1HqNbneQX0QIz
j037rixxZu/wTKDytc5lQvztp5MUPpkYjKCUbIGImisCtfWehWywyiky3JQ96vCQuhhdyGbYogQ0
cnmmYVmVuPsx9lg7jPsLr2Rz7EYFy12HO3seZiIhSY9IbPZPQxJH5TB8CJqJQ4LBNRrIgeck4GM2
KcQifrdSbXyOW+N5FG6z8RtsfHSAcdfurG7Um9qx0WyUdVSUPhObVL7knYOkb6Hs6jtrRVznU++U
zQUh3nbse/0mX/FXMyi6B6UwdvikiRxXy6+sB0DEquCXGzRPcTxvw8rks+h0JZI7IKr4gghwXlod
1UEvv2n3FhfoBcLpIS1ZOvAysY+PjBz3/FuW3WFoIr3VajP6Io3g9zz5bUasD8kn7fxRWdNvFvT+
To7uU+NNh8FqEdwSHMKUZ94uuVUz/Rhv8ywL8P5utR4DAQp7ALWvhz2SjwYxc/LMUb0Nzfi5G6+x
6JaoDSVfoXjyq5q9bO7Za6FIMPYddEkjwuhNUtvlOqTLXcnU3Jvg9+fFXVtQvhnmbHzT37Dm+TIR
ykZJsuDoE87Wj4edP6LDa7MOpnhQjazX2p/oT4pNWTrOrmiXQyPQRhR6nFekBd2nJozfZAk0qXgp
ZVNHPR4gahAH3YVMjl0F7Kat5W+FjcIKtU2MZgfl2PavdhKPx0nqdz+0CVRy3mMva9CxkfGkg0Oa
y+B5RNCYqxG46Ei+XhC2yWNhTVq4pA/Vqj+Xgfvby/6khveO2ZP10hyCBs7Fbz0ghyrZmcweHbbh
mq9+WXaR7n4mqa2fkP3m67owzRULbPSLnrUJcYdXHuPsOYBEzyxLsgOyMVhvAjyuQVMvO0CdaMFx
ej2T3+ozdyYgiyCcFL25bNNyF7sA/QGxrkZsVCsHJEnu0+Xm9mlSiBQYaq9b6byVCv0co7tm02VM
SlngxDCMQTCICIkWcgDLWJWpRWIEDDDT9gc25clbY+67gKUgiUaTgqbEVucRvpFt4zYWzyV089xB
M9Uw0jh2cDI2lkv+PF4ag5UdicZRopkSuTlofipsc+VZRJHP1UtLANK6CJNst+Thpxf64778Q836
LQsctkpF89zNCuL0flrQO+P5uhZsGwoPpdT02AypAT8t29S2R+PIpgHqa9LubE+RTRMCq0iLhGFL
jJeWgUvmot4t0nfuAqgOuZnvfCN5EITtw9hyraHeuNl5F9xAeKGQrHAeMvSbhCNP3qPrX/z0MPQV
chuM0OfUU5duj+rSuDrA4TPJ9NJ3Bm5IVJWOGb6knWEf69HIb8Zg8kuhy4OREcNFSq2b+fQ8w8vi
N284dl7zmAclyT9kTRzEFOgP8HLl0ZqarVbDfKgRs+JQtXdlYoDytsNDk6oFw+CBc5WOxAAJhKQn
AE31jPRKPQDkDd7XULNPrBfW4oHP32uXcDuP4TPElPk5Hhqsm/Pya4BmQRBFE2z5qH2ydboP/Wyg
1eL5D5sRdxMPJjWH3qfs7dYo7o6A+UU9MCct66ur3U1d52ozVMRw1JpGxFG/EVIP22aqfzfDTPxE
w+jIIgmkHR0sHS6wMLYmRzT/j5At+b2c7FciKfMtXeo9oQBJi2xE5BUOkYxnoohrAF6leUDlcu5a
LLU211FKDPlmpGXkUhgv/vgtBXEcQ5jaEHa98spk705lecVnwChRJJ+N73fb1DLgf49AD+pFvo01
arm5FJ8yhuu1hFzwWDDDbvrw2hyLdFO+Wrn/4RKhzhcmRQO0V7y3lSWjhsH83gv7gXiDR+ywBTV+
Sr9cY9HMiZOftbTwFwYkTwhw3Y2m8Qt4xUwDE7QtQijbw8ZPA+8sPEc8aBYWOQTEyySueC8L6i7P
K76ynilrQbqa3wBucBuY5oYx3su5fy+GcdnUjUw2NdpGnwXYnIT9OZmwvWIufWtCgjKWjJOrI+P9
UmeIp3x/UZd6cgh/WgVC/TDjxn6yCRN2kYluJhYkx2XGwJbK59TCY5Ar90uNaRtZ7fKcGopuPgFD
kHybVciJ2Hx6rfEKIYyRv4xJeseoxrTe6PYQ9y6dQxCELJbnIiUyt7EzF16C9acsmRJifadlXQKa
QMGxpP3soDoZFcFDrxB/gN8KwZITV8L7fKBaKc6BNVEicdalOm63ZYfwpu8QcgWJW69pkedtM7P2
attLEoNaW/wfWa70anqIizVpcLlgbTSNqNCRvhjC/AE15NMRtXfo0DayhEpPVhkyxFwUbpVrZXJE
V3pRtJrVPW6aq+VD8XGH7J4tGHHkc+zkZYQEgZKyYBxchUG6tpa2XKm6fPWZ2NSdA3WhFRsT+P3c
mDYeF/Nes2Z46ql9fEmJHgbcY1qRmSAeh3vmNDuIWSTt3F1TW+uJiCgGWeegBEUAEmBVjxPuBwNg
hI5ZFzkGcXOhuxCsPY3Qnj01REu3tN9Lp/mg5KW2Q0KztkdWhWRj3xAkshm0DCQ8GGeVYzeved8H
8MKz4QIoAJC9bQR8unm9fczCin/D1IC15Di8Tb41UpaT25AGU7xdekLLRiNLN45N+NZkA5FcJr2J
MzFASGatapCsgQz60x0PfgNWxB7eW7PbGplPkeqIpzEJbKRWMDg0QcoEPbeHebTHzRSyF+7clpQB
zlXfIlhGGQvjoTmwV73h59csJgCDOqn5bNTkwhBXwwORx71mJDLySsz9Y6zfndSHOFVdZh9Xc81Q
41ussp9jQDWa5dO1k+NvQNSEszse+eGlezNpNs7uwImSZpupTIKVHXvMSR7/i+evjp3uwGDyR2eP
JzPgGUXiahBOLX7I4mxgIMXCUadbqZuP2Z1/Y/O4s+snkMbApTpM4txdHMPdVU11Ib+d76nrnI2b
sa3sWBz4pvyBcGBZUYl8gsc7BOgEp+XGJPzYDeqLLurZG+d3jSvONKC7CdCRRfPZG7rfsflgprWE
93JMdm7sMHMEWGRmsM3YpK2Xu6fCuzslX0hAeIVJOXfRGOFx2LTJV2wMh7DFN8TMKaG98Z0HnalA
imINmxBAAu7Co1n4h7RkWypY4TEm3qBl2nux/BFab9OyRAvd2wj2UuFit7zwzfEnEkgi5Fyv8Rz+
pPr87o+cIbAI1wajc+sSOoz5PZLFuVoCs6A3qOBHcPz58W1BWVhJ9Z4aLCYMwIFBd3PCZFz1hX9n
+78p5ELahUX4kczgx0zZOujpN4mme3yprCifldNvRs8+WmU+b5DTlCthTFfXQ7Gk21u2iG9VW+8z
jAzuiGEx5oQ2YuLOWNqgYq/dTrJ+gh/CuUBuAVk2gdcwRRPPtWm92027x3RecGm7PwA9xHV9geKB
j67JX0MHDaBqr1hMbiIuGPd9H1QdGXl9TsBi+J2xUUhZFqXS87c2JabAss1XWZkYQTiVrUNcC4/D
20Fo7nw2tXplNH/Bgo/tLxKGQVHosyZCChu61HsNgR1leKb+ZfQsJzaQDgO+xtuiRkPoRV6NVWzy
ZuIqoBDAlt9Q2nkZlFExRNjAf4bu9FzEExOBjLZP+DeXOa6txtc0FeumZGjweGsqwhndsNyW7T6U
NO9srwzRvGQ1U2GLkC1/go4hcGsqo4QtL459aO/xf2DwFh/BwqIl42zX3EiP19zQwWtbO7uHqCFW
l1GrLx8/UyWgbo2et6pdf4OE/YZNBF8Y+NRujMIYrwk5UoxB3igr3pleFJRRdM+IWG75A/+fARWA
l+C+3JUn2xO09SGa+hxoZpnfcpggBxviWc3E5WLkpnlO3Q6bw9Id+pFDQ0kqgIU+qoY7EfA2FSYh
CDjHMq9TNMpGs7YJSeTuH46JTQJhYl6ngQkAF1eGeAU5sTZe0lqgqmF9ZcQof3oSt+gAEc/izkA7
H5+qZCJmz+fcRVvV1s3v2uMbiGfktnyGFrDh167xP1CzjfuaLkJ6emHx0T0WruEAuG95wjGxyo14
LwbIsiahlS1lXToSEFfUZWRa7KoStWNyRRmX2E+uzIat/+QFl7ahLMikoJmXF2pHoqNstvKHrqWM
yzS3hYe+e83T8zTPiIsnWjT0GOl+UfUPpIrBoXTUuGbAp9dWqbcy7G4qaeS6N+oPzyOgkdkzMXXm
j9Zg1Wim1yYgxziMK5jtvfvqJMGFq+822pmx8kyYT7Px6o3GdbD1u+gYwdQd0ypThVsjFeSDYzkb
6uUTv/dDm8SOrg9mPm3DnudyK1rzYYQJ2TtW+QWrcPCUJtYpj4XcBij4Wnw6RyMvtiP23nUNuiIq
eO7wOQ47qcQnCBaKaPXTGdkfTK23yaDqH2zTjzJhm+s6r7/qGKSZ7tma+ec8fCBQk7R/rdL8EIdZ
JGXbnwomnhvXlMdk2Zma4K10JGLK7zDhenmyYTfLHi4Od4ip6Nst/avM8B9B6iBNFhADrn+T3Msw
iMocbJYeib97UBpdWo56esnkyJalJPSq6klhIHy5p7DRBXhVx5gPLh6HNZqF0ywZsPVD/I0d3wot
YLrWubmtQmJD4URae6vVT8jrUvpRhpPpUis6ij/lyAd08Bs6SXf85vU5/YJ+KbAOEXDWDqu0xsLY
hXQluvDtU9gu3hZs3DP2wIrAS4Gg6mGWwTmwm+w+3wsR090t7p47lVj4ANHKyB78SikOvITLVvsg
PXLX3c+Td2wliTvoHiLHiWHXkS/ykN+M92n4VdsaexTbEW5uzbTKvjSDExwsQNWb0OkwNQ/UBeV0
7hWDSrR6qKXamz/VO4tR7EpPhDs0xja3mp9uzCgw87Jf/8XemSzHjWTb9otQBrijnUYg+mBPShQn
MEqU0DsaR//1b4GV71amyizT7I7voFgUacnoAPfj5+y99jK5HlYLQYipb/3wIudn6Vlk4BTASXrf
yy5DbT61gT6aYLBCm4TUzowfZGowCyaDMAo8tOGYt2tOOdSCU7+1QLpu8ji7rwv7R6oRiPrZcMUP
dbNY0T4X7XqLyjJsvXUmXDPPRAx+UuI5WtRuQbca4UXboga9LcxVhpN1D0Uln3ujojkwG/ilhQyZ
kJ+7gVk7MhqEMaaByIvKxIBqZQLFclPqNlPmB6ccCOc6tFH3pdIx/djY3dVBVu5sUqxtQeYGAmby
jGIBC3/HqCn4MJhyuQsdKTeLoSg5w3KgoXqMhvKIxaXcGGlBQHE7qfPq86qZG1KQlc0Or/QO27C/
TYYAdu6pia4F4G1mhz9aw0bEwqW8HpkegmIWZ4KTxTlmCkdydeHsXUvfS0TOxzSzEOdk1BYVgaxj
ov/4jgku6aQjytggMowzNwonQs46oePT+/z8UiaFe55tQbDh3HABfv6wC1JmxZJbXbNmnvs47feS
htUpkwSyxL11S0PGIW8DllCtzCSkNQNfaM2rttcvMo7XzI8BA9esJr6VMVp2ujAcNsjusud0PtBO
bggiH45jWaKWWRN+5Erq+fxu7Chq/Pm0pgVVjORPffVQWk3KXDJvL9G4Bjp/PnqCM/RcgzNyVUV8
KD15Hxknj/v5ZD6/oyVOFslff0YVyri7FkfINlDpmE1uxsBDIdou/hbdIul6poFG3BV/fEkUx1Ym
K18/46anlY6QfKIyPr/1PkEYzWdOwRprlHbsP0o41yY1cfJq27kwu8wO3Hk1QeBgQRJIYwjDiAG2
FG/i55eeu2Y3CvP9Pz8Sjn+myq0P/46r/s8vPoOs//PPbCYpce5Y2v/zi5H4aIIsKeaqmuVtxe5w
lCR86H++BO2aL/357xTmQ9MKtGsBd4G/otNK0RsHrzfOAFq7EJhmHvpl8+QVUXlTxdTDg8FuOtLA
bsroUqIbABybEvU3LDurt6wQkasMWyw9jKd9Jq8Ar0GvMPrdwhKG3BAYBgtPjjsqTh9KxcYPTc58
LKKWITc1UsZeimtlEeynY3r1MPZsyoUmL4ArVE2D+3MRRnes1XDiTOAQ4ZYe2s4vdzVdKWN6EjEe
zZLqli4kan146cyfgRfgGIANVr7MmcZRMYM64KK8ZLZcHbDDdnLoQORz9mxFRX016pwGvZfsWKPP
czytmwAuCEeMYldF/b1doGwxl2RnVTNJZkrtF0BK7DcyOzL0ZVf14vMiAyR9SC62y9DjyeyJECxz
86jMuT9X0fCtMcoXc0K0ltEPAiaG0feBc6LcJk7tnYqo57iEK5NFUjIPOkDL5UtFESfi75x9i/va
sNK9GxUBQxvEg/YYtqr+aER1p4mZtsWxkRxV5HwoPPqepfMltzpSUFv5szTcp5ZDNe6+C7qZgkE2
UZqGHW3tIsNGLF4w7c2IIDZl7p/w8bYMT+BSxcP0rGfvnOXPg0CdH8vxLurtx6DFgRRkWLBmfMTV
F5rxnPcVcoEhUi8zuGKJnWs79MNbUgb368PWPoQPjHMbrLpmmKTZh6rSzUAHn0Hc/BohYkXyjvXR
LJ8Y5X+10dvx65G8V/NV9ays1dJ+jK187XiFTkZjZIXvQcnV35KZHjZRvgQ0V31KxnRMpismn6/r
q9vatBtuctddDsHSvXtDfB8YFOcVWCZau8B7AOaBgox9Tm5EHZrOcx1R/yzcHkW98mJr86XppsMg
gBQmaf+hx47yinMuHXD2SjDYq+hDd88im6KdY5YEkBb+iWipQyrQaicMatxmBSmm5c8c3ywTkwHN
2bzJUuCuSdyyWzrTZo5a5FrW/FyL4IcbO8tF1/SgLGQ4WxC3HYYBEGPB2FD3deBqjaSl43Bwetr0
+JUdbBT+gEkide9RjXIoWNmSzDKKShFV0XbQlxdegmKyt751DIrke4MRf5DG221ZcUrFUhpsvN55
NdwxjDv3yeqzA1NKm/heaIBDZ2wjQc87smj4RgiYXGSO6+fRErGxb5MWj3+lYWn7X4fWfGetlKGq
5LehIsHXjnjNTTtsCnzoeYteEsNuLFp8tmOBTCZqn107p4EwuxQ28i5WNV7UsWn39GvgdWUOiHR6
3q5Xmeeiy77PRH7huXxIXf3Ly2mELgsso7Ia6AtCt0iDBR0cgwiTTzGUU0wqonxbULoRke6D2Auu
S9A8Rr38GMsB+wTsYgpqtYGrt4J5eYX8Kk09uKe5/hAa4ZRvf3FTbtIoHbgdqy+tZ90FCML2GEMA
r6HwLpovHLJwHDC7R5drQx4YCeUOSLPVOUfKsnSemajbXKQ0fwNoiuECk9vzmp3EAb9J9UDpnKZh
883slyZ0yohdNeUj8duL41VfMWvf2mkJXhZ8aLJ81UNzEvZ411nxPu1Wr4Pw7W2ekl09OtZxcJPn
LHGave+2a5nK8M437EMcY5/ojIaFM1trd05bgTjMeo1CxTez8Y90s1+NRGL98dnMLzn677Z13xpK
MO0oyV6ah1HtPzaB+933mNxw2SjZ/xTV8lA3956odrNNGxA3HR0/fpE5OYPgJnpdL3jcobs+DXYG
MD5pE2mvkdgmvY03zQuNOXvXQ3wMXLJUAISFvUsvDrTv/RzRiaFYEKEzk7pe1XhJc+OxzItrPXw3
4qjd+EOH1sg8zU1mb902lhtwd7cRHDGp++1CehtGV5+oMw88mDSO5Bze0qd6cD33XhbdgyKJWSk3
xMBw9/m4c0esvZkjs3a7Yt961WOizWojUCVYCyW3baZcnSAdNxRIVET5vO/xxnsopZm6xho1AZ7D
oDtUviA/k57KZnJosjmi2WX9o/a4lxCW4gdt1U2gokcXRaecx/ZQ2u9kKKA3dpwfNevWSLqbbpuX
DCCRbpOLA3RcBsM5TVgVp+Dep5skUdpx6+K2Zwr7rgs4+7P31vn+L7/4blaA75idPYMcx1kDy1d5
Fj5Xpu6teWRxHWkK02GdzOMytm+0cVeRasYxsjsoFlpDNe9ZXD4iprhrA2eLhwKwEUoz3KV4e6hB
rokZnwmseXZM+2sNyMEteQHUlqd09kgl5rnMMWoG5JsrMXJTM4bZGLRPqcl3TF/PmQPkomTc2dMy
7ov6JRsm8J2PptP9MGNqHIH/eiRBl/uEjfZQEMBhshlYCSMbez7VyMf5XOhL+iCItw0WjaKF35HN
zMTqTBxazJHQZYCrp+luNu3XZjHX6VV0qYByKtQJvTcXnBKZpZi4jpr6W9YPX3VOSjxBJncyaTFO
ZgTGduoDNgejd7t/9Ytmpzv9vZntt7JRX1RBWYBhu3GHb1CmYIgpEMhFrfacHz02gHTaFmP+nuCr
DJhOYNVj0KDa7w6fZ+TjakgY6E+VtfMLKz/6M8HqRveQVea1nkJhNs2WWZ+8KyIL63WTqpBz27J1
uJUqGaYen2jdT6BwRkLfK6eF7JvidhMEx6rUZODVMZe08veuQREQsVEwFpN7t2tuzJJ5sc0bg5wg
g4E5Mr8V8TeNNtucm4vqqHxsn50SCcmFzuu9Y5gJrotTNtnv45CTMTs/+7P1TtMMhOQ4HIwATYMs
1Y/1/o6QIePFI3F1KgmIFED9Jtt9hjt/GpKB1cdlCjfK+ep4TNr81i03rvBmltL+GHudc6f7nAOo
MH5UDX/FMb6o1XCgG3zFMJAB4NhfkQYcbUU6O2kt8ymhZfxZ7nvdh3DpT3UxrKTAsNat+U4NxJMP
DUsmWDUr736QGQhT27C+axxTC/CyJUA+mamdi5BnK1onQNZhnXBmLUeDuMb0JQc+tI+rHI6nf2/i
Lbj0TEpkuY7NFiYyFQPSKnoOUvfVTJgLxBGMZITHnTlcXO3nO6shm6hP8E+q+ufcKJYMsTwo2Ite
mkPmLPNLxXGIrgKjkM5vNp7MUDV571KnRIh7hGsjUaSRRPxtPh0VjgGbCf8WaJWLi9wXG6YH46Ey
nK9AX0ZAZwSfZBbzSS/92ojlrqeIPES+gL4g8gdKIDQKs/eK8ObYkuSypdxqAZSBeKgkM+5+JUwj
mCz625nm6tA3E0sGmnHaFfj4WVf4cO29MpLHponJ842qiISCPYx8JNv6VSyZtRsnSSI2wiQdrE4Q
cBuWBNPP9OQMAqI7M73BBrx8MAy61JpTRaWdWysavIP0pxcuBQx9ALicccTRWAFZyV5Gc023Ndhq
U8VGRv7PLpvGKkQehn8PxBtVM6+cJeqk0A5FM30frYmtrblX8JTkFHmegWDKDSDTZKo51vFpgdC6
icFImg3i/gE9NfWiPdIncO+DGWFIhQunoG91YOZsHgYrf8Tc972Oc0zIzinIb1sO2Q+9tVymJJYn
RmadCbQl7koqGzYsnBfYCWFNn+x6Qf1uOpulztBK0c2r+5I6MjE38LJfOtpCo8A6h7G7gVKPlrr9
0umqDKXzGtQ/XIgJoaHTaGOK9LFMl0cladO1zCyBfI2PUf7gV/FloSfiGbTFIHxf3L4Y90A3f7UL
gScrwYVlGSMY9vyT4/S/RFAigo/mg52ZL7bxBgnnp2kv21EJdZEK5Ywc0ivgkWUXxMKhfJe7dFS3
Yim+rHb5SAU1Ewz0BIsOwcqpveEm7r6v4+Oou9vBmszQnklvTrpuHyVWuqMfTZZvjvNukSZr4qzC
RLKH8KlR22QnDd2dpig2riKC+Rcc3AkUbaW8gz99oT1DjxAt+h6HyHclGMuUdfQ0Tt6rJcC/9M1L
r7C6o4VpD0bp3iLvpRc9f1gtHdkCMkfUMrWJCzfdln3UsEycltrsD7nfj5iVYgf8PRuJUeh7UAPQ
UXBmhcCr9x0YmCagVx/72Tvmwo3oy9exQP4U9W8Yg/eqa5nL11FDQTXeMBAndorJgdnE7gOzWU+q
n64a/G0eMfXoe3wOI8fPeCGIeiEDJgU5Vy5whsH4WUd3EXekH1Bo0ep05D7R6WEYwYHXk/UdpDGi
7wIvZZwd2fviQ2W99ASlbhkTIz4pSkBgRoIhuLzPHMLhlRweAiWeBu9DZyVOVLDhVOvf665/dbNt
VLflTeEQHd7xvwXJ0iYgzfgQRctVmmtouoBpqYR9Ztx9zFN31wULvXRtEldikRDlg63Kbtpp51bl
S5oSpFLKZVPbrQwDc5nCjhjwXv1qFByEoI8tBO/ud3ueMNCXYMeH1HpMbLM7TaNiaZ7d1/67X4nk
mDdMk2gx9h7cGGd1iWcdRy5VA4fnSJuPL77T3CTCTQ++Ty7sAmPGaV7SCFdjUC5PrjDyc8r9S8FX
ZLtO1GBcV/t4W/Rih0rmILqOyZo6WpL4ceZbT0uMDdWJ75yWzroVpe+uL9LTIIY7bThM56d+CIup
zLZJOs3hKqwO1OA9Gg6RBK55hYA0QmbkytWV2vZVCxtxgrprFUeGOTjs55EwEuMo6qF/yGOemcgG
FHoDM9wY15I5fXyqj/9PqP2PQu3PWJK/EWqn+ge0/fSvyZWQtggz+UOk7bv/ohmDNtqhRef9W4n9
R3JlIP7l+5YrAqaXPsYD508ibe9fpk+UgW/xG+F5a1TXHyJtW/wLKTXQTQcZC1wVHuu3uMq/ja/8
PVcqCBzPkURlSv6c5co1/+hPEm3CUhJkwglG+hWPBHJ+Qnz16Fhgn5xmmvc+QtZbh6Ew6hJ5UnEN
XtCcd6nHNtYz1f680v6SrvnnvErr91yu9el4wqX4X6N6XOu3VJicNwXdY+lcpIPodq4JmsjEj2H2
6jtTvQdr08VBvLExhvpubf6e//7xfw+l+Xx42+XdJZrRp5b567sRZMwNA+HZl3aKvlX+0D85U3RE
NYzVymTuPLpImweUiqhl/zEH7veoKR6cS4Vrhbw90zPt3157m4xJ3OeWfclLWKoAAEgLnSUiyN4P
szYVz0bGxkyCVuURKJ9lHy46zbzK8PZruztQ57UbGO8JJnq9/EMU4H+lO61PzlrTV33fJE/0dyk/
gBqitI3WhlqrWxBnzTdnxYA1TWQhHoKA2msOWAQCMAJQhHignyz6mCn5IJ6KirEaBWszTv7+7z+w
z3jVP+dz8by4G6xAOK7lu/565/35+p2qApDzlNqXZIjoWDREu2CBNUP4sr84j8cvtpmhGCvQ32L7
CnUxACBHmnLGLYHH96gzeqJSD8QbNBCB5s7bGyaw4dGLszvTOgfBENpT3z7JqhGbmaAwnGOpdRnd
6YN5uPvQV9/IA/eOCMGP6UINSXxI9cbMF1CHsB+NvL7nJsvxvqvQpL/84JrZvohFfe6D+QEd9S+9
WmGjyiBSSvvylGTeNzIevppCBde/f7csgnf/ZMggPi5wTW4r1/Qtz/VssSZl/eluzyxQPCSa2Ze0
qkwQM6hlXAd+DGZuTX4AXaRlYq6WVi7dQtX+qCDeo1/43z0Ra43ew6KyxvD+dqPFGZamZJ7tC2Mm
5kpmclOSl/m49NOhFt0TCJGDU8/6YkfEsXflymadnv/+zfg9FWx9L0jUsx0oHNx4v8cupsBiDLfq
7csQJb8McUSayjETbagdBPd2CoFH1P+0vP33astjusL6fGy2hN+uVnPIbK8ThX0hEuI4tWi9DS3g
E6KQjUpjjyNjuZSQekSHEAaM3A1omU3bWPJL2zr/cOuI/15vXFMKzxKutPkgfo97xH5qYU2xJAA3
euL5KK+ShB4fQL2ZFcGj6c8/HLDdYam8FHX8OOyXQd1YU0Xdtih8Kklt3fQd43k9O855ZPywC9zi
UZqUudVMvkHT5tEJFdEVu8G8zxmQM1JBa4qG7h/S58R/r9yuabOPwR7nG/H7lU3HGWqtm9uXcbUI
q6WO7tq1r+dMeGOmDIfR6jeuDTz7KPyBkWkQT9GMibqqm0dwupuxNjlY9bna+zCht3Js87CqE2ZK
o7wMjjCw/8e7yCTVxC0JrqL5NCNmjDFUY8jddC6dS6emxs4C/U9JrH81Uv37vrVtGWDn4nL1fk+w
yyFFTmVec93kTnOcDNTYpsnTHVUPH3F47eOp+oew3/+KJV2vUReHGLYuyhDx+/0x1X5bMWWXl9QJ
wPfRDL4nHu/eqoGTBQ5s1IAcqAN4Rf/y+cUX8HM/8kaV/7Ap/7b3sNHbqLtNL7CpUEhg/P2Z1ElX
FeD6jHMX5QaCY/OJYRukbZcJe4LIFllOZu7rtXxHzi1vOGmwE+pWHn2BLiUo4jCO2/hJWUP7D+Gt
zl9X1PW5eT7VmCRxaL0A1xruzytqjYhUuJYXnEFVbl0C7HaW05E9PBDD4sYBeuo+Qwri+zemJ/QF
iXoItsm/W/eVGCcYkmjitmLGK5fR4VTuTunRGWK5xzGG7MYJGJtwGSvleMdp9HcBVdkmXfEuk+A/
zGYHKicSqMnqnevUFDGMdTKhORw1R/CFARkz0YMZ+5s69oOd0s65a5nt6Mw3D1OCY+IT7pPjO8OP
O+2bFrUT5VEODDhl3ppVO8sYgiNEC/MevbpVVZe/X4b5CHEc/mlXYlCHDvszZTgwJSMP97fNQPlT
Zk+ltM9xTKNSO+4Lc9RlX6WusXdVeQeyaWTT7k04fJ1Gs+UzjUAataVCS8pN1ObjOcvYRxqgwrvU
x2drVgTKlnLOTxlQx6JDLpF2dJcou95KuzwtWT5y7cB9gLMnyTFB1hh47gNj7PSAFR9wL7aD0Jo4
JOfCOyva5ofRHW+bmCy/MsYfSANB43OJZ/AjUbZdFjsv0DeSCpWVal629poV9fnvCZpEqAOyssxW
ssnUwCHRcrRbudTJyUAmjPsFtgAteoRvKclQ43SM+nEG97DsI6bmFzHGatsJt9tTHnAJjfmlayaJ
d4DBiwyYTHQSsgZo2k2qvhbEXJyWRD2SKwPaxEyOa1nUFsPbDHkKipF+SkRTbwYSgXZkaUzb2nUj
GNm4o83Svu9YQ+9Go6tCUkSTHaEp9M+gjzVZoq+l9tFkO7G3y+WqZZl1cO1i+t1VQIaddsR0hlcU
bZulIEJ+qil7sH6cpV7pSuLVM4v1Au4LmkLTu2YTRhz1lqnsVTpHeOIpmoGO6SdZildtA9FZRvMr
Tp0Yq5Xz3jOU3CGIhaBhMJ6u6BoeNKC5cPJMg9HxIM/7SoGNsevUPjnDbdpL9wYZ0WHB7nNRrd4W
XeA9jfESbCo3ArLTdcx8I7Qvy/ySrcxtgKBHgfrsBP7/p5pA7tCaoZG56tUJdgS5x8Qz9JIuvh8G
NDomLF1Z6OQtV/Od7asj07jh0UNnpEdJId/1j24OgDQqFOoDJ1K7Jis8yngMbXnjkd4dtYAkKDzK
skUt5Han1G8KmvDFL+3q+NEYol+RKaLd6DDvGJIC5RuGuFA7xXKj4i95jfaFuJYw7VVy20XlvBGL
77+Odbs2pW+abFxT5Wy6jxDGaB55I0h6TPDgSlpSFPods/pDb0RoMfWMvS45kAM13RrEVklYW+hq
TVhlXNYnC4TFtvMMRg71rWjQXJmFsxy51iTAdrBMhsVnIwMaUYlQPrdSMYZYLep/X+GtIu+qjLhS
MenR0o5+BWmrL9VSfQQxe3AQLNX96K9JAYUI62QJDjETT9JPTRj+Pb4urb8b3BovkfyWqfExyFNx
XUYqC8lJ+lAnIEBGNdwYPenwzdw8aRkfYnuM7jsMGdmsGQBnSGQC92eq/G7nlG2715hAt0E+VCcI
LxcNkQ74eJbs3SWLH+asebdBvh1bDdBTx8U7LXQi2d3gFm9Nc88LrDAatN4pEhB0g2i+dGX1ix71
eINAykRaKenp8alu8G+mz9j1r5NCgG6l8xc7emoFYoS4772P7uosQwK2gCFyTWTQ1vZke6dVHi6E
3p0LU0l8P78C/AZ02jRzu665sz1sm/3yPTbVmqY2652Ty+qQp+1rap5ANXtfkfy9pVYUahAquGlB
ncURsp3ZD/KbKB634+jJM+Jsgkoq9Hig2IBwrdxnsu9ue7udD4jjzZ1ZBrQ6zcQk5MbIrlVjfGk5
Dh+cEY9iy8SXhaD6UVJSbHJNH9Ky6vs6j/Vp8PNrWaURzFxyhMSinswpifZugEvMWN4SZ2VmN5Bc
LMMrTs1gr2OqtzYB5FpqWmPaI3Js08aAO+mc9pZ7TX3rOOvoJiNO4EHSNmUswVwKra1Nrha3XaV3
rSYn26iE9ay8Y9x58XNvyWHjFOVLa2fT9RPr0tj2z9iciN1a5pxjNM8EG5F8KGo0t6U7Bl/gYle3
JOfBgPWKIVQJnXc2a3VMPVAobbFsrKj5OlGhIRKP22NLV/ZaDsFzMiPtaPRwkJNl3xmJu5tWjHsz
6WkjlTM/x9fJHKiubRrYXmzeplWQvw0MvkYrizH7cqYuCcfTujFOQ2fdN1HDf070aaS1f2MskGEw
nn8ezhQn4z1tSN6ytk2AG/tpdSAwxtuO9NipF58WjZNommxIJKxODzn060pNOwvH5WXOF0TVGIJb
AcG4LLEnmZl+ps3lXeKSXA8A129R6VaPJfHm26wjPs6FZrpiWuXXwUYlVROogSej3EnobldavT8X
pgmhGuVwUlHE9NaynM3oNP1OVYeRM0OYJPaMbT+fuEjEQ2yQ3eY6nCUCEeFBbggdwUJl72pVPHvG
VFylvs5DaxyDqulDlOHxfOmXmtNiPd1rH8OiTXQsKZHOtRbGC+YLexMZw8QgL3YOU19zjM9b9nzC
nplJsaa4tNonY1XWm568EyOm+Rw/m2jG4LXR8ysozvbIiKo/iKD5ZuB+fwVoACbYKt2dCUELoQre
tXyBdfsJM/LtUX/MmcB17qXmJYcJjkeFrlFjAwHVMgl9w5HXJvEeOqQ+d75GJRN09bQve8iaQ9c+
UIcvPFwQo8x39kXN/L7QNt57Rg9nw9nXHsJRUNI24ixERAvT2CoxSISSNKR9iWowyYEmzBOnS9mF
dmAMB1Co5n5CwmnAItmQKkPACaxRBJhZy+fYExo9VZz+7XVA3vjttSHTBZBjDfdDFNt2GcYz67Cp
OBIH3uxxHse+7VYouK3AvWsrxszDKmrO7ARUoGuZF3JFboO+RXYmCeaI1wKMmfqaqjtpm6FY1t/q
yE1xy+fBDqH9bdZIGn0o4g+Tkh02JVpeAqoFmz+mtW5SbYi4aa2Tc/8YVeW0GiXHna8FBIDABvoo
y2hfyjS7wXFkiU3TGM7u8xGJY4adB3eXYOJvwOJGOFeBuaWTh3JRoBdKlgGncdmKq12cZdmBPFWz
cwIx7u+i3s1vJnZwHLAaQEqLsLwtCPWlGwVkJvjJpPVXUg3I/X37bVDuR11nHHdtc6cieJ1WYH7H
VZByJCF6ZDSG+6HsHFJ6J65/QdJ7ixoPRdfVlLC9XDBUsCy/CSM4ddOFGNf6UFr1T9ux3mQguLuE
6+AHzA7WlLJ32D+qekwgiZavPfb/45CnLNMkm2jLfZzKCY+l77hho5I3172szbApkcnBqyZms86v
SS0I/ESJMqf/6uic2F5376ZTEOK4iyniHNLkV7bWop8mbtmdJgmcTJk37df5oZwsYqpKJtXN1J1w
HEdIK1TYzuCZmdHd2E0LQSjTN4bwp6Op9qq3ur3/PEBQ3LST/OLz/7PFx0ZM95sz5e6eWIgTwxj8
5E4381lX72Y5v/dWduxn64ezG4DrM+IrnoZ5BFrho92xa/tYtl+MHl8N7GUypRwk8a3zIQq892iE
SSS1GBP2Rb6Z+DAqW1NiB5iQqlqg9Zic23kAsz42pDjMBQnqskaApTKDj6VhhEmwJuI79TCYzXZV
TOyY8sCzA0LqE5hhzrAuscnhF0e37zXXZoI7RQQC88IxbkNVNFS/6ITWDLjCtHU4ptVtlZGf1Q17
TyC0b6fuqa8RpRUN41TmakBXTTuwttpCWANABSDvgN9imY7WKntYgMltEf7tEqfmsNPp4ywI30FT
SVPcyXc1okyOwQD6l1rbGytDd9vAvLUw6u449FVdShqTVySrwrfDWXDX5LeGzL8RgPaGM8nf2+7k
bjuodNJRd4ZH9ElkdtshYEHnpBZSI5IzrdM+9G3ih5v0JydepBQQ0lo7goHc2l/YGPBGJh9gyivW
JHbu2KtD6s4xtCER+wZ8RaHtvWwRnYF/fCyUpaCioxfIoYZToW/wGJ1KoAcsoaxyHmNCo/k5Oxwx
ZJUfWDa/khhO7h+tJEeWlJWxYcE/EU9mwmpRlogUF6+62BngjVLmqBS784L9Ab4pk0+e6EHFEoN/
5R6Dvk5DrBSogXUcbAqYToco/4D893OcgNKSX+Dt9Zwd5sl7TqNm3uVNwkaQwcAoExm6cXw1Lezg
skMdMfjDaqGJHsqaAG9/fKwpglk/CCm0jeDH6vDcDC1tesY+8R4nnOsbq7kslIPzJEd7wcAavaCz
+pA16Reyp3FeIotqm3QIG7GfAuA1lmsx166oHCu2H6QykFb67xK7XwHFeQwMJ8xxtBnudlzUGiMs
q7AcHOb51ffCAFTaqVgfwYAjScRSWA3OpkAJ6RkIMWalr5WPqKuzvg3CaVdJ2zWmEGQqPByVF5DC
hxqZlXZKvkJwbfStHznDNhph6ha2fhBAIXdGhEaMJ3IixpOYOxOL7YDU3eDPLciq7bq9Ld2C0zpg
6iGBjC4dlKhWcXbcb067zmrtarqbhyP+VwzemYPLbUiMzejxHnPp+rz/+S0uXxxfFsdxm2YVihaS
cDhNsFR8T9+qCaerPU3vYE3Y6lFzlCuMw+9lsHEgtGvqfIcxrNkSZOmjuEpV/Gi7CITqHKdWRJDB
TsfuNWvZXUvLOYDARvffYuY6DHFrHYXCAu4O763zWojuwwhyyhOcj2xhYpr7MNY2PP202HLKkeRu
W9e07eHhm10XGn1+tsfk6JXxF2XWv6yY5blnnJ2NAcdhB/uCX9zG7HIYLZNtHrj3RjfXe1nk24X2
9NFjkL4VZvCIeisstBqutEDHpzhAD8bZgpDJgC6RXMgrdHxVsftAc7PM4igtvF/blYYUBfYbHU/z
3EZy2DMuiMJk6IujFfvYeobJ3PeGwrNHFO62aYCGeWMq4GY0P53At25ct7oOLMNnK6XQBrmxNwfQ
1MKsXBDpU3bL38luP78rJpXdJnF5L+dkwXP0/3+uUcmQhwKM0HarlBOVidlScF98/vPzC4eS2uRt
ZsetJeLF3kZgMOmhOwxFk9zWUuYm1ewwn5toPHXrz9rPn81d8pEAPT9WUxvfjsI4xqY2zx4W/9vP
L87/fOdKPLQAAtvNFPsvcnRf7UIOx96daDoVegxOSWxcmfnwT29srvj4uYRICSIHYx83qdjVaVG/
Ffuq7muEYUV5VKt5cM5mTIkeio3eIDJQlOYbp+Ip9CD97D/D5lGLmVa8S8v6Q6tsjWPJuq0mlcsf
jwGOEHZrIpJqHBKEsVDDJIQYzGRwwz/0zrykQel9j2gWj6i+aR38g0NHuDfDQxbO0g49F8yb0+IP
RzqWx/THcMZjF+ufsiy+6xHOH7Cu7/mzdzRlEEUtnOYCKyg2G6a0OZFSIgAyMT/rRr7PqXZDjie/
eoRHyCEbbqC1x5hIqn/cRCWmtHxLS5RGeuu1J20vyaNvDVctZHKPiCaH83Mz2uowpXREpXaH67pS
jjgj2blBo0u15t3EkNx9pCEnFNOo9kmeJt0w8C9wV7qrrxsyc3p1p6H839ZxUZEN8f/YO4/lupE1
W7/KiTsHA94M7mQD2286kaIoTRAyFLz3ePr+EmSJpKrqdNfhHTBudCgCgtsgkEhk/mb9ayEeh3Kf
oL6NpA9GR2kRdRkeTrS6b+QRRZls/jFpRXhD9uLcUhGIsm0Ip+sS0Pg4+bBMdYggN/U1RWPOrsa0
WM3IWN8oBpOJH6BgJIVJdmyM7LIxDCbrIB12cYaYSZJMDiM22H8Luo7VBB5dCyvwrZES78cC4QgJ
0symnYFJNmG0rdW+uJIJla1G4LwWfKgnP57Xljp8ypAC9EhvGKcmz29MOBJAVyanQpSzVxZi4iX0
TDZ4FBjRVHvLvDmgOXqVy40Fq4etXBvhh0QQPA5+FHzqm+wCeGv4rSjB5o4E3UyIssvK0DxJhb+W
r+VzIaXpLksREnskFZ7SeldYH2OrZXgfRkT2eFQ4jTb1yDwQdFF9k8b7VNWLoxEW3+uqbi71tKCY
tbdhK5qYXVVj/OL01h0y1dRF10p25NHDbZlBhTWOAYQf2gFDNdnWNtSpgr/uOFIsY+HcJtSjnw/T
lTojATYGQ7AmJemsYDEGAdMovktGENkEo54+lJj3bdBVxyIoPqlFJgORSY2dZcFNblf5jQMPuyMV
AtHO/N+2aXYqMuInQY/jMzrBJyQlvkrAcg5mYX+YhB4fgIuPSmooR2rUoQwgRkdVmvQRQGOB7oO2
x9224QeByWZxPtWiCvbo8ZwTKQquKK+A5jWnNDzRgmqbET88L+VePk/1WDlv5LRA3EJ3Nk0jA2he
di7nDLnRn9s3OUJfkm4210CYEOEeEnhVyAETsMIEcAck1SYqDZEx0Ns9UyE1byPCJBBM6cap8EeK
PE0NVpdMz/sVmEjjBAsv0RGI8yz7VikleGnQlqfeZqLkCsGgCvdnNwzmrSAv3VV1NnkWKHWTsOi2
HCoHMhNy4Nw6eS11kPdljPsMuT5lSBRV0o8/hLNyL4/3qPN0HiyvjatryamR5Z53EMKhXo6QY0NO
72k5picDlowfukZgQYv4GrlbBjlkegKYJwCARbshRnQtK8IfEaXi9CRP1XNRoA+EODLyTaY7Xldf
OjhkVKJOaQayOPyuoYmxniVpOiBq7nah6eyoMVcPqHqYezm4AyA1HZYF39GHWY+/65LNSGqPFcMu
oZbZJkbfDcTslzWYXIjhAwBv1ogzEjttA7gLcPphkPKBr1rmhF1u0CqpTUgznIvh0KeA10zlgKBw
dOx7kZTD7x9aylkLCMZsZWUMPQR3wUhpCCKQOBjET2ztZCKWdZQZmuVAGjdOqOzhe7ZWrZOmFI/j
hKiTeTMN5vcmoGwnNpfxVbkdqtHY9kp5PdTUt48M1+vRGC+jOCAm1a9CH028WoM1kSqnHHeS8avR
YI2WuhghrgYbT2upVe3gYdXHvaU3Rwh2yFVhqntmZuyThGh0FRQ/jRqVJUb/HVG4khoqfdol9jYq
cfkmE6Rw3tXpAZ2XjyU0TtcRpQ02UnydXkHqM3HHoyHF675ldMQlW8lpHZwrZg6ONgPtGUvQGJY5
1a+gnrUdXmyQWtGqYuRclRHaF2E16rhV6TmBpmQtt4jJyYQiqLFw7rReUo9DKt2Mol7NpIJWojDX
sQju2wGaSuPgXMoJASonrb/0+JJ7qK+3gwLg0urp3MD84ULS191owEHVyMmmSzPaG9zjBOUyoBbC
YJM6HXA7QbnH85WmUCgzioKCcBuYOooN1D0bcwdxKry+c0dhW0uhSheDiIf8JNxmEnkMA6hgjE2C
2DMgd2smsClpnyOURLdSCt2YXmf7dFQ8kreIdJXplpQCBcDQQ63V8TuhOVjucJ0g22YgpOYqEFTw
c/VDJkiUpegCTJUI+YxZuw4he0jU8CIcr2cq3XZzIl8pAXw1IGca0sSU8Wc6+qgq9M6d1FGBNXRu
UdSC2iBelxRYrQmG9HB4Zx5U/UhimB3PJrjTrJz5pjQfKj2D8sBJrjX8bByf2E0FQwETwyagCs9W
dPSi/c9Qlw3rSnFQM4U5hVrBWUgzQj03l4g6jRYSifjVXIxkCgoMnlEW133i+xulBE0P4ZTpDLsi
dHzirx+o70+9VvV/1Kb0YASwhfbUd68w/L5E4HlWkoNxraek0ioLPygKLRDYpb5hgPgYKtmNjO7M
OjD9z0NmInHW2/lmRCzAHeAoIqIEm3SN0IHXZtYOss21k2t3fhB8ph4W0g1tKhE/gN1lmhDRKZBW
XOd4q2FUMCf6JFM136M6iirZfATSjt/eNJp6YU3xXQtLx3pI6g9x3X2fx5au+HOIsBYq0k5qNJRg
nkuLkWJjxwRFIliG5Pu5jgjhR9TupgnluCWwccgQo7VUmFQTgO/HgTfH4btTihAHGWn4ChI3rlHI
kyD+9KByNmN5S0aYGS8dAWcp00khRLEBRoY0CzpmQ5PeGWZNgQeW1YrqdLIqJSzOUQY7eZKa17Ok
f5nk3mQ8sGGDj/L1ZOoAblUNbH/TDN7k6wwWmuje0k8jnmSvrqt0bU6gWAlOE/JQjvCAQ6ymTYzx
U/UDiBifB8rQst+oaDRB3t7GYempnQKZAEGgAX+cmmuZmlgCGei+o2v4UcqKa2dGp0SS213TDvKh
KvtqXYL4vYIOLhaGJMEvyA6iiBwpUW0ScZC7bAMlvhlx4Y9g+jWwc96E6X3QnBibFPkIF2QN7PCD
ieYgcqsHI4IiUq/mzxb1BB+RfDAuzbC/7HonuFYbf+cYQ3KbujaJ1dpHSmZIGRNgCoi3qkQ+eZDL
3M30qT8O2HZwqRYbgcZXzPIEfjh3jI+5bX81oQqlPMfaVUlrXZZFt3KI029mNMg2CPyehkzFfVKa
9BIBjGPWaeNNRsoQybL2dg4k/xjquX3SuxD7Shdsdf527nRnW1oYSmXWxIScNPxgFe8IulX6YrUu
GpN0/gQVIXkD+l+nfEQqaVxT5e3lSXmQej24MebooZM0QjnFnJ9nxXhhdPawnZCnWctl9j2ntntH
EK/ZQWP1FcgWJQmlJt+pwey7LbLMap40uzKK3C6xKxLu41WOwXVA2+So686nQiQ7fKjitLH4hPCy
siK5FuywSr+rBU9TUP3r2llGymiem20bI+dQtK1Gala5kgOUbOFFgMi9xFyJSmmj9JBFJhEkHDrk
hQE1MzlCYw6hJqotC5lUMFmiReHZCPIfhdV91ysoe1pfOTcKpDW0qN8loEn2tQ3NS6GlbhoW2hZ1
pmGtGczQ5JBsrwnRze4Q9NpRni7D+Gij59YFUG3IdkPMqlO24GK+kY9uXdKD17Ca6xScpLE7mRXs
MU0N/jBvYygyJhTkYAdLIANY10QvI6MkwzXq14GSbU0NTxStU8ALtWdEjG6djvEz+RnWll4B7Hco
XC8nZUsV5IeuNmTYvil/DqgJWANMdZsqO8+NIdgigHgAqxOse8miPjXvSEuSD4cXmCLzgEnXDycL
UnH1s9/z5kLAEak6Utc8JnuZkdO1I5KiBHQTVDr3c09v91ehPtZEIbGhiQhCbtnsfMRrDhqMtkzn
5DPjsQrvyk7UqmCKFGRuXBlc6rqfE+IFVj8x1aBuABGvslFlYOzQrUYk283ySLUX1aLtPu/r+9rK
8m0vcoO6DGuD4cc/4YWAwWDQvo0G1fGdPR/0dMJDr4LAa5tpS8FQeqoTSLnsUbegKw4DpBMT6cav
tnZieHVkkTHUwY6YUOy6+QP1k24wlvqpaEfTA6Kir3IJ/KdpqDskbXPeEtojmKpazeQNesbVQ+iG
Oisie0Z1Wzg4a/hgVjCqVG5olvTQkJpTwqDUlcE94I8KWLMK97pBr04r0A2l5pR4Gm5RoJISl8Ap
ucTGcRCsMNpEGc5nYOlrqKidg03A+AoQFaxUMPsVkXqRQkVDeQoWXKxW/lapEDq+V0eKtojPCMrp
hCvGn/GybWZXR4Y21PhZ2bmyhucTGEq0y6IsIAMSiWmjAUntDAcm0Is+bbc6buml0cAfKinNSa1r
mBnMAAhtV556sz7vKYraaOhR632BSNSs4H/OikXkYFHNpe3qaew9sx+pMgugGZzlSfH8vvpoTXwq
tpR+pBxGFFgMxMvl5jg3oUrxfc5s3xvzRUfLgadpD7rFny4b6qpR4J09fwpIqlEGCi5mF6jtTnMq
FQ9XUlwCEjWpB3xXyN1QE6S4mY4N7Eqg5iEsI4OCTIUbKxAKT7E1XQ2GjNHpN/ba7qoTqIV2nevz
FUx/zVrDC3NVtQTYgBqU6zQ6ckilMm37ySxXtWpRbRK3uKCa7R+S/i52zUaGOqmAgG/0YdyDmOsG
ZlBr1XUVIjUo/q2nkUxO2ZMzsbP+QwBU8AZxxWNS026VEvsHX4aye+zWjdR/img+V6Z4nzqq2osD
5ziMzkdYhL4pXbjDLoQMIopfLpZ9/esDyz4pleFZ1TSk++REWuslyeimLVDCUItDbCGaAtiG1WXn
sqgsO3bRTBjcrs7rbQFE06+a+hCrcX2QZgUe7GX7eaclyfWhYu5KsbRZXc5sfPpZCNmhl1kW/vfA
aIH6cw2XlLhals9Hv2CaTOSCe1j+crjczrIqZ3m2p/aACQS+l+dF1Yui3+dta8IOjcz4uxRDllLx
eAfqtj/UVDlvdOgZtpIqWDA49nyCXPnU8aiQ6jakZB7vltqzBl488YjLIhRrVteferhkMOvN9pCp
IwvR7AOffwrH3c6afcQ4NPmmSrRsY4gtJNUuHdMkFCq2ll2DrRWbJtBv9AxqoARxJTjskoJiZodM
sKjO2hYode56nzQr3L9fzdn4sfw8EW+m1G0osfPbRkeEDd3L2ZUcIA8Lyu5/S3hup/Lh//6frz8y
hsKoaevoe/taMYFyjaWpHmtQvK/t13895C389hdfM375aSr4afAXv3kq4FFk/YxaViFjgEo4ORkw
208FPIqicMhybA1Akw6C8VlkwTgj4aODCRWoUJTbn0UW0F+guIRiM5mOIwOtVf9J/c5rELshg4YF
xK45Bnze/B2NW3gJP1VmlRyng7aSVt2HlOoKYlhpk49kT67Qj33RMlePVRUvq3OWYqDnYos//7Xf
wK5VoMnlOAglp/Pp59ivzLsCelnGi2uUJuExNT4VyTE4J9VxG8FLeV+uowe0G/Y6CAdow12c29Nw
p5wIgO/hpReRLXB86xZD8L9BlSoEo1+jSilxsNHJIVmg6Y7By/sNVTopDdE8wADnViMTVKjmBgYl
FrCWj1B3CPRmH4TYzy0Sc1p+azXzuJeyqYf1pDLqQ6sM9WFZY4BuMbpq3QtVxMCAc8xUbjKzLote
mWHt1uUvsGaNB2LX40ETRP5ZDI/csi/3qZgleVt6Vew4XhI1qJKLIMNsE3bAhcwPy8JuQqgXsLnj
tQ6YaKWldn6IlvETfw02LbHdL6O72CS+eJXb1bBZhhF0/ma3UEryo7VUHZ4XXVDUBxhbzU0wFxdg
uqrDsshQntmC4xQwr6ddtRLBzTdbTPg0kgP8lciYnMrEyKyScbnryoTwqRU8zimGNai7HIt3Gcx0
qSd4Zi7LZYcshvZZ7yOC98rkDnbtU6TYbwoxikMpiQ8iBu5lzfk1hDc1Npqi7g18RxyKkGF7GcaX
BdiZCkytVHrgdKkwFbMREytDea7DVvO8XYAQRyjP/1Sl1Q5Em0rILGF4rykaZwI5l6PW3yy72llC
5MtWNXPt29FnW64aqNmSn3YfVyBf2Vp2LYvnTaWK742BRJQkeLWe5wIihiP1E+LJl7di18HJagBX
Pz/lsub3muCPEY0g20m5yeb45vkJ1URC3GjZttpBcLBr3Y8yRMZrmVvtsaSTPj/ssqbohPL5HCDI
6JqDJGvNYVlDArzf9vqMPnRFutky7pZjaeQH+wY7ticPz1ujLmKk8hnPLeVPO2obbOyuuHvc1Gwt
P0xbVfQEw7CZsMXa0jsIdKu7gYjDsn/ZxRsneenQ5wMnoYkqwbtWAWOeXSVsJUjFehHelyz4TCuD
FGybkF2psOg0REgOwBFZDXJ0A5G1D4BtROMhUurxMOhkJVGL3FniHpZu24t7flybu+vMwHB90V9L
MHtPmOymKCA89uvz5W6K5ZZ+LQzBVYeTyW2Kfb4gmoyK2UC8kE7j2wwVGW7pYdlcFqM48Lz52ynw
VycrSl6QQCywheSJHkoAB/uJdJK1NR04FR267nJ0Fmu/beY+SA9o0+GCjntI/1OwCRqONJwN4oIm
HEfrMu3uny+/rLWUqu66tH88i6w1X904xW6t017EfqrDJBbL2rKPMD3Dd15HkAGh/IbLxImz0gX4
Mk66fjz84sxWfpB6KQNUz5iVTLBhLGsAy8r6flmd4E2Gc0gcXxaVbXwNmTJIpEs4Lc8Hll9Xzzuf
r7acI9kZwYLcjr2l5ZNfzW/qBHLhyf3QhRUsFcyzs8s3gs6CIYYouBSd3UBocFgezSJH9Pi8y0Or
Wg92JJARlhEPrpswoa/CSYx6j8dD1V6Tq/9UTLhyZqyd/Am/R1zk8dzlrGW7UNSnKy+by4Fl3+Pl
Xvwml7psOw3pUcG12GqytKEggI/sry7zvE8dNHt21br9Ae4cdRkHlU7RTe3BEOht6+uyFYtdsuiv
0Deb1B6yOVCidVjWnhe/78sEGaNpaNFWojUySSLguJyTz+HPSTz8X/52+dnzkWL53fP2svb7n3p9
S+BIQtmhGSa1d2tZ/UkyplzDuFwfNJI51limO9DG97oP7hw2KJwYsYAHgo9zhqIvlQhcbHtAICDF
WuJGFJciiQllmNxO4KuEj7QsbPwELYY/45FScuGVFAsZOrlHcsnnA0RdH5qoBAIm/o5ckrbNm3h0
Y2Gg50Mr8EWD2kFfSYSzE517WahiQn7efLFPzHo1DNGMV6no9oQ38T9p5HxoFK+bUOZswM3HQ5Vt
VEff22lXbHBSv9Ac/V5SYAEww3QLY9SIts3BkLOeMb2/0S/1JEke/2bP136wli+o0ovEGxOED+3R
KdaRQfPUiFxNRmWBRIDTUW3JrPhivuyzZsBkE6sLaeayQI/GWIVmgGOOdPw4TP6u7L8vDWSAdkaQ
Ly8p+yMwIVpkaSVTOEAgZtGRmuNt0DTGmrrln12sVULkaAVzxdeqCYMNpbRUxzYTeAavg27moAcf
w5iPtxEW1ijME8fqcCH70v8QFb3gBGef6A6UyKe7eoy54Uaanf2gngaFKYR0eONhLF2binPXYutO
UwBLw3AsaiXBRMogVEd2rBKknoqkKY+LWe8uyfImO7JSO8gvbRRNARSq8y3Elf0G7sxDP6AwpGDg
FIpFTA6e9NrPretYr0tXbcnVUH+YHZaFGGwPTjY+bT4eQOIRlFROXVoM/eeyeOwBy2pkJhjByYDC
JZg4vA3pwgotlYghYQC0ZE4DGCrXUgn9trMAzg/BZTsaIoUIxmVUsVvNzro055QyWRluWRijlZ/N
KGckjBgCl4WyzNKi+GjZhLdD2c4mcIFC/wHzx1UOsuWQ2NBoLWtVnI0EClFvCqGAwgEWBnACs9fh
xbYjM9gB3xC7E6TLHo/ZDB29Uafb513LGY/XQDcSkwzPGn1fRLXcRswtlVikqa2JFBCrgHkITkZ9
61l6h0UkDw71CcupZYKNsZy0rI1i5lrWng8s5z3+ZB6jH6lI3C77rKpytjYi4GYJsbgtFvKcE7BY
tunsCvRfeebhv7eHZZ8l6Rwu6xNah8Z+2bUcDIOhE25+eyikJIAEittLO+pqLFte14Nv7/POuBp9
U9/QU5jS1XCfgkzcDlQnyu7jvrZ+COygXsPzXIG14jQjUyRPJiuxasXm84HnzeGyxMIFwUnSa4RT
aG1LHh1AoeRqq9j9RboNgEZrR8VZw1s3fMofbCU7Ry+iYHbcAqi7TS9wOz6AZHVgs4F97cMEP/ZI
lB3c7kr1j2RqyUlO9YdmONURPNykvolGHab+rlO/9qjNhckWdppEXYfJnR5fKvFWoCmlI/FDK962
Kt/M1lKOdt+s4E538hMor2o8UQIBKNZ3EAk4ttLedoD2XwcycEAviPZJtk+mwq2BJ/NcG/OQn2wX
2CNJ6vb7jHDEOvsJdU/dbjtAktIXQRvK89+01h5KPFeeLsFpZcknFTBBvAq88CPV6tU3wPR6jBzJ
bReuqQrUIXJaQSWrqTCpb0RwWdta8sbM9mTug2hDFLHSLylliz/W8VUjf0vPqSFdnYxD+dVexRfj
quQTdSN3PlAd48ZfplPjEZneQJgHbHpdeBKsZisYIMG7bEcXLs8fynW+HvbJveyVd5Vne+MO/Znw
Utv1Oyg1V9GVtTYhab/C6axXsOR62bmyK7+h5xy2gOXgIV9DjZZGGx+1oGFlnhDvKLuNgoXdegWU
mt63ZqVd5nuQ2bcmJYbr5Fq6CB6mH8Thfxan6gTMB5nedXaPOBpBe+tjm3vGhXrb3OveQ7ubj/vu
i7/nrijx2aKvcs03BxfC1UEbd9a2nFaTTm3DuiiYsjwytxqSxmuzum/jXRR+AJFDxpaKKYpL/Y0D
ejnNAIJDlGa55s0M7XLryj/04jqEeekzuTBJXpuIJ07eSLiWAG63G3FrYcO3VjHBgfGAHgkKCSBD
SgWO+vpLfTxZ1w6Ple9NFwzUeLBRKVhHe2VA7veTNu+KYDsDwO1XiJxZHxEL8k/hzrlWPeAim/FL
67jQcJ6CGPE9L3F2QeTBhTfdpIlnOlQS7BAGH/w9oqyF+YHyz/wrZPLyvPkMsUesXucJ6YCLYSN/
L6V1Oa8hY5eZIVChAILzzfpBDWePvjVKPmQd5KOPKTy42qXirJK7anKPxm0vraSjsim94pPxI2Qe
BLKI0IBz8j8EgAc/97k7+W76BWUzSRMHdTJlOyozb53ypOo7+YTtdZ1+UR4AXROZkL9Rc5Me+q8g
I+PqhDYv1s+WorDSdQLgAyBDKOBwwRlGCi7jSv2Ub1tqi8E63Jnf+uvsyr6v9iP8CiRUgFyc+Pyl
fg/Uc7ghz5v5q+5H4NYPUF3ryjo3XRhYR2WTFhsE4rhDLk9yrEXL4lw7aNeIwsMY6GQAdlbRg3w+
fJW+p1f6unBx0m7V++BHcktCGR7tDuWDVev6F8mn6hMwmmuiA2j7rLujAVvlRbFDZ2++T/f6xd30
wbiRdtpV/AB3kxXAPLiCQ+snIT/zMG4oQCLXNG3rj0A+ryFqOMp7CnTrOzX0wN4yW+0bb1zpa+le
BlG3ISu/6rzuNkK8ARlyF68gRpY99SpFsEhBXkynl677L9kePBLwxthEEHMln1AW2AafdOVAAPem
8D0evVhnwJZXKt7vsEKja2Pv8mvnc+I5dzBVefMu+UIF3Foq3ci+1EhBA6Z2GTS9ALZslzIZmPFX
xYnPjVzxhbYjNmx8oh+eULdTVoS+Doh+8OWrFKhexCF6jxuqla6/+7vghOe5y3czHyqQX/uq3cl7
Sg37eqMDbWcE1FwZMIFX3dCm+/aItl6CtLmb01ODHXSjASxTlEzzWV9R0QS2ZQQf75KwIDyu0fOp
krmwwGy4qAA1W5/wzjZYk7jbxp+H86L+iO8VQ6/PFZ2N8Ukhw0ffg73hZHvBvjpRb3Mw73TueUum
cTcm7iXVg9YRVphypzGnuMjFWG5AOBKusnj9MF0mJ+erfpV8DM6DbfgtRx/nYkyzwX2e/uy8IuCz
TJEaw0ZGumpH8Oggkyrahpp/QWkbzOnCw/EFPzbkseikDYMGd4rIFKg2ZGQE/oVcwkAhKqR9nkYE
7ACJHAE0sRYIh2RZGwzUsHaPq2ihyus47Y+JTqV3JM5JF+/m73+twT/nVo2KU9IasVd0JjrlRXO0
LUqCcguHKnS6Q/drEddyd5C0FP5SsbYcaJryC9IE0FFXUDY6Q00R/DxvQorO9w2RK3sg+TXPOiPl
sorW7QwCErFBy9SppWpCDM4BhAWUcnCgkrgGGpflISSPGjGIeNn2LQ5ZWupNgFV3Zi1I82XBNu/Y
hIqWtTYUTsHzNhqPeB+hfDR7qKhLRAVXqiL4DcXCEtT2y9rzPsXph21Wd1e+3HsoqzauOfGCcU/w
dKtcKb0pVqStH1wGUNQcbBQMIO3MlX0c1s22E7b0smgT46KaJGUziOjC8yJYvMBf+9QBgoCwly+X
KNuSUlrWarCEDAi/Ml5gKiPSw3W4XnJKptq5MBPquyUc3IqQ4LK21PJHiSqjhu0ION8NcCB/YzuE
psqxT+BRZZrwu7JCvF0BrK4xHnd3YzUN+yEaqAcbne1zAEm2886dElN8jFGXIWHUzodsJhKjtTWj
OoW0QCmwPDsKQEej0x435SECDYGp5PT+LYlVGWmBcRCaJsptWdsVmUY6AnmA8eAoo7bVInsXzOKN
17rxKZtKe92nAJzdWMTr9IRyVwtiZcAdPZ6KeHPPi+d9YBanveqf8kFBILGv0SnQu2LyJr0iH91c
WHg9muWbu14E4pYQnZCaRuMJEaFFf15vRDDlMXj8HExW1f6LYQDqk6UCpBZE+AeE5o/4viEja/Vt
ahNQ5gMEMpuioY4UtXM8NxZyhuSzTOq4qcH8Lym25QUvi+dNeGUiHhLHUMYmX16vIlx7qIwVHKMK
6uFyGuzVNNmEd5bU4eNCxJCNsmYnfBNe5lD3CNWt777IfS45wsdtWx6zR2qV/03G/TfJOCQ2ScL8
PZ3eHwm8fxU//4Vca5d9ey1//vj7P9TPzTNHJr9m67apqaTRSH095eUQRlcUy3YsQSfyJIwuuiTq
55pN9g0CJxs1csjCqBr5RazHIVt2NKpr+cQsVeXQPyDWE3/+FamJI5Oa09EHJv2vmZp48peZuUnJ
EyWcIMkWgq0lnO7BT8j6uyDYyA3FWkz7ss4EC6bcVx6ovl81/Q08WCt5/qFC9t3IPvYxjGpZDFD7
aih3KD+11b2CYEYbXb1o5r9I7Kn2X90tiEFw7DSPiuX++m4LwzThqAm421E+KKFNPXBWXkFZI0in
7ydM06ZPRCobZcudlMkfLKJa5Xwx2YgJSO03FdGGXld3M5GyAMAuYPHziIj7oJn7CSL7gWEsKkLY
q8OVc2lpDw2+RoJXEPqXXEbQGYMBdaHzvxKXm0yKSMU+zqBqe6NXxXdxDuW/OEkIj/PnCoNArwPk
aBZaNvaGcoBViXECC4DYJU4Rl6xKZSvuwC5JlHGpwSgPCIcCb/sO6cyvmyKp54l7Eje43DB5tUI2
1iY2jbjxiMsF0PqSyoPRnnOFO+ZgPlJ4KtbhiqXk00eSCz6eLAEPkFDbJl+Kc0IKxmvgkSE/5TCw
JFB0/EScGrAvVl0InT27Jbg37uGEdStYsqoagip+rUfOTs78L2YDzlJcIypyrwrLgw9jecVvKxCZ
AZgo7mrInHNxOTU+dn2zY5raiDOSaLiuOLtoJ+w7/uzQyj9VG5KkBDFLHSzQUQfCwC+SnAvwN5b7
4o9XCpWPT48q/l4jjSvLUbYthFp5vxOHdC1c/h93hvytiTuYxrv18gBcR0d72wdoJZpHPLv44+IZ
dLDhULluxLpoQl+scwyi4pVTeGiJyNzapOV3ujyuEDyH7joF6aUGMshSFMxIjwYUmJisU08To/9k
Zp4c0R3aQwR42DSQhmVTnNwoWL6NvZtkvG6q5asU1am433QwM3VdfhT7oeMR9YmAuSlYl4Hm8TMY
e6Mko/TOXy6hsu60aEp1kSvuylQh2n36KXWFLloCq2SI11EE9QDr4lglLgtqlSfjaolOxW2ktDdy
CsKcn4s7ED8bUugwPiuatE6Aj/XVtOmdHCg5JdAZpN0OeuCwVrrkNuj+JxVhexk6ga89CoR1l3wY
JZjDAwktEq38kjTZOlXMlTNpV36W3g2lGYP3hUPKNgjTWkfEWs4pzHHnoHNbiBCsUD3vSP55ud0p
MFzDz0CmSrXt2yS/VxuEDSSKXl1kpQgPyMN34theFkIJagZ8MJISXqWKtkaLQQhKrLWhvSYCCaNQ
s0ZnjhZEpSODNGkZsv6/mUOfHkTgTagVAW5y3T1Ql/TQdGn7i6BVHL0CRN3eFv/ZSX9MUH99oSeg
y+Os/L3oIPHgDgLGh5dwF4zGF7PFryst9/vvrpB+5bG6H2BoNOcMNB1ThKVD56hpBlAM9GKQ7VsO
S44DGga0C/OKpdsysJiX7/rXX/yLRvj3z/fYmv/+nFdP8LcwIQsQz/+sEX67xHMj6MoZTLqKweM/
IXteN4Klnlma/WSoYAO96CB/1wX+/ZP9v3t6VYES462Pb56BsxFQJFtxRBegU73qA/oZgosahJNY
VgYkt++tC5Aohq3zlXG6vJc/fwd/2wU0XrFp6ir0qiwNsF2v28A2z2wdm1SVwWG8wwYQLKxvagCT
l6zDRmI4jgKpLRTKrxsAY/hMFXg5YWebiqW8u4GA8evxxTzDBf9xL9DPVB6PL53iVUWH/Pu3RgA1
SC8xHBR5rHfaCILm8k09QdPPIBu26eimgh0En/frRoD7nKFCMWgCG6+Dxnpv44FBJ35rI1hnqqHD
DKrYdKvHb/7lmIgE7RkdgC8CTlOApeJzeV8zA+7zn+Cz//R70FUBeIXWk2EBEwGX/XVXUGTrzDDE
uAEcloS+wMq+r1bgnv4UuPjHrSCfQWlvMEdamnhW7fe5gbmDUdGwVWFCiBni3bUCo/bvUOp/3Ara
mQnlFBaCoavCFOSCL78ISxhRFpIICBtoBt/Ou5sgVD5aYkZvGhx1BkdLtxyLl/0HOvxlK9gGpiKN
zSz6aE4/GujvyGJkVFffPEXYZ7CvWyq0ughmGATrXvcFxz7TbPwGPAsb6uZ3aCxYi1zGm7rCEo+0
DSKFCi4UjHa/GwuycWYIimlkoZA5WObR9zU42vbTUPUGiwn/ULYB7RqiVEJh7XVPsIwz3cSkfgrZ
4j28t7FRUXBs3jgqqPaZ4TARqnQDRXvs769GBUwmGytBtTWdz2aRi3lfXQHiAvl/GEv4dz6UKC23
bZ5QqKHov8+T2hkJLg3FCFjh32Ur4P8/mTD/+RfBDCFbKAapBvkIYxH5eT1PqrgQKsVFNtB7Mh3y
45T0nmYI7Y8O+p+3wmIeMzDgT2vijau/zRDYU2cYzjrhz8dGeH/jgm4pb40q0Bc03jAlyYgwKqrt
/PZFKIp+ZgoRHBnTmXlCSF+8s3EBS+/N4TX5jBI3BfmLpWbutxnCdgg8kAc0/gi8vMOegJzUG2cI
4qxYhNiFiH8hcCikv16NCsSXcKQZNfE27aW28P31BMd+sw+hMjbqpGhRBVEwnX73IRyNaLSMaiuG
o/IeI40qBItvbgQ+B+wEx9BkU3OYMX/rChZjgmUD8+cfVuo7NJ4Vbvqt8UaNyAGBE0RY/jreiCOF
KCwDI8kxUbn7DgMshN7fPDTqxNJMhkb8Sd1COe73aVKWzwhg0Eao+ZCHEemZdzZBOBi1bx0cqau2
RVW1oRJm0gjBvx4cHYWIJDPoc1z2/bUC2YE3toJukIYR0WWiJ6qqL1XRL50I0zmDfIioNPEH0VOe
8j7vyHBUZbycN7aC8KrFwGAAwvlDdPNlK1gmwTaFKP2vsOz7+h6IAb45IUcbMO5jB+hoiD599S/b
QETgGRNf2Ezv7XtAy01/66hA8JkAOx+DaSy2wu/BZwKOJjgtknIGeiOPact31xfkNxuOBJdV8SWg
PsiXj/7g67ER81nkZH85EO9wVBB4vjeOCjqiurxi1Et1EUj5U/CZ6NoZI+eih7gQfby7sKsq0stv
bQV6vGo/RRUWzpKXo4IIwAOMlGkHwAyYl+8vDaHaT1mB/zywILAaKp65ZRloX1pLpOJlKwBYwZQg
NE0Gk8ijiEe+s0GBaPCb89TOGYMeEVf0V/kmBN71lTepKCajggG3zC+X+301ApjaJxTFf94TNANI
Bu+Zt8xCZOtfNwIuNW4DWdz3m5DSSJ+/cUwgW8+kQH4BVAKERX/GbcjmmUIQjrQctDpMy48G2nuy
GnWyim9sBV0748lJNBBKw6P8k+1MeJtEta2AYsfTEDnc9zcsYNu/tRVI1yMmRK4FqnZSMr8jN0jG
YClgpONfgKRfbIn3NS4QBFXe2gqMC4x8TI8IMSNT/Scol0XAkXTVksN+nxOEqb7ZUrBItQhPWsEu
XoosXo+NONvk5QTUCcvxKRz5znoCQ/tbPQjRE0TGzSStA3bhz+FGYlC/qNz+i7lr22kbCKK/EvUD
qpJEJTwUqQKp0BZa9ULVx8XeklXMGu06QPr1PbMX12MHaJk8WOKF2DleT/Yye+bM7PgcBbj1Ugug
Yt0ClArpEVp3qOstId0GYSiEKBCyQkAqzBjj6gdQ3OxJmZUZVgdE6LFOYkBg5JMWpmuFBVkJbgKK
AobsIToJemRWgBnETuMehjxOUsVrgn0HwQDXo2sFeM4zyJcO9uE8h1j+6IJRoMem8acReI14yylC
jkjxaj2BrhWoMCTo97FKnWdISJMuDkS9g0HLbvFQs7F4iRkDi9D01WsaLeNTciFYSOICjNHndwRQ
CnP4g5D0YUyk4qCsIwSXkWj3aetMjWxSgDMnDUCAakx6d9qPdd8fkyLUvftZ0TLCnTSSHil2JusF
CLYhbxKjKiiZB0Y4gJwPhAti9EH0vviPOfEftlhtNhHqv1VlyCMy2m9LN3rohjwChtdT9sxp+eYF
pQmxGymtKD5bhwQn+v+Q6XpCjkvnYs55Cc9JX08vOHw0e1Z+q/zhidFOuWK5CRc2qZmxou/bSl2q
a9VNcYq5HX9bMigY3P78TwD7VQ+XAjZiXGd+15YDhzQEOfBKWZwDnptIPyM4PUx6UuQjHJn4q3aW
52dHybwYu65qp8o6t5JaHZWWcmRrddGYYt0w8JD8JQU/1pW6U053kaM2Uoyc6lo/kRbfDsLn9W5U
9HGm5L0wqhql7X+na3fFe0pSCkqRT2BxY7oWh0tKjrcU+LRUS9YB96KQS4xbVcbWho/IqI4SQ9vS
qN4sMg+aIzFyfce7xTyIeKSwH4ZzU1SVi4EBsC5Wm9wNwrQX1SZS6I84NM0PzBzVC1LsM2Usmz2Q
L7mL5eVMuU2lbNk1Rwqyy5vsvSqWa6+bhvXpFLoV45tiaa4UT1eOCRhyaKwFvm5Yz06JsHJs7w3+
bm7Y3ISoPkVyd4Fer10fmmK2YujaNr05ZBoDr1Lkc33pVM97ghSHdoVy6FvF1y2InSg6Jge+m5yo
6xu/NHxZBz6xP7vAf6+d12ymSurAXYCf6XtTsGUM4BQs2gX4Txw7m5HC/oBSPfMHseQA2wx09liP
OdnnVKdncqRcjZWSD85I64vbHh5wrFAxvA9PjLkU/hOO/8sowSwxd1AMu6rgkfBdDbgVYrfF0Cg+
268IEYJpUuDP2lq/qW5Vb5swjZy0FP7Lsi715NQP1rYokpDCf8XBUds7YmKTd/OAYUckeDAEUvhv
sL72XjOXIoXM5dj3fFc5i9SyFPd7o5b5zWnwJK5WCnuh3TVWNoYck3TEyAY7m173TuyqFPqHwrpj
rxo+NBNpKQbXvplcbGt8pAPF+MYXtUXRRmbzSLWJsR8+senRLfA2pqktwzLkn3J5lW1f4+Qa3VFU
WrnDPwAAAP//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b="1"/>
          </a:pPr>
          <a:r>
            <a:rPr lang="en-US" sz="2000" b="1" i="0" u="none" strike="noStrike" baseline="0">
              <a:solidFill>
                <a:srgbClr val="2A3E68"/>
              </a:solidFill>
              <a:latin typeface="Calibri" panose="020F0502020204030204"/>
            </a:rPr>
            <a:t>Map of Units Sold</a:t>
          </a:r>
        </a:p>
      </cx:txPr>
    </cx:title>
    <cx:plotArea>
      <cx:plotAreaRegion>
        <cx:series layoutId="regionMap" uniqueId="{11CE0444-1AB6-4DC4-88FB-ECD1B7055059}">
          <cx:tx>
            <cx:txData>
              <cx:v>Units Sold</cx:v>
            </cx:txData>
          </cx:tx>
          <cx:dataId val="0"/>
          <cx:layoutPr>
            <cx:regionLabelLayout val="bestFitOnly"/>
            <cx:geography cultureLanguage="en-US" cultureRegion="CA" attribution="Powered by Bing">
              <cx:geoCache provider="{E9337A44-BEBE-4D9F-B70C-5C5E7DAFC167}">
                <cx:binary>1H1pc9s4t+ZfSeXz0A0QG3Hr9q1qUpslWXa8xOl8YalthwT3ffv1c0h5kRil45nXM1WqJAyxSYd4
eA7OBui/H5r/egiettmnJgyi/L8emj8/u0WR/Ncff+QP7lO4zc9C9ZDFefyjOHuIwz/iHz/Uw9Mf
j9m2VpHzh44w/ePB3WbFU/P5f/4bPs15itfxw7ZQcfSlfMra66e8DIr8X9qONn3aPoYqmqi8yNRD
gf/8bMVR9PRQqIey+PzpKSpU0d62ydOfnw86fv70x/jjfvrqTwFQV5SPMJbiMyYYZoQwZBCEhPH5
UxBHznOzJvQzQQzdwDp7+dLNNoSB76RmoGX7+Jg95Tk80fD/aPAB+dB2+/nTQ1xGRT9zDkzin5/v
IlU8PX66KbbFU/75k8pja9fBivtnuLsZHvqPw7n/n/8eVcA0jGr24BnP2e+afkLnr8zfRvkWyPso
aAg9M6Q0EMEccx0jSQ+hkfoZJRIzxoTBMQGMXr57h9B7KDoOz9vIETZ/XZ8mNsH2n224fZme/5xr
CHAF51TnyIArzD9M/T7XGPzMoIgQHcAbM85fvyfmF6i8DByDsj5VUHL/AzHh9AxTCqJMStxzCxlJ
Msz0M11IEHKS6BwLLF/eh2d2Cba/oeeXsAzjxqisThIVaxuoH3EWqQ9EhogznVHOJTYkZTuO2OcW
jOUZAALgIKYLQnvkdkL0eal5F03H0dl/nhFC1l8nidBfmeri6CPhoWc6sASsH1RSTBHXD4UZxvgM
hB2THFaaY4zze4KOY/P6JCNg/vp+ksBYcRBn28f45eX9gGXGOAMFgDFEMUNE/owMYmeMCoNwgojY
aQgHjPMOio5D8/YsI2ysy5PE5jx6VNsPZRp5JrGUILIko8yQxkg5Aw0AGMpAHCSe0avV+OW12Mm0
dxB0HJnXgSNgzjcnCczkKdjW2+zpZXY+gGnkGUKGYAajVOoY7g7FmWBnlIPaRrBhUMFZL+72meY9
FB2H5m3kCJvJ9CSxmYE8U48fuNLoxhmTjGEdZBkmfFDB9hUBAywaAxQA3SCUCh2wOYTmHQQdR+Z1
4AiY2Wmqzps4K9xP1jaLA/WhQg2WEyKJYAQxLH42a4Q8w8BWOjUQsFDPWPuM836qjoM0Hj/CamOd
JBPNn+LM+VBtWj/jFDwyBjAIrC+cwspywETkjFJKBEXGUSZ6B0HH8XkdOAJm/tdJAvP1KQvj6CNd
afQMCabDH6LLIyoBuNI417nkBjGIMECdO+SfdxB0HJjXgSNgvp6mJ+1im7XBNnp8mZ0PUAlAj+4t
SyZ7zWA38/ssI/iZQBiMoFfzdF+uvYee48C8jRwhczE5SZZZgKqm1MfhMtj9gAi40UgvsHRyKMrA
t3kGuFHJobmHbaSq/Z6e47i8jBuhsjg/SVRWH+13NkALA/VLgovToEygESrSOCMGAtuGMMMwdlrc
Pr/8np7jqLyMG6GyujlJVM4ft+4HugIohUmXSOgUGzrWDTla9TGmZ5yB7oaoroM/QB/50H5LznFM
noeNIDk/TfF1HoC6HKv84wQYRWcYEKHgogELv/f07y8rBqjL1ODAJs9BgpH4eg89v4Dl9UnGyJym
QXP1FEV5G1TbD/U7AzqGBLez6KNozwbLPj5CnIEqBlwFahsoZawPsO0LsvdSdRyjw9EjnK5OU2c+
j+vtyxz952oZ1UFhppwJSmE5YeDJPOQfSc4YQohjWGkw+GlG9ubviDkOy27UCI7z04RjBW9r+eC3
HwcJhGp6RVk36PEgmsHArSlgkaFciCOhmvdQdByXt5EjbFZ/n+T6f+1CbsKn8/xjLRlI1+C68Wxe
gqPmkGEEJHOAVxNBsAZyOiSE2l7ejJ3T+b00HUfocPQIpevT1J3XcanyD44MoDNpYDA0mQ6LD4EM
gUOQJIZVCZS4t3jbIUjvIuk4QntDR/CsT1PAXWxV9PQyPR+w4LAzAnFoiEEzpuuUI3kIDZdnOiTb
UFiVBAK7B48Utt+ScxyW52EjSC6mJynXLrZ5vn1wy/ypKD5Sk9bPIAMAcOEgwUAV4CNoQLRxBNoA
5KlxCZexrvZusn4F0cFTjaE6Ue5RD65yttEHMhCkpAFvSAE2KOgAUgcG2deoQT0QkF8DCjeW9BhK
76DoFwC9jhxjc5oLz4WCZM48LrYfCA4H6SYx5AQa+IVF9sGRkCDVpz9BqkcfWhur0++i6FfgvD7M
GJ3TjErfxCUE2CZb/2MBopCwCcsLBNb03QJzyD2gNJzpBAGGnEDuAAi5l5djp769l6rjIB2OHuF0
c5oenQuV5/3fJFEvU/Wfawl9cqfexwk4wqAJ6H2i4D4fgVunZ59XR9tPWsL7iDqO0sETjUC6OE1P
aP9IcZl9JELggeaQ4QF5Ua+Mso9QnxkN1ume5+3l7dgx0nso+jU8u2cZY3OaeVGX2ZMTf6SCQM4g
8RbSa8ARDT6EnzRsrKMzxgyMQUuAfEPQxA+R+T09x3F5GTdC5fL6JHXsSz+A4MGHJqxDIK1PquEM
QdbAEVcb+H2e93/8lLD+Hmp+gcrrc4xxOc3k6AvIF/jQLEIqznqLBktwgULiExp7QCGlE5I9IGGK
Q1JU728beajfQdBxZF4HjoC5uD1Jhtk8/ZP9Lnv//3xflC4wERAaIEOa4KESIOUZOHkgSPoWWtgP
HbyHoOPIvI0cQbM5TX/B5qnafmQOIZFn4AIA2xMDPBJyoEbuNYw5qGeQxvYWkzsE5nfk/AqW3bgx
KF9PlF/qT4ttmOSu+sjUW0rOYHHhYH0+JwmOAjq9f1oIrktkQJedk+cQnHeS9SuMDoaPoVqcJFR3
xdZ90ZE+wLYB7tEhlwYh9qp/7WvOw14PME+Pegh+R8pxVHajRmDcneo6U39aPmX5U/txkPQ5BJAP
DdEaxImE1E5Y4/chEZDYISCYgOAPf06aHjPN72k6js3m6e15RghtlifJLv0TXTw16uEDc29gIy54
AWCDDeyB6k2an3YWIn6GQXsGsYZAKRji2GOEfk/TrxF6GTtG6OJkEfo7zvwP5CAdjE6pw4YOoYNx
OcQGDjiIQdAUIQpMpMt+Twg4dMb4/I6iX6OzGznG5u/TxGbYWPDhfk8BGel9JBSDSxNcA31u2j4+
vd8TAj69Xxq97KU6wOedVP0Co4PRY5wmJ4nTpas+UL7BCgQbDBkEDwQZfDKQNrCPD2zLESD1GAR9
4JyIfk/7If/8jprjuOxGjfC4PE0lbedb/3+wIQfcabDxE1YfYB7QqeVIoTb6DDfY6AFqGxODznaI
zPvpOo7RePwIrRvrJLnnFrIN4TiSpw/MLCAMDnwAZwBkGcKl30Q9YqE+NkdgF/wvLJ93kXQco72h
I3huTzP4dvvUfOgxKhgWF2JQYBJIMwQFehSzBk8OAakmBThzhg2jsDrtrz6/JedXsAxPMYbk20ly
zFcFe9g+NDe3TzSEHTcv7PDzLl3jDBJ3uU51xHvB1+eD7KPyHoqOA/M2coTN19PM8rjfghcncooP
DeOAxgYxGlAHgHEGx/OhONuFcfootf6qce+j8z6ajuOzP3aE0P2JIvSUF5/eXrvdRH2ALwdYZHf4
0E8bDxCcpwLoPe+y/mmn7v17CfoFQofDxyCdpkv0vo3huDXnRcr85/BAdrsEdwEcNQQnp3AxSLB9
rRqiBxAK7fVt2H9AQNCNkg3fQdAv4Hl5kjEwp2mT3qv8IY5y9ZFRanCpEQket92xaT+xj4QsNsix
hu1Uw0FRxkgjeBdFv8Dm7WHG6JyfhGbw8K8n8+2LtoOe/4enEkKQBw68YcA29DmR8HD9AZ0NdowQ
pEsshsMIRtrB6MDAX5N1HKXR8IMn+f90GuGvTyp8Pc1xsi220+EYyL3DCv+9dXhcOJ9yNPRZszoq
83Zzd/7452cBh6ft4dh/xoFKduREyLdhT9u8+POzBhGgfiMvBi182KTY507VsJz0TQTSrmC3KZxk
ZFC8k5dR77uBQyphoxCISiL2wuB5n6IHTX22PZxMBdlyTOz2Rb485FUctJDc8jojz+VPURlexSoq
8j8/DytjsuvX08r6KDy4EhEccQEHYCDwuX/+lDxsr2FlgO74fzG9hQ38saoWWYAWbmE7Vumka6qE
stwukhYrim+F9sPPyLWBKs9M4q6YRmUjLd/juRkZATWVlhtWZUT3SUwvUWHcGpXhL50osVdV+qMp
g3Vl0NwUGt+oOKhNpM4DpEWm8CpptSVtTOlIKFZ2YwYxnUetoayI25kZdXdKlp7Z4m6DXe1LIjVl
JURs88a/E1L/EkDijYmc+oJqWWiKKzRldl1M9MQxcSoa08FAZBaG67qe2QRvPRwlVhv7E9Tc2Ubn
WbqiX2R7XQXyNqvZROui26xzf7gZ33Dm/VPW8jLn7kWd2eumiJY+yjY+7iorKcLOLEuOrKTKvnVu
cuva8XVlp3/nQTZvUTPNUVFOQlt8pcS9KoX/o8qAeM6Sb0EMR9I5BTGbGKYZjIIvPGGrjOG1HsE8
+Q7Q7IjsG42niXJnJNTntp1PvTraFDKbwgGtczi1ZFNJ71tQ2XMH17rldzmaONEjSb1plhnnCsG0
2XnsmQSGeDZLzEraU6cIiSkCf0p4e6H7WmNyDqhSfwGHa5i+G6YWSoGGoEqIibxggWg0cfTabFxu
TBNknNOGf7dF8WBnME5VXWIGnmbFdbhSUcgs19Zzkw9vipanJu++Y95NPJolM98NkOk3zjlPubIq
n37pRNABnPqi/2CP2oY5oG3n2iNN7p0W5iEJSDFNG+PeK/XWzL3GmDhx8CV30iVLm8oKPUvxujP9
JGLnrE4nddWYOc1DU+X1poxkapIumpZplk9IwgH4zrnzc9mYtiiNiYyjHznp5DTwokWsnI0S8OrA
v3lh5MwsRY6tIhb3WWFUKxk4D3agYbPI5K0nMjjM1rlwSGzmQWMJt6zNHHme5YZeN6OFYZhYtFda
hR/07AH7SrvWc3uCA+maTpmgCXEnqeS2xewl7ZA/y4RQC9ksayMjJsmB1pqJ88oW524VWQOz2FI2
FnKraZdianXoRyIqNMEt+RJWwDMZkrdp49yrLtj4CvDFMEGIfalUpls6dr6kRaRmfmsHExrmppdG
8JjJzPGoa7V20pzrwUNT2VaSRNWER/q1LIrMdK5RXRYWpMFv9DisLSMNzDKQT3YxdVV4nehkiqN2
HlD0g9u8MTu9Z7zUPw/cxjFDxjZN6/9opE9M2CRkmJke37N64QaxaVMfOAHdYx4v4R1tzApr0YRm
a1rDKyKqOLHCELByoiw2u9r5huPcmBQxr+A1zaWV5dm32uPY1M5Dx4jMKgAW04DpLAPN0yRc2wRe
B0Vuhcw8s0r8hYO7Zef/46fOzDdCS09hrkugAmHnB83wpKxntFO3qmtm2MdXhusmliGAabIqaUw3
zEw/Ds9T2mhQsFcFEf40cKGdG94/BIvcBNlomHVqf4syt12UACHsMLjVM6JZBi2n0BKZiVTSVGnj
TwIO8pREtrIct05NVgdTKfJvwofv5SIlJsjauZu3awOkp8+FZ9XJVZSABApzA8/SsM7MxA//0UCQ
WV6RnocJCJZIhNKKXSvQczZNnBSZ4OU2E+TyWRbg69IggeU5abkIcy+x9KT2zDprK0vqPc+WSWq2
SmwaD4RlnGVbPZY/9CbwLS0PJrmbNhM7bc3YT+x5TLWVkWvNvHDIle92y8wl+pSk8EDS/ZrnII58
EetWW5O1qr0InifOJ2leuqYs6CzzVASLgX9BYCJMFhoXjr1CqlCmVORGo8W0KTRqGR01KfbjCfL8
HyQObcvVonhWuWxTa4BgRVluRQ4vzSqKhOm2xh0q2SI2sGthZqYXKMxqMy692ERhmU+kiEG8hTUz
hVNOHRdF89ouqNX41bTCEZpUvhFbNZVXcA7xjJJLLQQoNDta64n94OvCcjD2J27iPZZRcENqQMtn
3+qiDs1O+N0sTjI5T9vkn8RH8Mw5u61g8bU4cYH1AqM1Nd2xIA8rH2SJk+tf2sz3Jo4srkXg3qCs
fGzK5i7jgW4aRQHCgjtXwn8c3vJGLgrfdU0vq8yCz2tau/A2tMpMRHypiJoZYQ3iNqLZeUqMxhwW
LOYCJJ0GhMZabltVnkamLUlleUz9Q6rksmmLrSijHy4N515X/h2n8BpgHDwiDXgxJIW0HD2ch2Ci
T1VFz+0cVZYhNWYGyF2lnkxXTW7PWcPmKUj71i7PNUe1pq3zTVeLi7pGlu0hkMB2pVupa09Lxaag
HME61aEnxIuvRuco0w3aLx0JW7OL0r9V2QkzcWAx0rAPorzByBQceLmrsgwWp2Cj5RKeKzJAv/DC
Lar9+yxBS9xFpmpgnfSB2RB6YtT1LMNuvhe27pg+DRyLO1s4V6qyqmTN6r/dIg4mWcZy08ZpZ2ZN
gayag7CRPj+XJYwWRRHNcB4tnFChSVbnlhY4IKQcXEzLBIRPLbTbvOpAVBgOMe1S/1KVmZWWTTPr
egHJG+6aVQ4rMSIosIJqlTa2mTpeZ9oVPERdYpDJbu3MWyrMAG+IAFwDVMxCERBzWA6BeYgZg8YR
9NqXpxKz0fC8UiAQNUe77driW+N3/rKJS2pFGQhbRr8gzZ8ojNyZLGGldMkFK+JefwO1QWPJjVbD
s7jyguTYBukWoImbomid46kTa+6mV11Uol+IPNdMoeNN26Fvw5sjSRzDG5BZhtYu3UjjU9FosVnC
EjejEfenfkczM9Pyy7qy75UXLgLKUtPZQFzOhxeJRhZrRDFpXPtK72p3UngC8Ee26eHEncZFa2aw
X9KocbpUjCezFNnbomRsWlXu1C1tzxRmnIqvYQyqkq+BmsX9GZO2KeLCM3lSebMC02uY8mgBiXXF
qtCb50vaxsUqq6vcZG0Wgco05U0llwTnc6NI8AI08L/dlMMq4RSTPA8H5bheZpnE0zoO7gPUTFwt
7z/tmrli6wjmzYwk0UPTzjq8dHK47Moo74JJVHnc1JPOXrpxcOl5tJmUBN0YRpkvk5bkSxyF+TIW
s8JwvKkqcWXWNCuXrETlMlFeuRyKw6XsG+xZ6+TlktN/auwXS6GJfMnTIrZ4W3dWqXR35YfGJeUt
m/k5L5bSyKSZeZhbGslXUs+MmVbMuFHri06oaZPTDQ5dPEeKM9P1bXdCaephy/NLOQ/1aJ7TggRm
1NMSwTwu4fcF7lgmg1k6NKQ+vHKFyjTQvJ1i2RXYWbblVKVVj6fjACfZ3bnKpWmUmb9yo03rF2ga
6Y5u8hY7a8GLdVK6pZUFdgpKe+6s7SJYa7GO5sQlfGkEJV/CPrypy2mz4FphZlF0Y7Mn3kT2Td4R
UMBk9RDHWbV2BarW3ZfA5ZskJb5JAoMt4VvuuPs9MRy+JDYzlVMF50HhBdM0gxfGyFGzLCpbw9Zw
6wsdVBwe/BhKKgl80PhFZ+LOu/FCXi89nDXL4S4QJouEsxJcJCsvVuWs0cXfkdaVkxReVqsr+TeB
eD6LIfFmWbs+WXIIhIbmW1lvHH3KI/cxLFp9iVQjQnN3S31qtcIH3dGG79GyRF9izeahGbhyFda5
moCa44O8M7p5HOrrNK60VebRZOmwyBpKeq3AnJIOj6zGqJJJZQTaarjkfeddsU6+EmXbMx4XYgqG
ijLjsKhXhSzwVK+TwESCV6sQVWAbClAC/EjVa267wuwjgWabOZuwQ2wFx2KzVRpGfHdn00xMaKER
c6gbupSpvYzybom5R6dDDZwGxFY8ioB5s6SxyhxdQHrFhV171VMCxCYNyv72MzuaGAzxTW3bIVg0
ZbWq05pftJq29jrQwjta36gi1zZFyFZRrTdmSupglYoS32p5JCd6zJ35UGSduyGhm0xFDbpZUiP9
NlAeXudd45p1FcRWi8NkFkjDmRSK1N+TzpmLRvhffKb7VuY3f4elCL8mpWTTIAIFwY8YqOfctUgJ
s+0KDlmBr79eccRcx701PrLW+9geAUcRgsgrAW/CvrUeSE3vaJyViyLMo7luT3tbVfmtMSGRcVtm
oNUQBGZJ1cYmVbB6/d98P5zI1G+qACcuGnkLZEv1VhZJuchFc8e6dJMJUCbBECTKfwRlX89zzyy5
u7RxN//37wbXy8+PDsdxQ4gMQ/agMfpqUP41qrqoXAQt2Im9wZiX8rYJWmw6tLU6ihbIzR2I4MOM
P3ubnqd85zF5iJM2U477/Mslr8X/uY1D+DuMeavsf/jkrXTx8osp/9oLDpTs92Pl4049Na+fBcQ8
U9c7nA4KPzm/Xjw/I/fW7gdYftF44Ps68PS9hAJ6x5De77x4fTV/cn2NHIZvPrNh3LPvi/MzCYcK
wO7o13OJd64v2Ph+Bkevg8sLjo+Uu1jns+cL/GWQS91vZYPjIno/9bPbC8OJhiBE4ATq5zR48frb
Mwcggq/vubzv9oIsn4O3CbIW4NOR7N3hAhKx4HTRESNhL4tw7bOnlMQXLELkrkkDfZK4nZzjiut3
NU31SdiBFj+0IkPDu1Y9i8iuNQj859ZjY4ePGjofG4vlVjmxO3GqJF0NFyMI0sR8K8umTVeiv4zq
PKdLXjpq+ZpHRbNwaJet3y5BIveLiobaKvYXMpXk3kmCcE24dCytL6ZthKZ17Yq5zlN6r4vi0Y+K
+tJpYJ1zQQkTmTfzu7r9zpLUigos7yunASXLKwobFoSOTgK7s1dtm9qr4Y4n0l5FtsMz863s27Ds
VSAo/BY5UyrsFgwf4jkTo+7wqgmwSGdwthheDWWXl5dabCOwnpS3aD0agXB343XQX1y7EVaAElgT
DxuG4nDhKovXfuJr4Irqb5OFdGp/PbQFTaOBxdd4U8dpq1lDOmPj5Vk1cxLb2Lj9Xdc0jZlJFk8S
PAeFO/8qUapdFUHsz0HLjM0mqeJN1V9szYeLAGsYdMzaLIoaXDsmDXk4SVJHzklRbLBTdBsn0egN
hsPapnplO7OsydiN6yT1hZPkd2kY2hPkIlZd+76XLxsXvIIsvy5RUFzDc1SLSKneUwh1w6XnFbCQ
Ped8KPJOd67/bdDwQQGrFiSL4/O6ITG4GlTZrmrD378MdQn4b/YahrqKJnfPmBtk03rVguI6uMyI
cm9sW2OgHHJsZZS7N00OIrmq82bi6XUxT/2CrDDWQYsVdbUwcKo2rPH4NDK6+FpvDGIxzXfv/UCA
CdXIapVEKZrE4G+wvDr3vg53wetdXmtqV/d2B9EtfeGBrjfFQaYsLCI2l65dgvHfl+uoYnMnlM6i
wm05qTo3NbW8dm9E40eLLqvShdMg4zrJq8ystNB7dJt6WqRuCOZiiycu1RTYTLq9dohPJ3bR2jOw
r5gZJraDYcVFDDw6djxLAj3euK0bb5DI4k3bX1IBXoZGgkU8NGRG62LgG2jR3IKZRpo8iLK5SO3g
u+6FYMknMtWWfTGKes0xFp22JGX8HdgTHui1mIF5/yXvzjHpwlXHCpKCF5filRcFPugrsNN/Suou
21Xu2r0c/8OT0F2IkKlp7GrcKivNM+ZMe9CKsLnwhU02Ifj2DQ88s1+roAadL1W9Z81wisDELGlN
h/ntlexYs7tEdAIj1H6N0xhglmXdHNx77VUDztEG9IZ5IBz1JbZj3dTbLHxQtbNovLK5Z3m2EVE6
B/PAXg0XkHr2ivVyZCiGgzB5KwOAl3YXKdAUsbcuKhxeuBkVE1huum+OjdY81/mjq7ob2jF1Hxqy
niJme+u4y8ILBb9ysOtaRd3ao2F8v7cUHlldIHFktLqAfqJTCbu2+tP4YKHpV5+9oIrAoSpd7hpP
PlfBuZK+F5i6VMlSS8DRWfg6lIfbcXncda/80+14bN524KArGjqlpEN3Zepcp6xtLkOlvLu4tuww
Dy07bu1p0MM8XMA3T0GGhf46CopdfajHLjGHVqMf0WiZPR36vQ17HfFWz/QOnB7DiN9/RxplF2lU
RzetkflmXsX1F6Vn2drmrjdhvEi2jl8tnYY4X0OI+JxTww5nTmYk22pVKMff5mGcz+AH6YwFD/z8
q6aF56Hnm3VX3DROF11pvGDXoVteOK0ov7WMuYsOzkmaYlGU36IqBcsqy93LkOXOInMEtnCGQ1Nm
rfu9svPWChFq1lVktDehn16Jvj43GneKws4+TxWL7rsSWUN9KT0xawsPYjSh737HxWXdNuKb3Uba
Avw/dDpUO+AwK7xE3TnSAJ8B7fyJXTvqO9G93+noRm8EvBkJkFgOG2dB4sHPCsH2GthROzISOo8Y
OUdcPXrYJ76yYOkCt1v3naKOW3Wrg86Q2OS67AxYyuP2Owok+AScIl93eUuuXUe7b4FhZ7iOvUkb
2P46I8hfh0n2fDfUaUZ45UedsxjVD32bkje5OfR7a/Z4epWRDGb8yMcNdSj35olbfhEM/DlNWdZr
BGbc2s8MbxrGnfOt4N6l6Jmb2ewq5RTdD111lz53rTp9r2ssAvEYa+TKS0J8z+02nuIEu5PMLRzq
mhrVuiS6Msr6HFhyVnvUA98g3KGA+g4Eadznu8PWcT+tUbPGj2HEYb/YyPFSz8ArYkQSrTXwm+1d
ZILPPcKz81H9W1/fTtB6KHIWr4smtBdg6rWl+dblbexQx+LoUq+DZjEMHRqH+vGwUKJrzdfrSRP7
M7sL2ltYPD0LGzj7xltwvqvCqP9xkuKi8x3XMT2/MJXSSmWG4HEsmMyusQoz8B5Gd9hrvEvdRfrd
a6mTDrlTKr3Tq9C7xH2pbxtKOqxUbz3fNa7rv+H1U96+z4FvGEqvbW/f17e9lV4pY1Egzv1EleCR
Uu6FkTjg82d6PAkFdS6GuuHu7eIPDU5ALY6b537HOruNbS/+fR3pf/1jn5HBdoItCnAwtQ6HGMBB
Rn0i7/4ykpRtLODtNR41J8BMMxlO9elgUsR4HpS6BlElMEZ8f1GzRLtNFI9vVLutQrGyc8+54DwD
feK1mNgI9AmvtnetUonsi3TaCQJJBba8vibgFl/kCdLXrL8jfd1wN9S9tcaJrc3f+g13taqvcdSp
dS0kaK9Ub2YFxFwv/c55vgwNcSkbMCde6oYuHYhna2hIWNAwM+vH4b5y+Jih99BR+q00/32OBWwo
GM8xgTOLZX9OERziNZ7jxlWa7kJs7lF56KboMuOLITzvIvdtiIz0UhPUrocyIkbvSlQX6Wu9AfX5
a33VqdqKU70d+jdCyb3+Qz1xxENgb1UmIaoadKUJAhSv7VfJsLvr61CXp1NPcWpKN0fQsRccQ/Nw
GTh6uBs6ggZCTcgjgU8cKncfbmAbPH+diyZaDIZHGviJGVUygpADGB5hTNDcRURNhiKCLI4vBfZ2
pbjvQWwnAYdiGK8U+94VAcROWrYK0gJ8+eAKBD+vHz6kAJEHEd/vIZgi07cenD3abJlXBj+H7BPf
LDCHF++tnJDfaFz8ZxQhLQrsQ8hoh107YNMfcorDKqWhxiWPLCocK1cKr8vXC88hGcIcykVBQTtM
nCkpVL58q0ojYK9AVWTaKcis0JRPN34emB5x8wsKKSobvb8M9cqjEKNtIf4+ahhaGxmAZauraVFK
rTiPOyWCDYorb6L08FvaKHzOYpZf5k2ZX5L+rq+PwU2/2PX1Pepf0tJfVbTS7zoIvV5BXgCEKhJy
R8DTd9W3pcjYa8v7EqX1bRwH7TTWtfQ8rxNvNdx5dft8F7zevbW+3Tm18Fa+nmfzf+ew/03Yl3XH
yStd/yLWYhbc0vNsuz3mhvVkAiEkxCBA/Ppvo86bTvyc75wbhSqVcOxupBr2Lub2n38/YYELki94
inMTqfldIX9/Nl1I7UIzgbKpFkvHISEqRFONmMVG4BI6ET8YsQ5SJwmaYlpWE7zkxEx/MiyinJDF
zdwYjfM9jOXd3NzSiOaWkQwupevxNS06faa+J92kS0t1lgejmQZPn5lRE1mk62ywgULCI+gm93nk
sVRCgJvZTA7V59v0r7s4iKuTpuHBqspWsolUhxhSNUenqGq+NJdmaK0yPfBsZQQbhZzjH8Z3Mz3P
5OARHKxyhUZguJ1R3S5TRbGxEi9dp21ZnVoh9FrCiwFkpa9ORmeGALEWIC6zTTSQo7R1swvzLv+l
uxvmcffrDkYXyyAGUfp3ZvAB3yhgzv5MtoFy8vkb4M3NxdCLJ7INu+tT6jYneVoW2m6+s05Mrb8i
Ml4DG2Gdyqh+kNbY74x0UxEnRflVKL3MUBJYlDd5tjbzBaN6P5Bmp0VknZC+D/qNjqs/bmMmjC1F
LhlgkaFLUtkUi6KarI/AFU8ozjtZggyZ7gj+BXBhdEX9ZUhltig7YV/tfBpXorLSUy3tYudSUe+i
EIVTBq9p5QxFc/W4KBa6zbMv8x1zRuz5jn6asafIy5uNb6Fm3Q01/+bbgKKMg36nPU9Xk0WGvVOG
6YOxKJtwOJdFUSSd2a/m/Wn0lX0kZtMaACFIAi8r1+r3zN2wclW59DKAg8TgtY/xWCVlPeZXv47z
qzsod0njqF0b3W+LbqzZ0hnTp3pOIKAGItZumtJlO4tGR0vC13UM55+YlEP2WxYI1R+NodFZcVEs
J6doH83E/V7cZC6E6ydOa3V7v85XdReJs8pGJETmK+Ly6iwDgWJRna0+6Y2FmZxXGtP7omBe2cwr
f9/WWBi9MXPpeLutUX1a/vdt27j6H04b2k9+/rbjrTugvs3xP76geHPI3/tdFk9FEMvO+spatuqQ
uwB2oYnqpVOpcWnOiPtZEvXxeI6+GAUVEqbmTNHcq5dsmn7ZG51ZOQGXdO6/4Ys033U+pW73+vv+
tx9KC/KTYMtjI28f+Tz05Cm3/frh5vnN7h9C8Lsmizh7kMXRV+5ixC70yLoyuMZWny1bH7DMLI2D
q5jC4hDWbp2Y2dEZg+u8wE/xNTAqZFyxAECDsp1rVLOHasVMLXFCVFsjZrxWS7d0qq09z+bp/82a
zPt91mTezaw9G39a6wBZ8wI8Gt9NcvyZapc/5HYuboOV9d8nyZydUZlJFZX9rnCbnxwgjofSdqfl
CJI9fhO8NkutCy9b9rNXU/QtW2hXB5da2+pAgB5YBW2afWmJtWjS3HufpnSZZXW1SUeVL7G35Ne+
9vKrw8ZVnHXWxahGOlZwsmQOGF+BLU4N7irulFjnFu0XgVPFl9qPowuZr2SQAbEaTuXuPjGy2D/V
1rQwZne9uYnqRP/HBHKFU+LZFpwNmvrToW9qZDcYfPJCVg9A8HzrNBnfdV+JNXECgFGk1O+pqi6h
ioYnoIn+x3NAgEj/69ifW97hPQdo5jW3ZvfCTzkwNaRRY9fT+HVskOm3EzEC8Yu6fXCCn/ZYBTyV
gNT4P70eReypsPsr0rbtlhEgDI1ohl4+h2Kqn4zgUnxv0AgxXRsxd0Rwyorg0UgqFf21p+lPVtbq
4PaWPCO36t/yXFpbq2oYrIPJYd1yVWUU5+u8B6rtbueZLFas0lUdAwxc7o0TxmPEO0wCGGP8rupv
MdYxX3ZErlH2Ck5eWV1Nct8MQOY9ZH0jz0ZK8RGsSo+Eq1s1oGjCu30FFOeih4O694vRW5orHo7R
c62b4zDnaYze18zfx10aPQO5+VnvDTZOw4I2i8Gxs/R/eHJOMFfFbgf8XBP0CXpN4f0V6NuC1796
PvKbf29tUe22nW7D6murh2gp0rTZdVydC+A7dTKKfDxlVTOezFXFRLsLm/aMWKMN9sZ4FvmQFjqJ
vafSLskprijfyjjO95018BMpJoCIBB+v8KOAVqGU/0P4eGBKtjhfywggceZ+J1oXibCDM0As8oQk
vkCGK9KoK+FAqicbINOw1OJBEJbEZNoonrpJ3ruM/nAF7ZZC53wxzY7WfQhz2h6jebjregGsloO6
Nqi0zirG6d49VX24E2mz5e7ovXlFXi219AE9Li3vrQujY+rG8kmVengquvSALZC9SnIhZGJH/FfY
0VyZIZoaDQxX3x2qtnS2RtfEPSpEbmZvbiEdCk/PpQSs7h4EmrjxLpqgz8SEv22NyliEllylQd/t
Wpnpw32YeqkPvORbzjt363kZoH732ZtMchSsQkB2gmLwL1M4LJXg9cmbJaPqcOoc7G48GQl7zC99
X9l0rQt7WNx1xgQ1nC+O0u1mQI63+VoAqrAaujHceSJE+CV19sE94QFBQfWh0ly8OUD6GX2VptVO
50WxQmYu//CqFrkoNOa6+ICZPDp+9xLO+gDB+5rFY7oRFhEoIul8GpK0Hh196MchvAqvoi9dtTaJ
J791jGDyR34e5fOMEcrZLOv/MMvoGhDHHD3r/ptvjPeM/uuRwt5IXHQ8cokNAtD8yP1RKhi9QchY
TN5XnuN5mV9yeTSDBXLCutZll9x1ft7pPnGRCL/ZiLK0j3jygt+rjO0n0dgHthZJyfErkbq75tak
9yBfIDE6DzqwF2hAN57vqpC2dqJrV2xrt/JvZoBgsXVog+thdN7AnGVQx/UaaI1xIceW75yxjp/r
0LJXoSdR0Z1FCRDglnVRDq8TYqEF6oGV7BIjqihwLr3tn4wEAHH1nAW3hUbDw36bFgV5yGL6rbC5
OPAQSWeQRtLElMD07H9+0tmzjv1td9dZASrXt1rbp3XKi/QhGFyWTFb2oRhnr23fWyvHzXGk6Cw9
hZPdL8uA2R/gEexsR4Xf/zZlBKePP5sGAH4t6TgOm6jJCSovfX6O5qG2kc617XyR0zIHy6TmdmJm
jTxE4xm+vr+zGhd8CaOL+yA/NxbrFl6uBVD3v9fVlks2ZQQcQJ3n5cWbui8T3uH9WoRw03yOxI0R
Gzn4G2DKxcqIrVvSlRcN6eZmXKb5wi375mDEzKrfSZCrS5g1zmvO2gXISD9UqlBMxJsmrjqo6UmG
zrs5xYwKtbkDwht6IVVMjhnzn3xdoc5p/HEH+K5EOsgI3h31u1duZt0aacFP7rqV2tVudGi0j6cU
u0+ndLGvqb/LR5snhRuh5K7bgzcPGVr/oWCIq6liFXa7eHlXmStjZiyMaAa7I+0hTQH5RNWdJkWm
ImCqiLeqKkrfw6rSCZ30dGJDlr7G+pKTnr7baZAeplQIYOAgujH3l3jhI98ZserEoRdO+lQ0xUfa
hv8wR5NlFqbjPkYH3JcuLw9N2esvRk9nvevb/1FPkFPfU8ubElMOHcOYrYxoaqKmGmom7mXTu05N
3VZO9s5qbe+U2jmg8i6zUfSGeB/i32JqBzwJap9uzCxwvwBomMumdovTRHcpUJSnIi7qVTb6YuVN
XnQaEYUl2TDUH4gbpwXNQxC+kF9+kQpYxZHWHz6z/E3hlt26nWz5Ubv+ieJkv0Y+8MZm+TSbfVrO
lbU0erhK/iqgxZHWkfUH/MGrZJEUnHh7A3+AJ+BcgLfF5wCAhBakWwQTvMRIZexC1AsdUxIlyEEh
OECxcTlSq1n1BQpYRocGj6hgkJdYVX+ZieCdDYh8klxa8aOvnyYk96qFEwtryVzA7ANPAaof1+k8
Wc/Yh7QP0Tf7v50QbjjHi386XfglQxddWd25JZ4P7N/fJ8Tk9aq24pC/hiPl0yvQef66zYtQr7Ny
qXqVHqzQSw95Xz/mWeZvjGT08M1Ik9xl4DGwdyORuB0Gn+80sJeJyP2KL4irnISkU7vz+mB8qutQ
PlShWmRNqZ+MSlRjv+4t0S2NaCbQxuIaNgqFg3kRAbzj2ObTi5HMMKaOBDyosNc9ikarwgXyhUwt
2VQqnVZjgURwFRU5eEvA+QYIZ99Girg24voFudhsVxfgu+R9H3RzPmVauD6JlpR05CTzUoF/x2h0
ol218f3mkCnbBYMkA3shntqLD7fpNkjmu4lfBuUfE/lsYlaQeYUxFjL86nhpCASGBMKqzxTcm5jV
h+73VWNmjIxQIYoWeGv1t1HGKBnOhtZonzs7fCj9ODsh3ZmfzNV9MDpwIiakwY5GXaXTn6adm9Xw
01I/ySOR74EhsF6zIv3iI1F/MZLqLqVfRS/cTfmjTfILHBfr1VX5eEBLOHDAAmW9AuZCNyEe1nZA
7v0JEA7xNFlW8djiA8mZHVytAkOdD1USy6I+GB2X8abquN6khewPVmqpg1XpmffmRhLsl/+TzdXd
JpqtjZix8Jxjm3J7Z9z2tgU/PGfM3uepfDGBuAm9zZWfqxr8xxi1Si1hl2EzutsFFTBErVVMG2d0
/ItDg2ARNh2IRbNoBrvLgovw5eNcr9jrJqAk6XqWnhrgzT+ZFTWoBDd8lT2l/oG1TX4xgxgbdo70
gxEmgqdpib3ptVLutBPTwMGJnG0Jnd0X38GDP4sxvkyHqCtOFLntp7EFW6MaygcjgWPIcQJSFEAx
ZwZewkmagNBZ3nW+zO0EtJEFZ31+Eo3+3qY9anmhjIwEyL/3UljTHxK8tpvUctdF1S/9Y64HrGaJ
fAlfZjKc9kFe2Htz1Q3jdLsyOiD5QHwaSpR4VVnv8c4BufcqJ4XDBu5PmdyuHR9IN16U4OQiatpF
tda7kYPH60YpEF2WTs9q4NPKgrP8VHFJl77IuxcR1CRJB5x8Y09/FJFVfAuEg6/z2KGGTEEz7SlY
Sm3TJIRlPANAQB15bUVfw7z9mYZd9C7iKk586fCXCjijZRoBzvLfN9R/YT/x6uXIRu8wbKrYTDH9
KUHHgFgXQ92SF9CdQYybU1CDVPWiHIpyf8OCWsA6gjZU7m9Y0HmW0/bXrO2Uv2bva82sG4w75Vby
cfwP683tzILcRY0qaBpXH0Q9IjPS5SL5VFMOFQqKSdT3bmKZ6CUq4uHouxSsI6qGF9mkzSKLw+HF
B69EIVtuWe7F96l8myI67UdSzT49xHQc7RUISRqbJMQwIygU1l19AkEDPMygWtS6Ljcq6GKwg/Nw
C/RIvQl6N3xRU/DkzVAt3U05aGi0vRZDEGzbzK43Gcg6L1bvPVGAbbZZkPtbb6z3dluJj8BC4REU
c+fke8I95DEoYzFIm6+8DV8NfuO3KXDsv0xB/3ZuplE8vlWDtJbA3JGTHwHYCtos0DdFpcBGyOed
X2fRyYUTf/K6Ifrq8ukpxEP51fbqHyQfww9PcpXEPJ3egHsCqA4055eRoIzPY1ddwfbVy1o1I7hR
Xb+K6ty/CGH1a1QW8nPaSHszKr87hoNPtq41xmDPEL73rGrcERDZDlFdV1sdAk4W04pu1CjJWRaB
tQojPT24qCvAiRzUkyhAKyto1D23jQuKoiuGV2xc4Jzy0XmnxCoRdw/WFzJN7/hNmm9wAE5kqsmP
YOBrX1X5Pkv9flsP+HV6X5QXXen6Ucj661h4zoeT+fayzUCQYi2gdA7Y9UbPx45sGmRH12NG7I88
C8C3jfLnQV1GPNy7KdbFVgJsC6xNCzpH27Nvfq2SHCyeH7qOMqD4lXyhaZmt3cDyDl0tslOUBXxV
2nX2xobwdYgn9cNixVqpwAdppHC3mlK2qDymnniVemtP2f2BoPqHDTGTa9Xk8tryAttl7vGvQT2t
Hdl0B1bRckGYjA4IHcltMGIIfw4+SACi9DzhEAdsV3Np8wKXxuh2Gc/LvW4SB0b/uI0xjmg3LIhd
lTvXitvlOIDEn9rU3StwnNcZ8t7PSJkLHDi++OHlH8OUT98EDubF2Aj70a0nsbUKP9r6VuY+WHmE
R68m9dc2axZmjYiin8q1qxfJfbZW+OodAg/YXssRBCXPfFxWaWPjWCz4HrvhlRrvYx682Usx+kZN
V9QOfqnuevi1VyMNqQtwREnb2z3+vzpzE/MTxr585x4CzZBGwRJwk+xZ9XULakz04FpF/mxUYdDt
W4QjF3tWgc7HAcGj9sZMFkHEkZBs/cSIsavraxVufGIX7aId+xUAWmevnLpL2FndtcvpISuZfned
vtzWaK+56qNRvwN8C/q1G7eX2vPU1VXZH2ZKI1fP4zePEb2VXnniMfjmiVtHzXEEO+82GJEzjc8v
CMRS41WUD6lTZQ8F3QPcaaWJUVlD8AXvYul+6aYQDzoCyXplZuFlSLyq47866O6nTDdeGR9FqBPg
TX54OB3H/pTCqT3Bp6oQ7kvU5V4NOr2n5X6Yok2oAvexng/yKY43AP79kua5uzTPGctuPtbHvyz/
vc5YtvM9f/+E3+sos5rN0IiZT5qizJ2qQZ/D+Gi3PbLuUajPRmMGjbTaxirAwf800YYlogAwZabX
KOL2Mm7EPmcBSqFxUDzhAa/OQZNujWQGv6XBBhtFA6Z1PjDksCO16ONIb3LhLCZkvoAiU/GFaJru
qVc8UlHEF6MyVxZt+6XKJgsnxv9NOAFv1oJn+lzE7crnk/uQzV6r5rVchsyqkbgQANA7hX2A/8AS
zd2vzTSUz9SJfkydm780Tj+stUidvZOy4OyjCwdqTlm7k9UQr5DUBTalC56I5PKK5hEbxsPqLRRD
cQwUYEZGHJHxxq4VdOtmFPJNTy66Czj7sJLqbJWCL924cIFXqEI85kNQnbNmNTkgUpatZe3gSnSr
ngNGudHT9E/gVkOiWd+tsoBGL0q6T16m+TfegxY8VqgpI7kUbksvx+H6b4uysqpllzruBlAQZz3J
jh1Cl/NTwSe54tLmrzjLvqPSnP5w3Q/VqfahBDbV36akyRA6ySBxSRk8DGXl7IuGkhWqtsG7La11
Pgb8m2OVvyzwv7f3M/hsBTpje2qlD34wZ3DB56LRwDq1KBsSHFyJNAmqFtSKhsMtyZrmKjtSPR5H
O6uzpB1p0oElC6evCMD9GNyfmeOfB5uwr2B5sqRHMeUtkrVYwCllz7qnzjLFL/NQ0rhbCxQfT0HO
9XbskAzRtM8P6RhUIPZX0amK0nJdoJHjIz4xwPo9QPV1xkGyhA8+nbxaA0viVt4usy39zkacAXKM
XxTKFqcReI3E6P20ndCKY4TZvHGNNUiEv81sVgdJN+9glha4Wxf8MmMMIGEW/8TRzt58/AkBw28+
MgDmV2UY5ceuqJtz6bB0kQGo99UBdyWzw2/UtqvF1LEYubXY3bddQ/Gfdes3NJU485CF33hZ/hDW
0DyTupb/y/Wd3zb1Zy4BW1Xs4M06jgsKX+ADMPV3LqEbmUNKVekX5Hvip8Z/jTyFjReEi33Qx6g5
l6z+4LSQCdi16tIPtfc4ug7IGdCDV77q9YCuB0208OTIdiYQMSJtgz9FMwsa6aGm8jGeovKYOnRY
580on8qGNYsR2Y4Pj0+P1FR24mgnA1L/bEP5j6fL6M0CgG3BB4fvCkV/4s2s9sGyW7GUSuovORFP
LThn12bW5yjnLjPf01/6Y12k1WWw01+Rf8Umez1MVQZ6O05Wkxdwxmk8UVcGu7AkfrcJKjRoqAOv
2JCyh2cJ6DE56Ug0G7TACfwtGZwl6m39kRQig4Nkj8PRyGlWDcdsDNS6S8fi84QxCWWIJcYQjXvG
FY/Gl84PH0wu2mSvgZMuj7PKQtn5MZekBEkhGpYAYdqniHT1ithzMGTbYPrHdPzeAYBL3Sz4SaL6
qUgj6x2Q9ABk/sZ5QDsdgv3fKfb35TRF1tEsx1/utjwMMv9nQ/unydPZRfnpsCV0FJcWhemkAkX4
vWlot45IyDdW04p3EFk/VOoPD7Se6DUGKNCodSyiLeD3IInNi4RG9Oe7aJTk53b3Rqut76X8Pa5k
eNBh3iyMOFr6CrzSpZgpZaJJz6QI6uds6MrD4Hj90ugzkV2Qlq2fvU4vRTw5iV1KtNTp4ILDkz+i
/PjncNfZpBtWIMh6iTG5TxgRtYZhBYwXWYqh1cvR5eVjXIt4BXfDxkFJ+w2aFNTHDM0Bdgxu4Z6j
qnzw8IBuvUIpsEy4s7azPkIBbOIrzYvxqSxjNMyJRPvCuipNRsdR7yCisoQX2vvHTdunLpfVj0a2
a83SNE+mAN2bUM1IPJ0ig5XRLLEr50Dmpkoqo1evn0SBZlE+3NUZOj22bC9TxR7tWaoiuk+xvz2a
OQ7JzHkzrPr3nIfU8X9YF7MmX/aDcG/159inIcoScb41OXygK719JXOA2WYEaJcRa+0PpUSxBN9I
dY3tbAc3PvsJqNMOza7oB3IhDjaKkZ3LuPT2NshRa1645Bo16C5EQe75UYQLPP3ke+OgB83kCusp
cqZq08EZ2I8ZCHdZDX+zdkuNfiPZgcZld2pt5m0IMnkJEp/ZTxQtuPC9n5bsPirWOW9EMbmsIzVd
PCL1dvJcufNS5a+ZVaLpQVHSdZm3zsFrHHqyu7pcARrK3kADfwWSXP2YtFor5uf/aAbmhwx1/oDS
OnaaWuTbrOm9R5KzHGGxG3wlwxe4zChYl8IbTtQUusNRDgfU+sErQ8XbTCDV9+vKd/QIhHw1JbYO
wod+6D4aGY/vfaT1mgj0VvGzRr93jr+0lRU/63Koj0DG0IXd+fRdVYW19PD12BoxnpqTarPhqUm7
7nGo2NWdreLKK7foDQBa0ywieYfMp5V/E8Ggzn6Bj4FJwFnk7LEBU8KeJqpJAlYSOm3NOjNo1S8t
kBYvRiICzaeaMt9EVeUdSjaiZJ+ReOPLFjuDXVrL1lHqmaGJSWI3/fCly+RjgW9HlkhrxRir8kQU
8qC9PvvaTQ5gyxn1X+zpfHMMLPYNG/Urmux4b7Jzpq3iIl8ZMY57tbDQXOdwm8WvNaCXD5p9/zc/
PfzX2Rei6zXQ9KgBg0D+L4ywM0wA2Ya19TzEwklE6nkLXU/9xR4427do8LYGvLR6Tiu4Jb7LyXdp
uYusw0N8t9XAge40O8MtgDmV4lnWeYmmeF54N+d4dcrt1iUQcvub7XxrdIgA2ynt3MUN6ismhaJs
WR46ZHx/NJ2zH1XFvnRt7y9oV4gHnzXutkLcsc0qp3jIgLJdhFaVfeHA9GZwys2ifkBLgmpEKzq0
90nceSeQAafPJCsSU+fOQZl8ZgNNTG3bzP2WNEO3q9/S73Vd3JL/QUxCR9HP3gcwCx64DHaIlyqA
nPMJPoL0TeqHciTPnmuRJVOaybcySJMon9hmALjkENkDsKzmslFWe+jm4TYjfI1+X0YuW6AiJx0t
Mh6MazucTu7cPELOHSfMVfP76j+JwxBoYOO70N8CbgN2mep7OOB9dEXDRTidUa8OjlWTY8fCftWC
OPACskuGVDb+4FweQcoIvptF3KJYRAq1tj3E/GZRyzI8lnnkvZBSwtUvL64r8+9qGFaR2+IpqbO5
R0sgfgAf9g/pwuk9drp2ATRE8GRrBhgxo+GpK3xrCwSbvWM2y0+BDio0JhsslBH9VzTZQ8cJ5TRH
pOjiQzwnYSw+Dc8CqCqclYP+gd44RefjC1Ihq4vKTPEyMLSpoHHzaxES4fS2CGFr/XuRdqr0B2lA
9mxKl94WFfNPmsOm209KXWt4ttMQJZKIlpvej/kKvTxy+jp12T9AFTnHwWPFfpJFDGcXWcY2hS/b
jmO29eccZO3ZFaqNOr7lIEFQRO8QOr3IMlgONrNXluWE77L/2c6V0k5147pBPmUbBQWZ1bVXVA+Z
z9454SkItsA2t637BiJ8ejYqMxgx5uUaiffi+Envt667UGiethL6iSlPH/KZQo8KCMDX89V9MDoG
Ev6WCTSk8aMecZt9FcwVyVSmwdGZM8jojCISNxLh0Z3bB5hZrezg2MTXrBnbncuZ98ameI0iXXi1
R5I/NvlwLWcYUeW38dbhLET/SXTTsxQYZZVsxHZA/n1pnlon0mIb60jdRDPLQ7lLHb0JZPczmEOz
EaXeNdI4IVQQrcI51YNDntLqu6eJdWxjTU7Gwc2dNSV2fbr5vG4UdhOy826/RHIa7gwDP3iwC/Bv
2/zFuGSIMrMl8M75URY5vwZT8ad+QtQ3ioBfZ/tA8fjDd4+lRo2Yd0BpMpWvfPM/olzu4PpHy8Hr
7W04BfgAeD4lvOuiE5qaVS9Wl61MnKmFkjuO/PBiYK666jGXGxl5xdoUClOGnnuc+fGR4U/2JooH
aTv6tWTd881vn2rpLSfPstfwjcmep8o6RX2H8BJd8t6Djj2gRaH60RdyH3IRfAxsLACmjukFvevS
XWy17YZmsf9UirkHG0D23zu0gmPtT4Fq+YeonpAMRnvN3xeW9Vnz55Rwe1Ekf9qIuiMfNuBhpuRA
iTvXiAjSrfPXSbQoGbnUydZmtgfQrq7014gkQiNWT/FxLlCM7s4lJeyogoqCvduSD8WbVVt2zjde
KTuJHYYWSHCSdviEo3VJh/iFd/2zsWg4RcBKy5dOlvVGRYLunFLVT2pOvhkLAuS6DHp9ktjTlt3M
WGnmYbABx7Bz7izRX08jrg8LKNHMdlEqUrzwkZ49t6wfzOFTQcIC+WC+xvPcXeq87A/p97o0xRfx
v5/+MbrT/Ov0QfkfLZRdB4W6fzO9vMBqrcwe9fMU7xvLGdSO8jFb4PUm/bKvivDAAW08mKtMpQiA
fKBklkWbWsmAplBrJUBqArwBSG7kJg5oARmhem4/M8LiVYitCm3bumIdpgJZ4RoUNi93EXPOXLeu
AvuqBuSJgrJ1CLGzvhI/fhURcy9GsrMx8UTxzCiyNk4o0j327Qb9XEnwAczud8IDjua3aGvEJjS0
5MAonXVsoSrFxse861vAx9T3AL1OPhpk1pKI9fqt8BRd0KZ8YDobzlUBHDONourcxCTdFs7Q7hpE
pxwx5Eqrur+Orj0dS6q+OJPbX3UtXDSU7LN1GKOqIHHWfY/Rc87D327LnMLa1mn3VTdgEnOfS/w9
Mm85OHHzj4OnXbiSvPnaTzcAlIpNWEv1mIfyVAKK/VFyb2nqSnYHfqIeqvyBFPXjYOXFbhxpeEhF
ENwGHJ+Z/KeqQdidkSYzMqf/Obg4b1GhoXX8nlcpWjV4dnOIiO4uKInhKFVUr7xgrNcNS/1Lg91p
MaR1tI4GIAoS4H7BSVOMPEWpffEcNf3jZG2TVLJCS0QiJQIeva7s6C0PRP81imiV1EODBryTKjZh
YzsL7ADDWxyGNGn8vP+WAVDdZPWQJ8p77oUf/wx66xFB8bZDdX6p/x9tV7YcN65kv4gR3JfXYu2L
apEsWX5heAX3nQDBr5/DpCyq6173dMfEvCAIZAKk5SoWkHnOSccDGTrR/bbV2oXIQneTmK13KPoG
Mmausg+GIl9pEjjotOEL1UvNFygd9WseGfa6CDqcwPP2rJcu4mi5jL51ibi4SLb+RMoJMRsHyoxB
6K5BOGv3qdrsCS8Gh9/AslwOfJ/I9NizML5SU1WqdlAS48bHoURRaj/KXIiFWoV2Eo7UTqooP/du
CZp1Xj7xon7SoPV2Bg1P/VQo2nPBNOjBxmVzklZ9ASc6P5ZZHOMI9zNWu/yoRuzmARm8Y04WmYDy
FuZRQQDaWw2hnb1C39XalJ1ar6mrSPvsljge2jqHbK/dQvNVyfNXU4mjZa124UH3upPWdu5u5k2G
HtiSFVh/SRmyTSbFG5+S8K8JgpgI14wu1AeX8oviFPmSB/ITMiP5uUrjT9idNA+yj/FNGoS2hxIi
f1ZdvKltNc02CJL8wO+uuGYuN05972yt1Awh4mxDVAZXVzKqMhBX3jvOvoSyLHKM8BDA2O+8CKzL
qR+NmrgSuLtF0Od8VSKy/IxtTLcyHA8/a2MXtTA9iOxq3S6Hws868krpCyiZgS5nG/lhunTMDsck
7LhcqFNiNGH4gXJ1xQ/FQylCD6Jq8lLJ2Dq7WbvB6XNlesaPAgqKUHNuvwnT4pehzaD5Wrj1uo5e
hxr53RgnHdnFzS9hPgrXEZ+aJPSOVTAAfVqlfNknnbPoYrzSQQIPtqqIskWJr/MlUzqo0Y5Xjqld
Mrz0DzRERl402UYIg/nUBbgpe1C0+luClHDRONZTnah8Jxq79qnrRGxA5C35Giu5/QR1GnHLusJP
x15ZAPMHub5u1au9chzGpnDyt6s0MfiGh/bXeWh2m309YFKR2sDd32c6dnOQUfqrCkp331dNvHO7
wAOosM+2kamxk4iiZhPWRvKAVKJcG6VRnQe3dlZeBnKIEOzi4Zd5W2RFdoCiTQsdTNPbdlHhHg1o
bax1qQ7nHrqMqwDgD4guJBAvMoX6VKZXyI0CdeAO2RXKSPGWm3W9iyEBe5ZRFyHuldavepCf1Arf
9CQFtkDLmy9x3RlQBjayi4G06xZAKnXLyy6Bzp+erlA2rdpBVC8GJVwZfzJEBfliCJ/bOFjoam3/
dMvsUcMewm8QFbwIQ1mBnlL+Mo36IcS78JVxPCEECouLlUfdtpbtg4uv0ibRXbHpLWBlVAeCeKUd
6i+q1XzT7Sz+ldsntQkB0ceX+WIj9/zqhEbpV1xrbiAMdesqbYuj29cHL0ZOMGBKcykas/PzBpmA
quj9sKjTn2qIY5aXY09iu2a+5lleHIYBKoA6cCTL0BPaZ1PIE2Ig0JiHVBhe2etGtauvUWgNK+Gq
1R5hSueWN+KnBgzOtw5Ze5yIG/uaNV18MCJoa7oZlw+ZNx5fLOtbrJXsyRtaudXCttvYDFskUDyv
nczZdw8wuQWEOeVNZqbYpWmtruucdy8ITyBBAo9o3Di7VZFdddEUwAE0W9Vh6c4ZPHsHncjiiP/L
BHrwrX32zMpbRmLku/Wxt5V6JI95KZJFH3nBk2WaDZRG+n0CbKOAlKVRId3L+jY9RSDib5BBblcE
7mL4Wy5tEVU7gn51kMYCUsRtwYoD9Kvp3EUHVYwnVeX5TQ0KhExb62DVPIXgMBe7rtPYanC1/NVL
nZ/IuvSXyovNS2GEP6LxnWsl3qLkSulHOuKw0lPtHYei4KbnSX6DFryHeGXXfLe9GnIQnfZTQcqi
UiPnU6Wawwq6yK+urMtlkRveJRsbQLTFQo/xQQ1sRYdwttZoy6F2ylUY1N6FHFFZBmq9sekt5jFQ
Q+1DbeHFMq5CbqnV2xd3WntaLLW1DQOqgYvhRSosXLlFmZ8UhgAgQl/YP3MjPXqx98VJDO8UGThf
h83jYBiRrw86JE884KTrYO+gfvSpLBPDH6DQBOgJZNW8tNF3OU/luRybaJvLLF/jcBxtS5wUlqbd
6S8QzPhq1H3/C/m5IRQIWzKctmslzRZN6xUrgdg3XpcpG/ZKihe1qVjXHu+RrSqVeJlWtvbJjpmz
DRIlh1hDju+rln4GZiZdDm6DDZdayuMQAD2SGZazjm2jB6MsKdauKp1jUXUdBxeve7QKJ9vS2Nxo
jfvbpXF1xNUgdbnAbgSc9qZ5cRuBCg6OGT1zyIIteWZBwtsLcUQFFiLIrE1sDMOxNzg0jy0IQgi9
Eoshak+iNnAERITqMUOeaQFYb7+jMS0z7AUfIBoP8N8lNiLnJ3JR0NHzUVnCvTEDu+RIV7+qyqgY
bBbD3lQAMILmMt7ucgxNVIrARjD5rDRR+irUUAeAACDBDCUAEAAP96qjcxDGDdtPeheivVGysMII
CUmoMh/Vss93EInE96FUlWXlDDpSe15wk464MZudwNlkEGONFQRYkm4TaHVxRTytuGIvnS8UrQXw
2MauibWs/mQXMj71iGsgFNLWn5KycB+8xHzC58eG0rKvjoDi3xhjZ+QbEaaYmgqnOCi/IgFMEGMa
i6smeGjL79Sxw1BdFY5Ilo5TD5cE5MqFobX9pguN4TKNgS+y0VMX2IvRhQw4LYBlo4BFhBHItie+
auXYAI+E895zqmPXpW9XqVEmKwgPWCCKiqZFHhY+0yXeRPhcpSpfQ3QNxGoLogWKapWbTPOCEzX4
GHi7rnXOBtgpJ6u28QOQxde2UhJ8/fFaxA7WuWpDD3oN/jI7q7acK421brHXk2bYFrELnW8TNQ+6
1EYWvgd7Xs3ByqnkA7JOxkWV0vKNIGTXEE+9kY5MtwqOlpXOhgs0pccQwhkI1iW3VBM/00BueiUk
yBEbe+UhT04h/yGNAonWTpZrz0XgtowSZ98EDfZi45WWgIA1DVKfmhbK9lUv17yLIC9vq0hRlAB+
CyV9DZIw+QI5upFTo7TPeN+j/EMcsEdgUaKVGdfB2VbxoYiSrzhcIQE/KhnrnYWflrFLjfB0oGot
D9GBBZn03rH3uVgqItUvRnOLzIbFIDmBvBPgDwxQPbR3VK9Od4GtC9Q80cYiJwPiAWZipctoUIwr
NVWoYVsAccS1xtS3sbrtOiRs9GrXp7U5+QlNe0BCzz4mheWty3jEiTuauW8jRFo8qCA9aaHd3ESD
UiyQ+HgyHb7yElW5jhv1oGu0FwOI1SMCBMHUtcos82Mp4nWmlzHKsnBoKJYQkNuAxJciF1t8d4O4
gPacEHt81yKcmM3+aoGL4UsvHTbQ5HYPSa08h3GR3ITMfLOrmycmZQ3pVfdSGq32UDKlfvIMYfkc
Kkd4w6ILHc9go3GEZoI2eLAKgKpAXQse8tj+oQ1D/MKyuN5FaoiMkMeSFztBuseEJPKWrInZg/wf
miXQK7BCqBBqN4nyqLqmesPvB2AsGO4dnh/TsLAXNg6aB0cZABjklrG1DNQ7AA/F/mQhzwnKH9Bj
Afw+ZQglQAHRVZeI68MqVW1TFvh5VxLHQoglhAAAYKIrmqt7nG1KrexW09wOoDP82iPONzpjhwdV
6AHIeLImHLE/Uw7V1AVMCz9YslfX5JyLFPnN3oT8w3hflSX5qu4QGJvm9n2wdJDQ3pCzwVsdUldu
MFlTu+nAkMiq7TQ3Eki8caSE6J+QDKHiI8OabCDnurUcj585xNPWWTSURzc5AH0SQUDZ55oqnhTN
4U9Z3T+HEkHcwsz7bcVNIPeNXpy7FiTmiHsHx1Aiexprta/VAEbuNMRBHXswkWwO1BJKKTFOzACa
h3tXuOJMa+R1lII1k0cbN+/9zMkFtniRswSkOj0w1mu3TOu/5whOfS3LEIKChWGds8CKtxDB3rft
kF06K/nUqQl7sb1c30MZEXo+Hmqj1EnbrhFrl2uyAjzQ+MgRenuyFmb9mEES+8Ii13juvjZVxrZ6
WKjLUlg1OCd2vWyUqt40MZKcUEUEkc5DtRRrFVvO78t0vDS1rNL9Dw4fLs1MQ30GifABs26BFOzZ
xj/v0TMB4+099mzg03YN0mJPPcUS5jlm8ka9eMihoZCL79Sr8Y8+Gk5UId1ahc9DDfaZ2yNHR6vG
7WCg7NFQL2NbMc4yUN8aU9k5imDneRgb/nKfBuwTOc3jqdlpq1AiU3xnKFisLqoAbIHZmVwQj8BZ
B0xY8X67gOPAaNWa9ilJnHUkWvnqDnawHFqAmiXqbZxUHeEuYKeXLthCi1DWoR+NOprUQJn37SpF
0W58vXP8hjtQ0CSr9n6VFpm36jkIJXcGciar6BT2wZqSgKctGkQlEHudVm0ad5E2A4B7HcprIMAi
h3wPwulbE2OrsE/Hhq5mw+w3G+78/oHLvPwAQHyyoPXnedSdfeY7/QOXu6XmuX98yj/ebX6C2eVu
+YaNwLw7892d5mXmh7lbZnb5d3+PPy7z93eiafSUGpfVuguj2/xPoPG5+8db/NFlNtz9If79UvM/
426p+Q/2r+529wT/au7f/13+uNTfP6nLgBkyAqPwSymxtYvGryE1f9P/YEIqCrPy1H2bNfVR66mY
Vpn604QP0/7rHWiQlvo4689PNN919lGRdx5Ws+XjSv/X++Mwg6O3MGPszuc7TqtO95nv+3H0/3rf
6Y4f/yV09xYcCKsSfD3fdX6qu7G5e/+gf5xChg+PPi9BlnT8L78bI8M/GPsHLv9+KWDqu6WERuzC
jGXz0PWhs6qBiPepG3K3eQCntgFyB1ZgtCwUN3ODpeI2hb5JG8jCN7WHHeVoJsdeMmDiAF458rCt
93oB1d8lmRlfmWbqnYD5BYOOhvjgof6Fh11gqZf6RpcGqnEgqeSD94fCSYiok+D3JAdOyuAkCg7O
HkQh6NLqh0TxZ6lw3XmbOA/NYuJBYKAeYN2kX4OoUXYmRIP8PMuSDXJSiEepWXEDKnNrVnn7YLh2
flMQfTlaXnshG3mhOFSy9uy6X2qjB7npCcSoQwRb9uSiByq2SDm2pliVHNIShdliM9YW80L/8O66
yy+OpQcIov6XO3uSHbkefGM5ShHWuStOA5BYcmFDp+REfUd3Qr9PvTfzbDDfXWxTgUvRw6UQb9No
LjXk572vYlVJuC5MkHe1EowWo46RBaBLahAlhMzF3P/glLjuCehLufkwB8jT3+4fRkHPT12/N1QB
ojdEwCAebj9wDWXf6CqF+iHneXe6G8eGKFpif4rP0N2Evg2PPGHreQ3yoKbE8XbRBTbfzGN0FaYO
34IG+fNunBYpG/dQl4O9JyMNOalYZ6oUuwp4e2AmkSeEFLCFP5Hj53btTeNkpHG6mhvA6+wDdQce
5eASjau4SKYEdfw2l6Y1ZhQsI6NuoZqd9WtAALgfxYPuLWzLay6YhyAJZHEVfGoBoUbYzu7XsVe0
F8HU9lJrpbN3uPtEQ/N4OwxPVta6OGvAlZoMcOS1bTLuy3EmjU33oJXmQbqP6zA53YcMajl8zoq6
2RBNl65CGV7f+Lp31F0bWPtyMdmma+LsEnsXwiJAO7RLD8oOIXK4e7U1jBTKWBWKUimVYuM6UNT6
L9etZtSqT+5BW/P+0Gq6vWANz5ZNbLxxpxOl81xEN8COnhujbCD3gGg+DX1wuWdek53FqKOFrCiW
mFwNJRA0nYjYELtbRNBFhPQ2YtamAaJ0k7r2IRxBEagxoH7JCmWS4ps9QlvTIDsjUAESFRP/AvpJ
MoDP1zTojPUmwH+1EABZFu9uDRQgcpshczRGAPFNuUXIokL6AIoC1EDSK4MyecsX1C1JkWj0a5EN
m/wAtRAowto2S6spm6vhjQqVbR0vQ4iFhT6QgjngIFm8FIFXX0sh6yuNaeNYNwmqIka7pj6Z79bp
1fjcdAHbcbsRR47aEkdPIEO8oH4MHbODqz8UXdHny8mA4BPwAL3TfQshj4rEvY4qmwpDsaj3Fbo8
flvrbiwc1wv0h7thW42UjaL31+69zsSH35W3OhR1MPiIIWgffmGmnx2kAA+TD/U/zJx+ZEQQqT4D
6MkHww8KKwoyplkavQjwwjb5KFdOTfp+JUmWfO6TmYtkmnE3Tl2coPkGyP/PjejcYYHAJ1hTHkjM
mRkpp7nJUbN26pqsXXSAiRzJSOPTXJQYjn021MNqnoaoerDkZaX5k16KCcIhaFCiWULePYoAAtaq
FSq7vRqyy9i+zR1xzOMcB9OoqXbxkFa7BJXN1JuwEDtQezf3yaceHROiKkgPyOgOWbeD3j/QkBvq
qG0pLKEEfqOpGap+2lC86Z1hi5857Qwyq36mqwyVJPQh6k7zuA7x72OmWxsa8lSAaiHkU1obB48N
ih/mzw3CeviXAPW9jBTIIE3myPQSTPl9N/Juxlv2hYKUDO42P0BY582RN+Z0tw/jeVoBHQNldTHo
uyGNqg3i1Oqj12UV1FcD+4cO+dOwy8Q3t82FX4PUfwnefSPDGe58hfO5xm3SCoo8TEMKAAXIQuDa
G4STcmhhp9ISkxnFixGRBNLhbawAsaroK0h0jjOmybSOCMegXhW6i2a01AVwlEta0e7DLbncTxnX
BrU2gm4YZpC1sKplqjtOb5+BWc9XbgOpGvzX2T/sEDwRVMX8GtoxdD2sJj1XdYLqMZDDX1vguTyR
b9zze1+VDxbSNIA+KDrq9TkafpKIM9BANw9kmATdEUasGvmbldgGZHVcAB3ISnOLDnlI1TNMlIEM
sI5vIk++qEdFYsTrEYGvgJ+au2StRi1jsmYFVHhrE4CmRoNOjNctzCAFaArJ1DNdzYZ5LBytQHBo
GzsGW4H8qBHQ85kM4G78GJDhG4RAEnWeQLe4W4luIaF2Ak0hLEzO873T8aGAvmpOFWBNhmOWK1sC
jhfZffwKHhTkc9VXhj8AkoURxGpEp71WlgaQVSkfZSHAz1OSFJlwpr06uYratJoanFg6qJDQxwd2
nE6r5m1e73rEe//ZqkGvQxtDUaCHjM0jKl+71kYLOJjZwGctvEHhx0iP2EtYDjtWIdrfuvHwVFSF
37ea8gz+XPGgd9CdZaMXSIvYO9tQKSWrl+gV/ilYkqy0JFh5AiXQMTcy1Q9L5jJHohhruG3xAymF
FBkGD9XndKe7ofBou+tcVB2GWq79rAzRQztK4s4eKYCfuzJyrHXYWJDtMbkixaIerGpD++QhjoyD
6eT+3V4ZpErswAdVNQ5W/GZ9GyNL1NQfLLLHz89i2qoj4bOFfNxjMhYAMNIUKjpms29VoYiH9y6S
ouxEzZCjYIAmy5OtQNceCxXbRnOjGzUeAB5lAiwe9aBtoZ8qsz0Y3ISEaCazfpN1guMliwkDvv83
J0tbfxTw3RQxOEK+bNV92XbOiVykHogHG0Uc5wm6PSRbvEHBqqcJoDJbfgsBrslnuu+QnMuiCKdF
DA3Qw1Ai8UlP4QCGj8JfKHZJvtQANY1atxH4sea4/KC4pd9DV+9RSVFgGUqcRdeIR8lQNDwSKJ1C
Yz0Qt0egon54BROPNFQVJqSCMvXkjEMC6PR1UtvYRY7dEoe+m2F9Jhu5mzF4pF4Gyk6rBuZeZsEr
tEPEwWNMHGTQA4VOl9Tg9a4oUEZ8d7j3qt4t5EPdoGhZtaC+ik/uSrcGPq05+2RFLAN/nk3rWrV8
e45pCeqXmfOkippt7lzsRsUvKvM+hVYNLc7OM/cuVyJgBwcVl9TMfbKTJ5mdFFW1J0/q27PnZCJX
JCSkrzHojJATrUFX8y2hbqcYKIw93nJeY/bEGTWEehyQiare9GfHRhHguNeSFXW5F2KMG/2Zu6iw
LKBBsb4zBCL9ESLfsrsfL/p9WGbaoc7r1IYgJxbp3UddluKB6awFOClz1h5OllfIotVjOVyxoy41
SefeVJPHR+pVcaxdO6tf5pCgPRdjzzMZu4KYOU+poMJx6lDPO5DNgLriXQuVAS/7qoH+HfnQeBnw
FdFRF5mmjzfuzVCsmygDTqmqfcB7xLV21PARRADgKoNHaozYboEgsoJ9Oo65DYCqw6BAHnTsIlvf
nXOm76G++zZB54AwWFAipyFQ0bKVM/ByTf7A3uZHXji/Zn9QAwHvsiGPPS5Y8Ur6jIdyS92hLTuA
0VBam7qKmxq3vHzOkvTtblBFqhC+tJ2dkbYJUDeFgaCNO+q86xGQI2WF8nkoyA6F93EsKiyAiOe+
uTNAlIPaGxyC0YG8qEuNEdkxcDQFSvCN1tkwd6H+aa5DywZG8NnQXCitSoNBbNNFsqmHEpoF4OOy
Fc2wRhYe4mduFF7VyF3Essz+w0pzTYi6km9quOyR5oPcfz+fPEIT/193d3i/PxnnNQAKhjAlQOge
xOLWqHQOdEiNkgMLG+Sdk6u0KzAzGIQELPEdhX7ZPh4x1gvy7uzI8WVo9BdqWqM2T2UAEda6lZfc
Bskji4NsQ8+USA5RP6s+Tj0XabRGsVBgnf4c71Z6uuy/WFOExD7M7ca5YvzT5WpibZGrZmA4paDe
JGW9B1wQ2lIAwI6V/dJoTPiPI4Uae3u7z3+RaXKqg26VVm60mucwFKleSM7e1iHDWHT8/2+d+d79
//48HR9U37CgUFallnEsGn3DY93atYGB/VbKuXGUFZbB1is1jqltxPseFGDoyhtHGhJknXzIvQIp
Z6W1Hrgk4xTypLWpq/TQH1xWKA63aJNKrmiQzNMdyb0HCWkF8lW9iNwIhePpjVtK4HwWpWnILVQV
V9BPj0wfQQ1zH1WZBeg2XsAtw08eRArR9+j9TnbEcqS7Kqu23b7ta4I+2iHKpzzgC8LObpe6675o
jcU8po4GKKiDmVPr03gO5R2UghmnoQbWZ65b5Y7m0xBN0PDxWeKTAlmUcT4ZBM/co61LZR1nPfgc
ojwCK1EdBxTxO/63LhnIRQ7W0a4HUGv/d19aKY3YV8eGIlptP5YKiinTFcr1vl3l4xiKOEM+/t36
934oKKEAFYxgppuu7rSxqKsDxqvkEQCz4z6OhqipQ84+FHJKAS1IAwOybRk7aQ4D+Qz5ZdPMgHHu
TQMA5vjRGIeDrEv2Emdpn7pWBeo9NJIUAJiH4kXXEIRHFMg5kRU7+mmNAXuaS+yEjwxkpRc0Cb62
JvYxkDO1MyiGb4rSuTWBjeobcxfkkB1nEDTZKI03WRnEyq6xbVpHqqw4QCbFkkZ3oGKLwVhGsYmU
aIVijPrS4SVeXiihmRwH923CXI/RNdJpKg3R/N5K4pUDKM2ydKsUsc5ObgotMq4liFarrkSczLQs
iLKPY4Fitn5Z2M3kQgaJBRZQZsv3pS5/dszS9ggNG1fI9+/VOESl7q51I794keCKXdvRJLtWOWl2
v20Nx4tQJiiT+0TRf02eJshaQKebhU/3nB8mZR0AIYDFlMCwH2g8bb3Wr+Kh2UxLzQ9DZnpAlKuc
HmRernjRvMTZ5bHOIJiAg50xnizdSOFbQP3B21JwpF/Mg5ocgLul8yK5A/MNT6mjtvU4cV5iNsxj
8zLQi40XA76nqJbWPyOE9gJCpfLUFtLaFJ1ZbtusTp+g5PdNB/Dx+18d+si9BDVDWIakgKQKnowB
IS8SA1RD21jaVfaxa45dciYrOc9dst7NLVC0ctsCY+2LzjJOWQI8UB+4n4Fv1YI909oS3AUQOtO6
VCTCNLF5QmzXOJF307fLpDbEoWh/pYVl7kNIPB3AJMV/VaWg0gGYoQUKn4+jqGfWHxASIqscXeiK
mroBSWqy3PftqDX2Nv8OUWwbvOjRj5ajPoJIHajQ1T6WDCWCUCQyAw0ajTFoobLtKwTsB/yO+Nyq
cvdXmprZAWjgEqHPKMsODRBRPmqcaj5NatzUW0VdF2FvlTuKeUKxF7DWhQQDcKyUNnahGiXPUylZ
yCpPVkvl9XVo1fQEAt4LTp3F5y6LUS65iIKXrgMcSeOFfAlQJ3LhtU3+EjgQri8K5j13YaMsFAuc
3c4AowlpA2+voZrPxNM24ziYuhpJPZTQnSMrdWcr8er+6dw0ZagcLHAkb0f2p9EBHmPUkYa9guec
7FHtBOkzoNglcoYHwaoVjfWAXA7LyTxOyXihrepxBROErpWn6fXKrZVyC/kUd5WAtvuqJ/FzA4rB
VeWVfhZZlS5oPM84asSqgJF7I6gX9GdszbTPwVC1e/wBmiXgWskr2G3NomFe8AAs4HArlfZK40zP
qnUamBYCY7hJ1LTrzgScqIXO5gsKaIZx/0MMLFgUeK1dedkO2yhk1VY1M3bDcRAYeju3f0Rf9Bb6
J+QJeTN5tWPIwrztrKE3CeYTqgIsIWGRggP1XoaOBkE1SFdSOukJaDznnFeK4ivMwq/Z+xXLESql
sej9arZOV3FfnLoc4lgRs68hdq87qrdLDUjs5oMVB9D9h/b84s5AXRkH17LM3B35zh6hgdiZbQFz
ylN2g7hf/qjVabwKVMD+iwbEsVgpS9/iTvq97WN/MGX/hUGfejXUyUePZgzN/K0H6USlcQQxzBD1
KJgCwkcOqc0N1G0yfIsUFYV5xwNHE6LGrqVCE2wqOhXS4eRDjSoGfoMSWQcPmqHd0htPIGT1Uhdf
mrQ+SaWsQQoZzzQfpo1rIwfcH5r6RCXodI6Ar1F55U0CmLgTrqKv+6FUnhHBmjwMkH4WmYTwkB2D
EpUjP6wZSnNDGaGvSD1rByjrtjfoKMoH5vRbI8dj+2ohi7UlUSGTfKkx1PQrJOy0A/WqLhrAqURF
bRxKLzhc+nyokZYMIAdOpVbaBnG4wkB0ZGha+cnR8yVRoCGPiuNwF5pLYjm7uqMtXNtWTyAo+mmo
ceUxCqRcMVcpbDBlIItLTWir6l6xxgZY8wxvEVwCW2vqoBR03zK8G5EpGC3kPnLa/3SZo/D5ogYd
FrzXSvbXaHxfQ+zLQg4ntXCsB3Eh/zkEbb6ei0IMwN1CH76C2rx0UCUS9STu60aQSx4b/SGVobkY
oMKxJEcyzEvRFUuaTfy+1J1b4p4VT8uaaAPJFZTIRRXYZdva+cUqUxw0zSTe1HqbLhs9wklTTUGc
71RUqjDrb6LMvLXO1cGnMkdU/YjGWo8PqGbcN1cy/HFMHeeC4Qdq6uxDU9K6EX4ne21JicdZIHpK
W37IY4Zdbq8DIT5R1nIyT9rR/3k9pTdNA6Lmk+Z0V3T2mhfdJzdaQvxyYaEU+klIzsNVooDq6eT/
0aUamblAhC7l7Waqr/nbtR25yFRT832cVqQejZPH+9I0bo7c5Xd/uiW5el/sCgJM5ahaTQ1qgdor
1E0fFvMYXY36mSe98CBjSz6WC11C8PXf5qHALEhB5CmSip16kTiroko++swrthBe2yAb9cPmlb2v
Kuth+ntQF6pXoEWzt+elx0SWbXKjcTd3kAV4nzp1yXI3hojv14DV1ULThbpqWrzZSF2gbIwfANTz
MwO0GBhWFCocxcobVmVH04ROKHnRJIdxqC+M1v+c1DbJ6S1VokUaakWZOehuZSJPtYkCP4uktPsT
9dmAPD+XSCXSmDL6fHQE63qFt5UzzSYzYsIaMouIvwF7bUB4KP5pIvO2U3JpXKgZWu4sHdGw1TxW
g16HFCKK12W5auJYjGJfYhi8MzWIVgMjUSPmnfcBFBzHSlWhnRgoZ/SFHD4Md1xbQ84282lsXgMx
OeCeGseZ1iCDnWveSWfYao636t7vBxRQuh4GU9wbsOf4jtQr382LVx6+BqXZ4cPn6VsoKEESZiz7
QaXoDL0Az9oxz03+u6rd6EBD5EBN7HwcItdxIsDK1jTxr2vNy/91LVm0n1EAVdu7erhwbJQgoCbW
CtRM04LODyEvlvptAVEkffDMXaem7Y3zzLvwLBxjVEPqC4YKHYEK76mPwBVy8bn25u2AjnMpcJS5
957vRzPUcX0ak2bvXXqsT72u1F6iLHzpk8i59gLbvSoxwh11ibrjDc4BLLTmRByeLPbYNdYO1CGn
EMr04DKaT9HI+6FxeAebhAM1VVsgg/mdC7C01uCbQzPIBwzkt1vNS423chDEReEmPIzWFuE1qMHz
G9dQwbw6CtwmQ5Vz31SDfM3Gom4pcPqXMOMPNapVH2iImhKqThuUVdIh5gg3RB6hJR/DT7UAHkgU
p9pXvRk7qEWDwk1bOkok9BNHl9RAwzFYtpqmLeiYQmN0LKGreWyecTdGC5jI+i1Ut+hWIQiggAxB
L+yDaBjIos6uVtPDJCcGuuubYFgh65Vl6ZDI5KGerRXwJ9f1mCAdkjJbg2aQrKsxmzpbJdO/9xoQ
NEjpRT54Ss7qDiZPXbKWSDlO1hkmT3B6ZGnDae6dYVpqtCYDPsmehx87DyyisrCehxJKXQEK7yHl
oFnPQad/CaC6dCZj1+oLiOTpT1WGGsdSDzc0HGaufjIEeLi9HtnPfaE2u1wtkyVZLdYoK+ah7ip1
A1TPmW4wLdk7dzdAMvHDDSK3cdeQMgXqFTSX9miFiY8uwi7URQE8qLhpup8mfA8BT/fYBRKVLq0o
+laByDHo0D/tLMVcC72wIWpRJJ96BRUuRwcAKB2IXTDjPM8cQDT6Vmk4BHuB+TkdMmvdWgwfKwuq
9WmfQR9mxKzwEewyNzSW94jyxl6+mce9qBbrCkBJxLkikG/+OpW6CoEpx7ng6RYf5spbHOHDZHWs
LhfdWJ+CGrvoEKiiyzoGBKsdm9lMY3Jg4XIQCASR4X6JaZ2yRqIYUeilodf2cW5Ex5s9LwFdeh9n
QCMdjR5Ce8vfl6Ac8qH54FO0Ub9JWu8bZ6gACq1k/VQra+pAGhqFguyxqieNV9mGxv+HtS9rklNX
uv1FRIDE+FrzXN3uye4Xwva2EfMgQMCvv0tJu6vt7XNO3IjvhUCplKiupkDKXLkWWeis1WNUKtkZ
a5ubObJ4Bk47JFl/m/TDfDf7b5NGMt70hYx9b8lQOaX3FLQBcULf3Q5D+kqm2+GP/QcKhT/37gQ8
rR4JfBmDtPCAaLFu3nw9PVst4tcPsrvzfqav1QqAJv+Y8LxGSKdoHmSGAj7TmCILkDsPPMK19zhC
p/oRhDU/07bynyw8PxHDs8LTlDTNkXEAIdPe4w/4ztVCGK35j9FeB83epcc4NXsbE1pGeJJRDHGn
tBzXlhqXY15iV4yI9muL5/OiB4nLtZE96DzMCLsvkU/QugT3A/gix2UmweXoqbFcIaOSXAE9Hvau
Pxpb5sny3reCGjsf1GHxAHTL+vJjrO6GXrLPfwyy2sYA26pd3rea98Afmbe3VTDmUJ3AAhL1QY23
SZ2CP6fNcMlGP/ue8hSVlFi9fQK/ZoMaU3gIw+TPjeqhfIr42d883uf4jx4oYvOXBaqAV36XPoGX
AiqNGsLQrU1kt56dUTYoABOPBKgohekeBnBszTCHvOKAekINY8MHsFd14NvdVhxinGVpQ69JT5MU
8TwpjW9XNOkItCRNShgKFHZ686SdNXbrBKIlgBZjrWJ66i4y6+IEbQPsQCa/m5skc0a8sRZMiJ2A
YUUvd8iuTU1iFiea4n0eMiUOeI8Tw8LXDPp+0toLcft50WlyWXqVji+XnRDF9w7i0KINglfIzYer
DBut2cNpzX4hANKBrJ65cWWCAqr3eCroAOS1rDILHZ4BpWqNt7kZHfBgL3rLwNaFRiNpUy8YOB/0
CzlyV+UwIbw25vk1r8AlSspYXZ0MAFT9u6NxDewldEeEiNo8Iu0D3MW6I0oq+8Q4eIjPA0JVeSlN
+fAW31EcisYDEtSnobLAANaP5tc2fUmiJP+OSJ+5jINxuljAN51QwH5zKPp43WQG8HxG4m/Htts4
Zusd3TF0PEjc1ummAHUiUEZQKaPuGHJsxxh/D+iH0nSTofRunzEUsdNfBpj1mgP9/9INYPq42cGN
s7azVLz8xd/VdhYHJZCNElxkJeg9srTBrzTskBbUbdOPmgXSxs5OvxOWQWUNC9vN23Mb1vxFIvPS
tAhCIjhwEU1XLYhlEzwroLQywHdITRvKrP91UA29ezYVI8QeQbE8HwzwVAJeCP2Mdvpl072JsF0o
wijAnkx3PYLduLL8+pTIcbwX+lAMzlpWJdjddYsOAPzbscSiU1uCvDOvHXLF1AKHI/g4gOw7m2F0
vJmSocmPqje/kIkObheUe99k7TxSxo3YF43zAxI9HVSLDcgYdUPaH52o7JYgQneQY1IV4u3aSD3k
SWezO7XtKP9RZKYJvEw6nLBlstb11KsFYS0theobrMvRQ23yoTM6gCUNvAXp6WYGfW/SLaquexvQ
yAr1s5N5TZkHKSOjDTw8kw2Gb65rwvVYR/4qSfn4KHuBOKoT3DMTWC4xVGAPdS3jSJ2TMk0UVJb1
lnp90D/t8lCES+r18ao5u6P3FZXF46MDLugHyAGUTdN0y7IxrrUCtxh5lg6qs+uxMPc0D2vw05GO
GtfUy2QH+XLUu4INE58IOI7kLmHVgaYlDyAhQdhn1J+oFRcgosSWsz7RbIhZdSCxr6E/3LjlKbYL
qPhZPbZhk2BPIYpZkfCIQRMVK3OncCPvOWh0z6jKxqO5iarHGuQYC1PV8bcSX1qIgE8EuSC5MqNk
2HVRoQXjQ37BdtpaxrGowYqHZs5KwRdAM6RnvJTA1wJdYNRK2d4qaRNrmYX5b47CgwhAWOcbs6jj
hXCQfTN0Ci6cnAFwb7UM+qG9kIk6XQkCGzOw1YY8qMPtQORE48l2m8RyOmB0oZpLdlMaCpI00MxC
vb51arq62FUivA8nwwb1F1FaRTkDkZUFjtQpTL7neJeDXEX3CBngFFowkOVsCgCftBHczXCn09kV
1JXFuuuQlgqacBUEL6Jsx+stBDAaNsoCwtjYUeCAOmJpQ6lYyGaFByy/o46MSeS8S+sFBBnZwSvL
Ag++gG3tvAsuVQtdg9yJIagQTtPSbLzkpVV+ufCmPPxa+/VFKQTkF8P0WmHDh2+1bFFB0tc/Ujt/
dlRavHYG/rWoXx6fsB/IV6LI5H3XlwgIQGP67Ith2o2R1x1qM1DHGAmyP69cDhAhvF3Z0Vc2RHWp
xhJxljJ7RdL+45X7Ln1OqtxcJoXdX6e42IDEDGzck21s7XI0vnKF+zzoUgYy7MZfg+I/OKHmvz8g
j25tuUrMuxSEZktP1tVnR3YvGrSN8T9BbYRM55R+NSzDfIl6L10x/OjvogxC0qjfTg5xmsjz0CbT
2gkgeeqJEITRwra+QUjj7WNY+BhGGEXfOo4g4B8fY5yCf32M2PbL3z5Gg4XNmWOdvOwG/J5rBfkK
JCHyR1DBlve8xWNFt+zAxAFYvsIbC4g5w4TVllwFkndbatJwMQGrRM2WD/Nw1HV7cqmHojAANeYg
RfYmO171XDgPYWnl99hJAZjQOg/QE3Ae+kgHYSCCdCRbE0Ua9au5rkBy/ACEUX7vhm/DIQmGfGLs
IJpgd+apa+23g9RnKeDvrgFhY7K7cT8htpJxBE51D8h5oNpjmXuorEIRTes62BaiC0iBTCewwUJT
z/xOZgnpwQN5kU4NeRXTOJ6q2rzHuiVcxlUFPsxRi0X3mkGFDqzte6yPQQYdg/5xf+uANAK8zXfv
cWjWZRvu2hI7Z4742Z6Sd1kK7iswTPggQwXOmnrBeR3sKdOXs6lbQoJggRr5cD0DByYlxCIMlb8t
Y6vhK9T5lBdLG6Gp4G9ND+Xwoz7QGfUysLgtWt1bt8DOdKot9wVIwq6T4I+MWGp1a3TNR6KwpT7d
uvVpT/Pd8/dxkHGfPSvecBSSARYWKmdcpy04lGgJOK8GyTjEFXRC9GKRUuV0mL3tlqPKFxn22yEY
jXE9Vlj9KuHuEtvgACnE4yuAXasqC9KXMW4qlPrBTty0aRyAyaLOZrs/aoYxP4TGKuw3f4vZP7B8
U3iGIfZCGuV0aFOGahHVxQi3gcX91htpv9xrJ4AdaLdYZLm4RBZeXG2rUGkBOffPQRBGq4Hn7EDZ
Ha+8m6ZRvvzhpbxE5xYPGXb/9wb+aR13kbjwY89e+YVAgrPWe3wuh/t6xL+U0ho9w56N0msDN7z7
zDb5A1h21gbeN9BMcbqTkWG/Rko1LLOwnGMCRURaxwayLwWg6UIeqbfNnMMI2opPUSRsmoPMPaRF
TyLHHDQlRxwMeKQ0X+SiTKFgBXXTaqxr0O8AqFTzWDyUIO4HWYu/nKVQa95D0zAMvQ2pn1Jvim01
DSXT38ZrD+r0UGC3dqBJg9qBxmsr/afImcDcK+36hD9FzpzlpiOaE/VOOjNOvciOw1lA6eDWS78m
agqPfRz7N2f6reGplp7UsYi9YVm4gfFoROO/zsaBvdnU+9kffkYSGYtBNsMWiu/8KAYfpDv6pgUO
4tNYDeOD07f8WHVjBlVD3JwN6L45di8f7HQzh7/8VQIu0KkvlWuuK9dDgAgkJsdJCnYcWeuucjvh
C7LdOv7WRCyB1Qsad+vmxeSuWhHxPzssPX+GN+6q9TkkvgxLXOmQl9kj6lc9IB5/megMvG7BErzx
2bokvUwyVokEbYrrgwLtd+9YAOyeud9uZj5G8e0KuVe+XcFzgN3SrHHBkkUiW9OIm7Nr5A+RyveG
AZZNVC8lizofkk0LlU9oyfls305mfTF1ptcQeXA0O0AMdKYXb1r5SSLmBJmFGrqt2oM6cmnvLdSQ
zYNQXtytJMTNRmsKL5AjbRdGFlRf2grpSIfl4piHffUCPbLZ3oxQKYIgkb2u06b+UmGtalll+YkX
IdiK8hFIY23v9XBUQEW34TUkVx8it3uGyEW5gvZe+qBMhFvojGxK20Zto7P/Gz+jRHihMME1PQzC
WgZ8At2+fqI526kf2882E+NxNIFZJmua5dZyUHiiVIJDv2LdTSDBDiDCY4Agb9PIxNqS0MXk8Ytj
leanNB/Su1iyf8hMXn7sm9vCtsfP2ssMvC3PgYcpDfsBa83iaDl4CCAf7zyQrRRiNaDI8Z47kB1P
HFDBekBdb8mDBtgjwp1aAPaBbHpA74K9dY4D+CyKAeJL12DtFi+ASzf7sG/YWujQlwe70zof7SW2
Ra/a/292NWVQn63DhRhEd0kL5W9S1pfrshD5E2gM+Q66lMFShG3+pESDomUv8hZGgGYyhQhKVKDH
JGeLg8+nz9WFOtMqmT6lICGLsHRS0Nla5VHJHlmn4nvltWrXp65vIgzntocKL8tsoawo3Nt8azlS
9v9Qh1GC7uqYs6E9zO6Q7YPeDESogJ6qwcIyVcPFjsvupV25g61eTEO2EJwasgU1o6rTDJMGZGB1
L1RJK4groJSFmvkABbPIUQ/ITAf3fueeyYxvFwxFEUDuVdpgSh8qaDmEYHbU61nja2iP7SbNsL+7
vW4RHcmgq44ICbQAPryG6W17e/mGw1oX9X5woD5BCizonCDzMr+raSBDDDoGGdLJBrs79pCW2vQ6
y5Z3Q/spnsJN24noSqbO9KF3LJp/qI9Mt0E32++D2mGqj1an/iH//99BMSUA6Sqd9BEn9YZrkESA
elRS8frb2ERHI8Fq86EI2/KxSMOfll511V4TL3wsJs+gE+Rz0/29Sb03Z0Ss5PnWVCkqzqwsqleB
sQ9tXVk8cH+6QyuiOuP+ry3uFcVCZW79CZAQtnRywe59Zo0byEo3JxDB9QclIZYTeL68Ir7MVwYA
E09TDSGNsaybb34t9tIC3nZRAs4NfgIIheb8G5R3xGeXeWyZIt02T9kbmvbRK96mVBMAS51y3qZE
Sfkpwr0bt1J9NkrWg5oRZyNq8BbQOVCfC4lr0pnStr/6lXwCTWwAwtLl0OZiQ2rfIcIqZ9cDxUUN
4uQ1NZuugVA4FDlJKYw0w6qceed3O0mLuQhg4GWcJlgLnv0CssELnNgh3j8LSHXMJx+7/ouPCcDP
oZ9ivok63q0EZOv3cRCMnz3IWXeqrJ6lVSbnDAzRiwG6Hp/JLY5TYw+OYOhs2t6iYn2wS1IWbgWK
FVcoTLbXsarwv66yqVvxMoPuB7XH1u5AK2Lb6wGiQtAFdac1N70tsEz/hM4Y7Ym3HqCr9kpn7/ab
ieyTY83+RHFPJkcDRgbY8VaN9mQnE3X+T/sf8+Me//B5fp+fPmdAiI73uRVzNgGq2jaW4dq4IX8d
ehDZjqy7dkUK3vda+UhdFMm3hnthuga2HfGfpgPJiB4w+/ApgdBL4kEVJsFT+t9T3Szv083DE1D6
ukMOhXCthmCXjr6LZLUMLD/bkI20Ezown15UZi54z8CLjVcptyNrj9SoOePGlJ/ZC0f63dkDy/xT
XPO3F3BSvbnNMDLtFrRldwZriPuU/nKb2uFfs/3uRsPLMMK/2MXdzydsjKHAdG0rB5r0vPbuYxnb
90B7KtQP40YvzVPWgtmCPKXN253rch9ciQybEu3fTDGoDkUDrlvyGQ3HXTQSaDqGHMvso68A9mXn
wxXM1eyeqXA6gTbijrxp2iHAc4vPySFTDofBA2rFDo18l0EH89mskJIIvTA6UxNUf9smb+MHA4p0
D/nIV6OuU00zzs5+JcsFNafJ4juQMZtzbzYIAGGGothRL00pILhxpqaecszAyUdTFqDXybqoPTtR
CFoUI0CwQiwZxU30QTY5YOKQgztRLKWLqgmaeHG0oaaVCnVkJjSL+loUjxHyRg92NodSyKGpQfl8
Gy5lbS4Dr1tbLYdKYZQE90ONUjWm1UIr1YN2wmsBNO56sD/820P57bEZ8Kr/wwPIKYTFdcrjL3N4
2L+vhphDHx5rlpytgcRBSMXlNo6Tpt3vE2NDRPqzbe4HqT5I9usGLLBOYVhbp7aRlWBgNUUerD55
1ETKZG4SwoYwNUI5s+mGqXkfVOs0GHm9m6hFru8DGcoRTiJCKXXCymuXpUfID3oPgAZ7Dx5jzyjj
as4gifUgWV77a8S3hzV1tp4RnEeErFrdSaaiyC6llzGw0mJ0GjvJGiX1zYaG+6a0sBNtvs2j9SBI
aWwB74/vyGT6PRZVIH7e0icYer87CugBL6iX5mDIwRUm6+/JpCoDFUTKS3f0EaCuXR8c5poAgPz6
RCD9geqX8YksrZlD9Wn6FiZxv6cAnARB7naqu2oO4KmYtxe8aO+pk24yZGMh+p6Ie7rBRNqi7OP3
4TKvqpVwGeibi9Tfx3gPALvr79ugzh8dlhSPOdZJfEiHa1Rz3OMOs5cOE3JHnUBITzsOooQlDXgf
judVDhLX0Vv7bplcOH8g0ATDS2gFSO8E9h3w3ac1ksqNGuJvoMH96nbQ9wHRSLDPBdQYvSyzXjGQ
+mngWBn+ykkAmilWhpmwvaMh+JZRjzukxS0NvZD3yAs7i7Bqso0P1gIFGaTPXRpzsJ1myGBkWklK
S7loO5C17IP9d3/kDM8saES3R+nyAAhrCqSCjvz9EQOsvLha8hgJjVvHh2BhQ5FAT4FVs4jxDO/7
ElwaKryHild471rIsmB5HGx7yNjegyMAMX8XpV/KD07kwcLEuhu6r9PoOMkyC4Sr6cN/hJ5yk6Wj
2YEbPSX50hw0pVM30OzTV6h7huBtB/XusEfRm97Z4bnkQsYvavfUbJi5EmCFfYqx88Cy5d9u9Kro
HShoB3n7V7daz0ZA5nc3vY+ZZyM7XdTobHm7KM3W9WBU7lMF4ASEybbtlKZH6IJlx9wy7O0IFMJV
qBIw9tLyH7oQoeuaOeUXFosvsVDVjzqB3l3qDWLBB0CgG1H+6IL6y2iI4kteFwmkcVLvYWT4MVeG
yK4QqHi7Sm0NH6/i2nGyRh6sAf3xa83NN9YYKE2rIzBbxBHzwQxtyJlW5m82GqQpOPzIgsRG4K8z
xN4eIBJTHhxkZyDM49gPZIvk51bZ/Sdl4XUQOJAdbiZwYd38IX0FSKM0sUptrOZ+Prz07QTR0tK+
c8bBPXC9WHWB3dhY6ZggjT3JK5LtA9Cuvxtn8Xgycu2ZrO3DIH3/nzI1TyZYTm4nnmvNluDXyW8+
ZRKMz3Fbv9IamVbLtFAee4jNy9Dck10F/lVwH9iHbPrSRZAduIV3KQys7TaD2LntRhuqPBjVcxVB
qQJSEdYqRp4RknPJdOGhNJfk4ATPaVvbS1GgWL2RUbaUkxltptixLwYQt/PBCpg4BdJe93mI8BZ1
kIuC3NKywI9sQ7Ye9X8r04kjCNN18tor0IW0TjpsykLi+6tLAwFIOR6waBw/gz3Xg0SlYxw63WRs
UweD91KBvObo+FDvEzrHYOWTt+wkKPwnzyjAhFX9qEZuvOoTP63eTizw46YSgiCOhexiYWXWc+23
7Up00r4qC9oCaRPnByQMwOgQTsG6YlBFSKywWGYVyHciLU9X6LPOB9obQB60TQtJv2QwrfV/9iFH
OiQJ2E6E9r5NRmci/1oUbYDtFj/RlrMvxXTHjOlEMmRpwsY73Uc7TOprGO4WvTl97/tv48CHApb7
wX5tIMuwAPGReBA89DejD4yNAo3hmSVBvO5qaT2XRvc1LweomcfgwcOq7jvonvli0IMM9msQwLfD
GQU9CZg1DfN5GoZ5EGRV50FNiYAW4CZG2KfHuHaMZTapZImYU3qMwgEk7dTThsn4dkpdU2oigOLk
04EPSKAVuqyyNFAIHlsQXocWWHwKQjBoGLlsPhl2Ui3LSorXMVdXz0Gt16JXX3vptz9QMvVT+I7/
7GUcPMz+YF9Tz0yh+yTFAd9sdU5HztbS9r0HlsiXOIy2k84f0UGVYwBsjUDdOLUzjnRx6gwHizJQ
H3zeu4UvxgO1WhOK8+0YTFuCBJUDdMr7BhG9GSGk4UOgZPm7TbpgoCBRanImv+F9LKGOaD7y+4/z
OQ3W6H7ansC/gfIU0zNWtwhLb5uPYEkH5kYHaQoboMDScUFVptHR+kCDQmg7rW+2KQkulvFaY9t9
iP2gwi7ZNAZ8h9Fqbg4qd6+jyhNU7sYBwgUgTor1gTrAZBcuuFOI7QdvrJZXzZj155uz42li77R6
+OAGIfd4PTh5Ay7wFxDEBGdZVg5ftIgH7AMevlSMhZdRYt+yAvx+43IwkM0uqLmaFkkcGni6jPkK
eCKIGtyeTwPLKpBZr+nB1JLdHjv7UmRtvlLamXrCDBm4hSkBEEzk7PzHw49mzxm3QLaIsnTNduhq
esSIFajLpFOTiA9vXWRUVmID1Qdshh5CGngf/ERvlWJFjk5soTyIVx7fM1vNtnkGPla7BjJttljk
VQ65Ccuy7+J0qndO3Gb7gjvjdYIQJDTikvrLALlHz4iMH76qd27JvNfWy4clDcrdpN6pzALzSNCN
V44p50G56Z7piWAX7Q4xInceFALXdhck45pBoW+R60oFV1cq0KEa6iWCVsGZ28oCrkZv7cG1IUB/
hdIDEDK++WHXBOYSWdXAmyPks3gfbJax2kIfDfLGSOdcgRkernmq6jNzoVAvWe5CfAcUKGbcjIcy
MO+p5WoTnYG3JNt1ri5P0ENpEuoojCjdmBXgd17YFG+zBFnWrliHSGps+WG8LmxsNIeUgZDwdink
lvBpgKDZ0WzDmOzCJJEXCVKFte+reE2/qFL/rMy4eICSGztRqwmD9lzUHXj/0EeHoDbV2gXiYp2U
wZsNlav3YWn4828RVbXFuZr4lfzppwjyeLmOhKrXt4lUKO84ZIvPNA+Cw6DfGL0EQSZQqlSa/8pK
459SJd6d00O8W4ZgrSe7dB1vaTUWOzZRMTyxRGzb0be+ZMqCknXRjFtyS5FCzyxs7JupZ4f/NO3E
jGrhKtBw0bR5qIoDJ1hgY3R8h6rBcJ07U7shFjJqJoitf2gK3STKMrOpw/WtN1QISpjFzwivhace
mkIHmeKvpKYtEC0vXR+FCLo3cTRHpKiAS9RNMwH2UGqafmoiZRCf06pN52Y0KvMcVcaPeSZkPC5J
VHylViQd59K35rM3TdNTW8j2akBHjPqExcVdkwUX6huAXLxrRg7OAFwRjBr1PRZYuxAEK0+xMRnA
FI0b6st7Zn1yQRhI4zqnax7GNl5SXzVF8aOb/6xw521VAqx7Fxb9g8qLFLRcWX90NbkTYMN8lzC7
gpYO+KJmF1TT1Nxx7qmVFBkDBjC2NtTsLWC4izS4UIsGFVigLxAg6I/UpCk9v7v30uRx1LQnWd+k
nwwdtS0qYW+xwOghdyOq/YDa/Qu5ICkjLtCg2N8GtLk0tygEAIJCT0KHLo/lPEmU1/2eA7q8AMNE
gFR25S6SOgCaubJtY8EMR0BkSwYru5vCuyorwztUS2a7GPJGC5N8aoYyu6LqLtRLB3IeD0UQuXez
U9rg4dLgHpjnTQMwJZlOGu1ug27XKvRlrAQUtkFaOCsUXAFDEkQmOzr4ct7XArmKgdam9oe3/xCP
2brzEASvWnObdFm/c1Et9BAJ5x+RTPn3wgyQOfDKpxx0aX9zSBvvKRjLanbAi7ffVSM2XXqGDJul
Tx54ZBaxC037woqqs5cZ/IXJzRTm8UtVD/VliCPgtLW5K5TYpgCOb5CM4i+3QW9NrNYTRLKmqTzO
b8aBBfiNxKJEeR/kkT4cuhCAN9GPUPlFR6PfrXQGmXfvgg1PzIdgRZaAMaxz0rLchlkBNTzHDiDr
msm1I1nyJHMsBeM2av8pEasymG3/lEhjVd6YfHFaBDUy4LOx0+6wPcTy+2BVDYrt9PAQYjfz8Mk3
myekPPp1kmG132gshKvxEbKx8br0ugu1PBNsClObyqU1WsB36N7OV2+9UYRy+dopgZjSQ9/HB/5Q
bMwADKYxKKwRC0AhfK9LUDIOWhX8QB6Qt/fBFYW9QO8x87VTj9QfgtttxXgwHWlgpge2emA9DY91
Fo8HT5dV1K1fXBx9Rs3IDfE7DfuTNUFrGywc4GesS3UiN/KYjKjcth3IYvcAH3VL38lrZDxHY64N
CLOkXMSWqe6s3q8uwL4YQLMideqqqsT9WWlx0l8jeJQG9yAEBId5Zn/3pC+P9HLqmji4QAZt2wq8
6ZcNi/oNmPSa1W2ppwe4KmuPZFKg6duYPgdIGuFRmbjDa5hVexDvGD8sxzpBuHT6IsEssPRQ738F
b5axczqz36G8FKhNPchzULeYmPV+GkR5nUK7WKRjIc6ZrkpNY8CjFSSB5ta73ZFOIVe5yg8FB5fi
jWQGsFDo+hidB3ZVszhQR4bba11mNnL8LISSa2eO5xoMaS/dz0pZ3UvEhggcuWBFC+qAv0jwf20S
Sw0bcgJr69sY5tb2i/XdjrKdqov4vqu5eGA5BzA+M0Ff1STxQybL5oQnzhfqnISozqCoPheDm534
mGYrKONCYFE3gw5vwAWd0iE0EjzCdM84pOjxINyphXrcNRl75xsgcdm9PXr1JQN+dNH2gflZNIOx
KmtW7KmZImMBdUz1lFp6Cwac7UKAGeZzmNQDsBWmv/eEnxxRdeousRxadKmUz1MeibNpjAEIdAED
gJBsuzJKPzqUuqndpHYzo1qcEa+EJlrUIBkGFNYKVDbiQM13N0vPBrAYuNEIVDA131DZAYatqvwa
uIip64h5YjYKSKvOvwxBUZ5QEeeu3j2QkkAJQKLU0tUeYQtKefKAJlH5Narf5iAPA4pz4CICRzIe
SOanFsm09VSjBmQoa+sTSumtT5kMNg2ilFfyyOOEA3EQDAtEp8Cz6yXutMDTZtyTs81RmC3HBpgr
DKURjZ4T4chmbZdqypeVa2yG3vnCoKm1T0HHtGg1M4wzhdWRmhCp4U9OJ9+a0TDGmxilyquhlu6u
KiAYRnt1F3/1TpYqXtFGnnqpSbv1m7PdqvCIoE6yoKxWa7egCk6KfhM3vgGQct4dpM39ownU1pwd
S0NQcg3IsNIAslPqrBmHeDsCAzTPdBvw55yIFEGVcJUKLHtYBqCbyPv0LkjxRhsm774OC5iAITgO
zH+9mfrEhSSCnatl1GZdsvRELleJ0aabuV1Fk+Ysj/l+blshXr51WVxoijJ307tx6LA/1IOBt5vn
z1BiC5K64ZDFxzxS6QmrnbfD5CcA+/zZFmXVH/PmSHYa0YYBB42qSVQz/OJpsPnUhxAM9lBLyUOD
Lcjm6A78+8tlAVDU+kYDQmcIoyONCqSdiPOHyRmdx0ECJjPG104aziNZuDHtQR/R3Ult6rlZL5Kq
847kUSAjsWoklNAao3GxokKppKzBIUVDBaRkDyjGChbUREmsdfkfV/J43d3FgLg0yMIHXeagUnqq
82OrD/HA0e5GkQMzNOVHOqPu0u4GkBPzAbyN72Micqd+8qymCnw+f55Sv9H09RpSWvHWzqJ0Rbrh
+1xXh1W4T1asMdW5AwD/7GRZuspMxo+DW/6QYdqdLNW9HaLE7k5kc33w6zl2dqTOSXt0YGtAHO3d
hXoGVNCB0hm8arlxf0tTTb0njuZYf5HvleU20gxkojQVHYwWFJXai1rkSgMn0c4D54zWr7lu0/8+
F9nfr3ibi/26Is3MioIfUYuNxyceRnXKxJYQvP57E9sd9pS0eKzcerGc+NikXiTERcaas+0Y6jww
Ge7xaju0LAFih2zzqQ+Ayj6xrAPZ6FC4FeqZ9QFlBiApfREtdhDg7ZLe+GQAfu8nxkvV1uW3gvsv
Pm6Eb6CCnk+AJ51Pfusyw8F7hlTGQXcXeuT/mOL/3AcSYKjyAn/32ukc51QPrr0goodcZGLTQKd2
ZofgHpRdqsp0Li3+5GfmP8YT4y9/GxT6rJnZIf49aEgq/hJxOz6pAsWXXW4Md3RoYy+DVubyZpkQ
iLtzY70gT4UWfTU1m2VRWVsrxh7VVdb4YWjWLY2wLsN5yt4CV4c56KCEvoKO6d3VobC2aQgiWLLZ
yFAumtYrQA1aVOseNfX70JPZ82hM26JmALVqu8nT4GZXUflm98DYtq+Br3t2Suwh3+03/9/tZY36
NcpezYkvnb0C5SU0mcc5WVaDtvbUBc3jLX+W9aze9o4/LG/5M4UUJqKwsb+5JcU6O/qSRfZwJNNs
F8syREUZ5dwmI0xPglePt0t3eOBs61qMy9s0Tdh/nJo6Riubp6aJTFA533UuW04WKgSlOyEwmAGS
cskq110ajcxRBzCEl7kHT6hxj7qWp1zbyK9hIRQUgSDZ0gzzWJrgfRYFdh8UNOlJ3w9Yns4z3Uy3
Oes43eJ94x2pEziwT4mTdaceZfyrIfew4tYLmXnlgRdfNdpIzWqTD57pXZmNoOrSTVquOEWEXJsK
0yPZXB8EBwCFX6lzdtPzukiFb262gv28TWuM/sdpaVBgIJiVKJliH4VlEE3bg9GaOunQvk8bSmwV
xgqrqqE1nH3VYmVH6xk/Ag6CmrSeoabr9wrlQEhN3JrUi1o2/F7Skx9h19OjgngbDtPXoMWWKPLM
/gRCcazxqO1pI53RIQ4LSMSmzZaGhmBZx2tDD6H2bYawBME/75tPf9jnmT9cZMyCeOH5hdogxNHv
By96YHZvvnoQYg1CJ/6ed0m/bIbEv0Dwtz2BxgPlhGMZfLXqMzk4UCVelh445euhqs4FdERW1OFC
AihHwX1T1iu3VvE5EFF+EROwB0htxd9d9thX1vSV/z/Kvmw5bl3J9ldOnOfLuJwAkB23+6Fm1SRV
ybIlvTBsy+YAEpwJkl9/F7O0TW0f9+noFwQBJFBUqQgCmSvXQlL6Cjq2ato2B1uEiOF7qCHciXfu
8JqZbr2IpRM+KMXdM3XgCIDciqnDQIrdraMwwL8c2Mij6Mu9sCJQK7IJAtXX+kptumFA2Q3dcC3h
Gdw4oaHvgzSy763KvNTTpjZBKIlqujGijQHGfCgCI6ElFMLew6tyR0ktc6ILVaHuzPYgP791kj21
UzEgtLRnMd/93j5NC3ZoY59bze6D/a/8GTka0QEJObfO34YjexfxY1Pfbm/OtyEzQCLVYSzS7Tyt
DUz9KfH0sjTq/sQ5Ajo9MPn3XYDXNRLN4mstfcB+cyg29JWvlpZrFV9EXSGNT1fpq+cBBaC1+u5L
kCcp3v5sXbWSMhPQD70iGJTglJLWy8J3gp8InQHGncpvffyGHL3yyW3bYR1haTyWpsoPFqKrm9Fz
sakE+cAizLzmu2OHS2NMs5/g4P7cssH94hs9nPvwvJ+5YZp3uYvUfYEz2SVRXrfUjWm9Dm53p7mV
/jTFuG8Hv3wFaBMCXWA/FG29iHQ3Ppq2SraBW8p9KWp573pRuLL8Tr8CSb8dCpn+MIfouU2T4XOn
+wGnT0sdfat1j3iy87XoRP5FtHAHTqZOM97FwosOZRWzZREmLSiwWX2IPWt8bGrrETwd7BUazVBz
CtzmCP2w4gqatm/Ujj8GXpmu1CcF2rpLVUcAUsfeyvCRXAcCzPBsZCo+lVaEw77jdN8qtuZJrL4D
XAOZrMnArvmwRQ5ltE5sqR6Q/KIe8gAJXnA4FPDXs+zBgvaatygy3PGY3lMTcrgMRKa170SL3sh3
odEkGz2BPvCvNi62l8YLuI313pnee7eOANkCY5A/UC3iQX7K7Og0D0pzvPWHKAaJ56+JFALGKzxM
ycYgiAg21O8Tk42IrHqRedV3InsbJz7OQrbDockWik2Ubzfit1tJNlR8qBd9OB5qYF1by9tDwmbB
OFg88tQ53zALI6Qx4BxINoRxCJVdn5Cg8Zk6qYlH1sl2unf7Ggh3hMlCdjAqjy2JjsLNq+c8dq2r
DafZ8Q/tXak+tid288zS+t2+BABoSewV+N08+0FiX/sQ2VQ3T5YKuvqd3xVBkKPg4AYlTAKlqmXg
X2iqBtwTgfuALyZ/6iDJtGuQwr1pBsd6HrHwhq2IvuEVBvqUWhrHoWXjPVSqPRBlICF5GomYbv7U
TyPrHI6hkBe3kWTAAiSB0UgHiIr7NoHouPhrJH2mKQBRpJEs8sznGuAjMsBOD7kX4ToLK/cKhHiy
wT/DP2oZg28Y4tU7p3YKxAUiB2rhrQk9agf0qo4tv0O6aDMUYgyRkxitwdFlfU9cZBYCMZt8ZqOp
V76t7ftch8a2G7tmz8tmOCLODvFxkZfXEss80vM69YJtxKdAAty7iK5jW4ExrBDFpCrivtSGqZZ/
urexdf7l3sLC/HBvsWFAZHfK/aLUraivs2XtRM3+lpw1VQHob/aU9lXbxhV5JPVdoaXUC3hWQSFH
7jqvEuXaicEYcGvkCNuuvT4yFghjK5xaG7HpIWa2jPoA3zo11nmMd3TIjuOk4tVPhWpNsalDiJ2L
ot86vVB7A5CQk+Ztf6IrKtokB0NZwPlq7ijL4Ftcm8Eiq0S/cZLQufNEEV29YUppm6hKgDw5IsWz
+EIWg+vYiG86T8j+0UvosYf7HkuJM4f1P/j4b5dkNMKIQgAiidlG9xGO/WCjG+DcZcJDDkqQrssJ
Vlw7dbOwGiADO8CCPnEGiLQrx2cyC0zQnLKigAeuw1kjjpvm3ExmXYhcvmn4n8x6PPlbBSgiZKxE
+1Rl2Rap3Ijr4cnb2Cwat9lU1WmxTKAb8kWq0txLm0N23BjNF5P1P4bE9x4QaO7vwaaNjPXJ3rF8
vqxbgcjVNG3Wqi3ZD4l4nzaH33g3ZshsB7U2GHY3HjBjS0QX4zs62lK1MJPk7nbwnXqRsRF/qMKX
Gd8lpYlIdInsUo+Aq2HMuoVldWztK988MkK74iXR8Q3SMx7ePxHqNIewgZ8mHe3miCQT0EtkIKo+
QqAzsDdhgaTyXPR6Q/1UGCL+mvDC3vbKbpHDgiJWYXfK6zJHKn/KwCDj8X5BjXFev9s4vG2XRV0j
+jtZU0crwh78l1BakAWCt9Bab0+tDgAmhL4USOUg0agl0PwI3eMSO69mA8a3ZuHBNdkvqLGaeujK
A1LmLi/F/dxeWDaoP269rbOyCgANe+wMGF7jh5oeNDxC0amRLp45uoy8x8JJEyicwW9OBWJUqYZL
9696AxIYBV5/avkwkuqjjC1oli9prnkMhITgip8KOxPO2u1Tnp5BD9ZsTHCBnwsrcE5m+2RNcC8q
qJmuxkg7S54Mah1jpyJwBgm84xhmSzKR1Db4qoJ+T+Su5xmq2HzC6SQCTZ/XqoUBVbK9PxV0FUrW
KDApcDTiPOevqbUZKxfw3cmKCRdK5/WwIxtqcln+12iacq6TDVXzPGPucu7hlshXFoegZKURMNIq
fi8SeCMr5MujnvZeCcKh8MetLaUeMmeVyDddZvwkD+QHJ6WMY6j8RCBPb4BmP+Ls+NGb+ZtzkwZ7
LHwyYuMzUNDOyTbAD6idaIBS/JCcyiFV4F5qjQuS0Oxl2UQ2fDxpuABjpHrrQ7kGSFEB+xFDuIYF
0Y82Kb/lIW+eqwFxe4NH5hUbHg/ck7WJ/2Mu7/DS6sCCUyGbX8g1x8sVzwNT+C4SPRxvl4bTGnur
wp5KyRKZRFMPFVwDmTWAFq/HabCJbSTtgQ7jBcDLC8Q6q0dvLPwjkgWrJbUbLcgX8yoq72XgjA8+
67F/mQZE4ApAxChnBxf5xZ+8HHK62lRPYT5Wix6MfEcqBm1kR3Mq5jaqtrqtlyy1N/kIQLhW9anm
Yf7kAwV7rb1gadpVBFzLquIqfWJ9kz/B8wp4Y9FeyTDM0zNQUt491aqkeutVOdwmgV4daFXTCM/h
NGc+HWixEOk7qqYjG1fAArlbqjZegfAgHNwbqg5xUOM0VnkrZ/pQcIXGd4huOEvqRSTe2Jc56C2o
1+NdfGoa7FCp1+zt6h4ugwt1YusaLwo2mLvMMJwRbMuyQkJGtW+wOYArKZPBCb+t4ERXhi6ewZet
d7aVs3Fhl0EHB/wAJngrw8EwgzLzdEVFCFWAfRCjmKt/spuH0QgyoWFz9X8/1fyRv0312x3Mn/Gb
HXWIWrd3nfUYRBBZNqASki/oci5A/MFWuVP0CwglpIe5Q8SgpC/z7K8hVJ+7vWnGuUpXv39A2iAi
aQmwHP77aaLy143Rp9Cd3BrnT6VGXpVuvuCudRnbGGe36SbmIVS9mdAlDSmK5AuUN8s7w4nzhwbS
kAyhoKOaGDupKAYGFIgRFMvBdt7bNF0lcmNA1Og0TE8AsNFtvalaiVyJX2NpRJ4ALdcL+zS3jyZy
t8cUKxF96twxgF5Hcy3PyouwM2+jjq9lEfvL2yf+mhheKiRug8Nb02enrcIpubSS1W0qGhy1L6nQ
0f1tqrS1inUUG+XNxDf8swMSoi0YJto9b812f7sSafd+9Yc2Muk9V6R4sDGOCvXram7j0zTzrNQx
t5VgCV0mLp540Lv516IT4KaKwKRO1YBJ/9rakNDW0r6PJosS8mq7qGHdkjpL1/OvOfwtWanN022Q
bqEUiCQeeL4AEVVtre49xzmDJqV8K0Z2NrhZvLmtOEcCFwotXpDURxGn4GbyzeBOVP0TAdIJhh5O
WHR4Am7tcxNZUHtWjvfIMl+YAw4EKUseQKDnXpI4EWcsSGuqUWGMYHNOneatG0KJSF8DRF7hl/XS
4wFYDEQWHqrUnc7zJX9pfl3JxHpvo6sudflLFA3pwswz8XLrDbem5T/KtpUXxpi8gPeaH+tmPFAT
xCHkpQEQ/z7AWgbVvD5cklnXXSKQMT2QFRVNVe+kk+sT1fo4kZdK5V9yocCkMc1MTX0Nzgpu2OHd
3NblTrX0ElNuyYQ60jZD0kWOJB5qozmjEnKiYePK1fypoWidrezBQD3PFzqpfSesHngty8MNJ/no
HVzeXGgY/UnARZRQKi0+zG6VoOFNbrcw/wkSJ0oN9q/z3KSC6qH3RXSc76wVQbywQJOInFR8YWRb
8ypYGAYXH/6q0g4AI7VBV0UmVPgjOEBqq7ZufxVNKjofontZ1i7njzUb5e2MErj1+S/tqs7Ym55+
nr84OEjB+9+md/Pd9Yr593n4QnPd/od+X0xe1+H+Vh0Ldw+GDT0l0+g7YUMkwciz/mtSN5/sNJOf
Ekg27oVpAqE7tUPPzjHy5jxiHw7wp1dvGlAZ3XlZ4T61ILojI5Pb1rLhZnWKHWasDJZnixYCfI9d
b33WzaBOeqrxwh83wIqAObn0rceK99WDB9KrxpPWIzV1Fqi9wiyMD9TWd2Gxy+LcXN4GMDt87K1N
0LYWmDgB0cO+ukvuaHJw4so9vCLWgqo0wMePxeBWf6GmboQrMe27akuTI9skOyaO+kGddLtGbB0Q
wg3vb5/eOBpos5ivaTJPSH023eJM9lT4SfI1l8I6Uq3H9nAbCLsDnQj+oNHowwuQKivqpKYcEpkL
twr6PVXlWDg7EcNZRyZ0CxqZceb4SA2GgMaLX47mjm4AtB7mPmx7HCVxptLxFzN2usvoivahGPVb
oH3/GdLuwxqKgMMu7FGNWmMF0i1gNBPfPxZVBgU+ZFA/g6fQBSVu1hyKLgZ0zb7cmjso8LVlCb4Q
+GiW7yduUKjtbji9GZsvEfo4dKpYfADqOUkNMXHLuRq47SIMvlD8OjTVt7Zu808Fgmy7tobED7y0
/qfJgELb2AN+c+tXA07ObwkDAFJq96d00vsmHeyXNmkG6IHa6sKduNt6pd3vg5JL+CmkCdZAt/8k
ByjjKgh0fp+GQ6PU/RljuMjgDMZPNNgEToqfRmoiJWHKI489A8wWlkTyWRr1n6FRAS5ntM9meso+
T32BMCIcajczjtx7MkN2xPtsw2Q2zxYn3wMiOoDk8QCab6R3GItseMtEBHSpb3+B7HAJUKKV7eq+
kZ/Lzj2Kwoq+IZ8nXRaAR59bYZun3BoQWnOG+NuvkTqFGAWNzHkI2LbjmCsjSRAgClX6ma5UyOXt
Sv+h7U92oWmZWDeL9EOczeDOcAAz2O5DVO8WY2PDo8FGfkfhtVuvQJRszYwSaSa/YnRkTLOkZb2j
9j5JF2pEYPdcdEWx5aAf+GJnxY3PiqeetZaOV90BhQRx3jS/8VlhL432pAGBtu0bnyd7D34yZKkB
psCGHDzKdqHt9YSdX0bcBw92Gcn/pq6XSbsI4jY4+BKyI4DKyPycjQwBF0uvqANxwvwcQ0PQWSVj
vwKGKjjMZsHAos0QpmLZu8jm1ABqHNqs6z5F2lZrsJT1m1t1BBGbyyvcki26T622RhC4pkfqpEIL
EIYhqetCNZqtl9b7bK6l32cLHSPcdK1q4PHybLkgzizIDx21Z1VnqtVmWu8SP6uWVKUCTl4Qc4b1
2S19ADYnixoEYkt3khKhtj/McbOYBvx9jj99ilNC+7XowD0ZDW7xaEjrQNwMAdRJdxK5Vut+eiig
0RdPvmh9X0K0+9HV48GEcOsai6M4RHUYLRtvdI+1zJ3PJujSb7R1rcr3YKEsViFQc89kFqSle7TM
cOvZeYekev6Nnpi6hnBFCZ/FpTHN5tCEnbcyQxl/a7NTXjr+aydBuzo2Y7w3s1Q9TgOpv5I5NHRs
wIWcWPI7mWIeXtv8LYTDJ4oa/Q3RUr3sXD96kJ5lQcx1BMuok48QUZbvtgyKLC3kGNXKQvC0A0Mv
uD9cc9XTlYOjqlatB3cBrm6905UTfWVNDxV3D2lCUwFSzDbc1gD0blnjIijbYiVqsI0Av78Ytz7W
mUspEFqf+NJu/4yoGVY1h9OV/pdp1CUXKMtNGlwPzDfZawquXYgp6ld77M1lKxMNLb1Q7xreGTsT
kc57jZTwJeJy40vZ90fi0PYV2DvjXL+aZQo5SORfGDoBLyJS75G6jauwKiAbiiX5k5G0721zL10p
06zXWlVgBnKxUCJFI9vTLQc8TY+8rL7e7nj6U3gBsi+yyKJ2B8WC5MnPimOeG/6nBIRPe6wo01Oo
h9epPTXxtrCjyN1zAaqUv7ePCGQscqsud1j++hM2/P1pZFxDH9rNt9Iu4kVp9smwoB4RxeOiKVm0
zfUAXTMDOgiePzm1purcJmQ67IBtqy7dVNQg1kf0Am1UpY65La9FvSkDu1sSyo3wbjgDX4TLgzvC
t83thkjGrQns8CIlmtZZ2cp3qgtia/VatVg9QsOy75VkxjqerkI+vF9R2596ASwFfQ6wktsEv569
h9DBph5F8VRV6s2Bl/EtLusNHHH61coCuQJ+aji3ngfPnpXXG5UKvrTVaCwCL7OOHjEikKOY6gwe
Oexzwj01USEmLzJdIUwBLddihBAtwKubRLTIVp4S7gjERW0gAID+jcNPcOTkZ39aflVrv9hjY+4S
l2FJLoxe3rmmgbdEKaGB3tWhCzEdK3kL8FR4NmdfCz9KVhZj2dmXpneIxrxe961qkeuNfHGoeb65
dfZzyLvmkxfFzTYI8uwuzBiU0qbJyGJ0oLge1+wrXPvJKhCjWgnTG3agECSMOhW+UuU6EMxeU1Uj
ee/K3w1ch215lgEuPjSPowqQ2i/j7A4xDSQYQuHhAmWQ97ZSnIwguVMRX/9JsyJw8KqdOscpFC9U
ZK4AWdTGI7xr+BZ0HBYryv2XCF3tEOu18QoT1QVEitUlgjPm1kZV6gC6vdk5S0OAAKFzO/sJaeDd
3rWLiZvag/uwgjTEXOUgUMT36pwSJwRC2uP+Uk4M45Bq/czrKnwUrEmP3SCDJTF687/a29xJj7kz
aS7BA78Gl28KUcJigcfW+ga+jRaYfzt9EC0fwPWCf0TK4u7R9CoQDk1L7RC923YRGI0du42ukQXy
6jZAIAtnw/HVNaHM07fDF8jFvLcTEAMcmbd2sh9VEqxDY0SOQdPInavjaIMgB+J63oh1EbFysNsg
KUSm6c6SWfNMFlETu9sE4nwLbLay5Y16vjHMfvvHOhHPI16GLBnm+Tubgxou4jXUz+grbauPVeqF
x1/f0fdfxvpfen8bOxt301SlZ7TbMRz3ekDQFQLn5aGHB2CjKst5VICEQeZYjW95cF/0OvjhjOVP
h3neU5taOFmGfXAECry6jWmzwlirAZlK9LyZg1ttEyPK4Xua9kDttOHRU5H6o7M0za9zzvScV12A
TOIuKyHu4yLzWvOshkDx0L5nYs920GTA3rzLnlyzNvE71RW4aTJnkzKAi2NZFickwas1YE/l50pY
3ym10eDfsWzJt3mMGY/RygjYS8vxz6SsNSCMy81c9eu+3EAeOdqkIgyPbEDqFeu/EPo9zztI00XB
cPZcTx/tFgeZuAysr7W8GTj9o9lbC0QLSiBE8Ejk2GHCLewWR5KhyaYqm6rU63TI7aRenBXtJ+r9
01jJI0QuMgUCVUOdsU3AvhICtHbZe4eyNbHVnNp1xUEYMDQvZevlzs9WCu8KPdoVGG7D7BKFUwJD
Gx8NVzD3u0IO8Qq0Gu69UUD1bzCEfArTvFpDSWo8IeUr3fNC8u1Y5M6DkxRs2TEevXS2umZp7v5E
Yj/wjX77FpV/DRdRC/hGJ20Q+eNdAX4EH64YPzuypguAHug/0+NP7bar+FYU1U19yB/s7AG53Qel
IIw0CxJlRdRsWRuBDHeEINHcYRUuBD+MBzDYgImqAGofzpVFyWJ9oGoz5O9VSj3E2+Fj7/D3KvUm
JtLD/tux+QiMTqmyFahtj6wW6s6fNlhAI0KRzSuz6ER1KiaTIB/VXSJFfLSw+SQ+g6TVPwKWRw9c
9+7VHOWZyBAcpZ0tYKPJhqyGbPyBLL3wAXvbmxU124MDqz6F1bRz/TUX+CtuVqou+Kb1amcNDyUA
wn1lfokdcMPhuQ4uKqrBx43F/4QcGcSggi6C00U7pxFQcYgj1s61yetmmVuqf05852vnC/nDLhsM
n+JQLC1xVDLlG/chtNqHzIQgW4hnOqzBjaIHhEk6Kz4FlvE1NQL3tqHspJUd8yT6Sts0OiB4yHJd
eE4n97RZ8138BpEMX6yJzYt4vdo+SE9GhVfFxPxF7U3fIrVjane1t5xNqR0ynSleDH65AGHvuEXS
TPZFQF5cWV70LQuQBi3AxXZO0kifPSRQA2rQRN8SSAMwE9wbtoiD7d9HSiseH1TmfFHY2ZxAwaRO
2PWqE04gyY71xmfPieODk8Sb0M7KxzRNugcuBQAtGsqgPXwuyyowzR31Gh1rjmHovd56zYG/1Uj+
OGBzhFMLdw1IXsJDRrZUgLhuw7Qy7qkWlz5f/fMf//e//t/3/j/CH/kDYKRhrv6h2uwhj1VT/+c/
ufnPfxS35ru3//yn63uOx5gLDgvmg32Ecw/9379eEQSHtfV/ogZ8Y1Ajsh/dOq8fG3sFAYLsLVFB
iNy0sITr1nd3jj+xKiCT/trIAWm4bSveEDpH+Fx974zV7Rwb6kgekLGylbTD0ox1O0DNWHrmY5Rt
PeKVg1yqu4iGMt7eVAZl3PytjjzicwQgzLzNSCRLVojGZBAIATMRFaEMPraRcZmlKxO/8T3kiYGe
nQqmsv7kTEWfNNUmx6IHRqa/etOqfQalfbZjnYkdO8t4BTyS191MaCwZ0wRQUzAX//6rd+1//eo5
dzl+WYwhBs3dv3/1oMfLDV0L/tjoeNghCBwCNWWN68w1ypdKImgybSf0iDzo0nOrB7LgyHlCqrYJ
mNifrSoVGPss8j7Mo82JZsPpW4gVG3vG6ugljSt7lThSnwQkMQ9lAZ6MAbGpzyNIn/H18rfJFPzT
wHhPpmYApZEwHY70mFnVcN9GibN3XRtrLlIaxP/wu7TYb9+OsLnl+dznuDfGmc/4378dkRmq7FRX
vBaB2y2zoeY408cTQwLxJNyuiR+hE4W5tCO4GN8pFMiAum5FxXBM0diCAZoIaHum0rU9gZfBKlJu
PWRJrgnpHOS82OZGna6tiSGUY/dw6026LL9MuvPmtHUm9Cldwc/4VIk2vpvbCxy0bhb6r06yH37h
X6nqmxrUtTXiRGCiVzJ+kkmPl2U2PttWiu09ALQrysfz9dgvfLOPztLXNzMDXEanrDfsZTCdiXSd
mJuAWTiOTVVqo8KA2BBwNDhezdXZmDrI5NY72c1VaiNjb5qZqvMsdt8dGyfx7n1odYhpj53F+mIZ
Un9xK1au3SQFRtSAxxNM3tHaQEokMFPVGeSHw1doz+A0oyBGeA0cLcFg2pT3Lsv6R22be6AyQNtY
M/gsB9AJU5XMbD8Ea5HVATUSDFje4z576BIvexiwW37ANvSpK3qo9rY5QGgOsmV2SJ4tQUoBEyqa
6Sri+ROoP8393D7b0pwxodgQUrjNlwBDDC6kCGrLYyqvIHiywJsMwErhs+RKhQ1uqzFzhwPVAm1B
aF4+U4XGRCKw75wG0am57bd5egXn8r9fXZjN/r684AFyQJPIfMuyoTLOfl9eZC9riNTkxSvwJNl+
zsbta/CjAfDkr5DgAMDEb0m5czd1gLrypa7d4kDsAo1/3/Kwu1JFVlCyAFtQtKWqAQwbZIT6a84y
BKSlNH+UObSwOmBQd4PF4iUogZheJX4brpwSW1FdDXxXJu2XGGs03JqAMBNrCCM+kXZ0vnjKTfYz
k0gyGKBECsotUYiMEPFZpKBeaEHkUtTXIYc4yEIFvnvxonFNNwV9FySAY8cMVmOwKQR5GyE64y6J
aoEsKnjllzl4AnAgBBtDKbi31yV+OlSFEJ4Lzx+ioqk7In/VBWDM8YYzL4bhPJagLJ+ic3odtkaz
jIB04ivqAm7z1S88dzf4ITB9EAcAkkl1q7DvrStO091qNFPrGiLRedVPV8nUliOJ6WQgJ2c4CGn5
e9uNrb2dRg/E9zozwlK7gD4Q0bSCBRCCMol/8LDxeBiN7oWWjjoPx01XGNnWqnR4aJuE30UquDRp
X0MVl0d42yt5FwF2vSDHAxVGFlzA7lafqDZbUF4+jfo1B1nEyItdOHji8VaHbAathLTYETS/Cd5+
a6aq6IC5Drtb37xk0mDqC9q3eU2lq9I9gfOp4mCTBGLJSyRgbn6099G444iyn0wrzzahl/YXpP7F
+FKBwm3hHVxkSHD7WmbNg5+6wU/efOvUgBOUAchBzkf7rW6sV8gTqJdQ8nCpeOTswSSfrIDSEico
ZItTIhpxilkNjQ9LXjypnHEVTW3UAV5U+DaQrGMaHvCvfZgsVWcjNDcdY6JJOrVX6Sb3wYEURhds
et3vvy7SMLm1gDx07moscW9E4NTiZuqdjKhux4Wu9LhomVFtqBFQOtxE2QTFRmkRX+KEIVnDBPQq
aidF3Npl4cowpT8hFusrVp/qkgz3qQHFEn9kx3n9E/g2NvGINeG29HWwjjxjLawkvNOxTD/B/tkK
IITexjyD5Fwor6CBqBG1BfEU3NLlq0CQgizyFlnRTVXJU4Y94hmyUFgIkJABXqAcL13PBzQ+U/xQ
TQVV56Iqza120uhubmq51FuE9eLxs1XV7ZYJUNW6ZnS24wS8EsJxHjwQVC8sZDNvO+Ei0JZ7SbeJ
Sm4uqRsEhKBK6qPkaJrIQ4jLZOvFKXLfgUHfJmk17oGbUscUcLZNa1X48biAINYsEF9Kwb73I1M/
ChwXhY/z/wLS0QiUV/03acQQxQECYzWYSC3zurx6zMFjBLoMkPLWXgki0zZeI4QqN9QJ9h5wgBr+
hjqpKbTApdmAyPGOqoaZ6gMLEcjItGzA/qLTpzRx0tNYFmpVMICOoWhqZus4QxJwlCIz2HQ5Unvp
khqpkFP37coEqyPQfd67OTVSFcst33pub+xlgMjRonereB/FyTNUKPx7yHP5SD3DFVKDjaUpC8R4
p6qWOYTBKqhxEB2fDGIsK/9C2heCjn+phhqqEW4yfh7hq8cP106uVITGUxuUwYPRxfLaMNUfrKF6
nfudyvXWuujtFbXZZv3Vy/sEGwXIi/XbdIghGBQWXxvs11c+t6F0pk1xtqxBLykA/AeLAqHHjS7c
Z8cd8mvoRxuERu0nqiUs/FCb+rDTcG59uWWs59rUN0CL7keG99shzdvkoa2HdwXqMq3VFjgqBsAj
nrcWVC9X8KcfAjBr4CGF1sVEmzwJQlagWPoUGHV3NS11RyTLrmL9sXRSYAkmq6TQYpuUUbGm3jRB
3kxUFxZI/UDHQFODujV9sBps6KdPo6LTXb6tguT9DoCSz7YNMD1gffDAIjDa1zYTgDCoAYzSEFnt
oVfq1VcqfK8+91AhXjdBfX+Dale1Cc3KuAFd8YzfTgcGpVygTFZBmOAVxsFbAHyoAtkPEnaQs6ch
UHhHLXPzbBpNeTzUAcWLfjI1ER7adoXD3B1gF/a6j0CZ4XOe/oCQLEWLRAbnkcWb5omlvrnWVjuS
0uQBkpg40GCTSMQZw6uTxhOWuHsyQwAou9D70O72TnLKx/xbFmbOFS+fpZk6/ierL/1PyPJZ+uBw
v1ItCcSz1QXBiWq2BZBP15b5nqpd2ED1COlcW6rGDm+2SSxwOppm4wNYyoRtiAXzgnrTgVx+bdt+
shqDih1Nd2D3cEXyBbkc8OxdOkuGT66DF1gB/pENYmLlaZiINfNGbevKQJZZ6mRIEUzbx2BEFkkb
DQOEKHl3TSFeuiCTRHarOMZuI9UG/iNd1JxGO+u2/3436f5hMylMISzPcfFrcqzfTmNOMKjQ8ov0
Ffz4C96BrsCa1F1kY8t9USNSCZGQ5kpthagtLPppu6UqdYwOUqf/Pqo3rB2yLRvjkXHgKcal1/uZ
BEPEfIGzM4CyZmivu84Ax7dwmvpARZCxcpMz8+toGPUB+t9AHUH7oAZ5BgoyoSrY7DCOLufBH8bQ
PP1Qvfz7r8tyf3OrCFvgPWRbiGJYLvf/5fuC9lkNkghHv9idyjZZaCGPcNpPWFNBV0WU4rUem821
ikUCBxw64mlToUuGDq/1a+RqOMmCGsFK4CFTzRFHKBPjCJSHOIxy6/63q85OkXE09YL38P3qf2+n
bXhCGHiwKcWXdVCSjFyeHOhYTNXQTeSBztBUlW6ffKhS72w8j4UYm7f4zXiuhvCF4W1mANndW+Lo
5Xl+7w1yl01RXCrCAlz8mQ/vJyP8wOirew6Eg2ub5Td4TIxFzFRzGZLO3hUSh8jIcyXOBY4DAteO
v8lgUeO//cZlC6hM2if7wsKSjAhxASdpqp7DAUu+EfXWlqqqF58M4AwBVxrLa2Q6Z+SfZc9xmtc7
APab9a2ajCOIAYIBsLNu+AyIV5KN6lmnSh0g3Tb9sjG10WTxKvfMek+9IE9DQp2qnuLY7HGcwB3Q
ZGYGbnu6g1vVnVaoTl1aX5XXumNn8PKw/8/Ydy3JbXPdPhGrADCBt527p7snazS6YUm2BQYwg/Hp
/8XNsXss+/g7LheLiKSmGcC9V9hCtzo+tkrzTT2AQpPpMnyIk7FFsgV0Odwc7zGC/s82A4Lfi3m0
a9yk/ib9H3C0j378MjBs+dt/X/+B/fdvz0A6DJg93J8O3hb49pwfJ5+iij1OQ0L4IH9eUqxe6UJV
sXC+AF9aPCpn7B4htPhKwey4ya0dBaypOPcC2S5/HEtVHUQUfAeCr93iSZBD8x5h5SjHqgsRNfNV
tPWFog9IaTzlCSveXKuE4XPZo+tYOHeN/xBZRf0AmYQd6Bbuc1HAC7EyOJkuScM7qmuESvemhHsH
tdKAOh527uyqCMyTg/Vs7Gzgk5StAS1KjpOfw3MxzCFYNYRQPEUQo143ITSgIvOsUuY+/9LX4Q+N
J44Svqu/JGb5HBUSrRuc5sZqjh1NnYK2TA/ICpKX7Myd+I+6D7IXM2+A8yprN4F8OwoZXgSrDsJR
pywo8xeB5evO4lOxpVYa3fd6GV3Aeul+QYs5pWBb4Zj0kzVgZ/w5ps7NjhoqwaL/Ec9zgr9dES5j
kuN/F5EIrMp9357DfZ+uCMSFxQghYPXsIsGwsmtc9D2HORapRMXVFx404jul0ByrG87KDYerFQVI
sFl1tPKS9NKptkKMpSzLFQPp804l8s/dmmrN3CEGhRPOyVUCa2B0okHUQMX/Z90ymWJpuG8aCY7U
aEt98PuJY5Ut+R3tOUNqV6s8HufoAKvYwZHJ8db8jz5LhVO3/+tt/Pe3y/zHhHy35zBPBgI2AsEv
b+M0qhnChCx88hGtAZA+C1Yc6hMPWK4HoOxnfNtpfNAWzN1SppJ61HUEjaXe6eFPBNsggMBLCeW4
rjw0QInOUfJ6jo1/2kAi5tK1urigA1XDoRWQIR7hda+mfF2nHOY8gmWPPEjjFUFlqIFl1kcDsLUI
H86mfJbT5uukLKFEHAb60QNL6X88dPx/XGJYnDDX5wKGSfjs+uWvgnyYo3KjvSdWVOnFnu1OEUhK
sYD1oTpOoRLl4cN+KB9jROY2n4yzCthRktkV1XGrgqyZhBEgGWOF/ggW4+CZTVMnFpzUsmZNRM7C
hbhqXwIj7858z0Tt/bb03269Gg/cQp9VwLbOwJ4yTCBpGlvqQMV2rusl9GWi0f5HHfUrZ6DQ0nnu
R3UjwiB3yrHe69mcbeWryXnGYxiusAKhB+N61ZFa4goO6WENE3Vq/dQ7cBqssksnOEetmC+B8Rsu
p3KXiGY65C5oRnM9KwYPzwhAwqB5C7wG7BYlpBRcueqaYHimt38JGTkA75HnnuPpc1s/wv9aG4Cq
YPAeqRyxiJ6Hx75OymtrYpgETia8k5n/VeeteaKqAomHjQYCdUdFauAaAjiMf//va0S4/7h1Arxy
A6xj/cB1gKGY2z89h8aAIVkx2nibRwhsmzZ/S5o6/pH3oIyGg8cegNuNQa4EfRvuCNEPrGZXYGeE
7yVAwbvU8qFx6nvxy99HBnXHkH4ez0FmIfY0f8V5fVIDUQSzISrKeNpGZTs9d5EPTViV72L4uLyV
hVVcYPIDovBcRH7YHKQ/axTPxayGdUwl3eFARcjEfExJRUQjtjGIgltp4yonPZc4FM02njzzSTgP
Wn/Ia9X1IvsCmNF01A6EihbhPDeDDCh83PkinJeVdXEf2u4n4bxSDc227bN2OQQdZ4SsClj7IvXf
hfDbRw+fyfdpB/WyARIs73YrprXHWHYGv8R/4ao6hlHJ30u7NDs8U8M9dUsSuNeVQCr3RoKthu9A
YBox3HPM99u0tpqA35uH07RlWygAKctz0zoTWL8F/GyrLnqBY54DdhWwVrXfHMcGeE6IQvhraJfG
vyP5la+yqQpf024Sm9Aa9H0OZu+hLTpxpJlcA/z2baaeZeopKAdIy8HlvAuHtQgrG9BCKMvJeUP1
bm3GbePa7Zp700cdNVC/AaNsxuxlDhnvYUHe3EsF/EvutNk32PedRl6Ef5jE3LnDFLyDguqtE3+M
oH6hvINvan4YYsAtEeO3cQYy+ybj5tSE+SukKNJ7hsfh44i0NkItyqzdonspe6GuQDoVL0U2NUhW
lN2eih4+yY5NB9o/FXnh2A9Nw3ZJaxePwEfyTcG0/ySqQt+zyt/zcfCfqGqIQ7MJRTjt7LlOOBWC
7TBKn7uHWOZeRYlIxgy1g+UzvCm0dyS4T0T45rnODD6i4B2DnB8WSxLC++9Wzh/j2gUkq2iOdlhX
PzuRfreTSUKxrAnXAFk4DxW3m72jGwtsrglim9Dg2pVxWzz92zw6PQ5ZWe0BN+m2VRcqWM+WTxSa
oKADhR9yq+hWUaNz3FIIXNDG7fnS15vwlJJxBUbFMH7FB8hmGovxNUkhryErjwMpC7wFVrcO5DUK
vEhnawpXlxvIwgynvjY18NN916eXJimqdcNZ8BhEXrS3ZRnDL7gYz6kAthKEUv/ZE4B5ekUkf0AR
Z6sz5fxUbXDXGeBpaTjIHMGjo6J4DzratPvvJ6H969sSqwaH2QwvBo9zjmfK3x+ESIlURgxWd+1H
DoBcHwIcTBkfiIU/BFHLDxB6B56F6jo4f0eme5mMV8GuGB6Hnl/yx6TLsR7oq+y3AlclqIHO260H
FBgUaAZhfPBngVxSyW1hkYPsdRdsSRK3VZCupj3dPHVA1qmmyZZ1hA3u+Lp1xvTaRkY8UAMDfvXh
v/8M/Nd16fxncBnWDfN/nkf4iE/vA38YwNKXrL1+KBL4wawDhlueicKDBDtAHLaYEJS53fRa2RtE
lKpfHwY0otSQaKC7PyrhRgCcc7L+71N2+C/rHERhuJT45SQeHs4/cAPQCeMcZpTJdVnQT6Ffw8dO
xd9qvtYzpBJaySnC/CHb/1lN7/iagwj3z2oF142lmtlt/A1GqbfeTWL8jRtXORS2twRSy/wgfhUu
lHgR0B+jBrZPAKxu8pRHT5aqPvZgY+ls+hYiHQgbOZtx3rv1y4si/x9gCvp+KAjeMuNYXLzTARRw
8GFhe4HDUP775dyP0xDXk5sexhBCPe7ahqVuN0X70sdCE/Af/6lHRB1WcJAL6dv0AZTF+sutR2g5
E9C9Ylj1KixPo4AQRTwMulhHsAfTeOdAw6uInl2WVad+bqUibRRg/CPyPucIqYnn2/i8d1OovHH+
g/V3/30NiBkb8vd/Lm5eiRyvdITvQ1Hn7/9cCGVkI3DI6gBkGNLpdrle8DRAZgYXoXLAzqGAW8+b
dFINXNxQ3405FIlgL7ZKPXhwqLaDrQLzATpUwt6PcOKK8L0A4bVP5Vs7KfrI+n9czfiR7L8HF12X
CfxLgsAWwOc4Uv6KQWKsygs/jpq9blPn1A6ZWIPnBf5h76qvcRbAwACyAdKvoXPlIMVF9QrcgB1Q
IKAPxHn0NWCFhlW161259sbXDKh26pYXbn6nIoBmqIiYIbynk57BkiPGankw5Ql45x+gyiU/s/KK
RSPeSLmyH3zgg9/BTy3XwHW1T06ozS5jVXU2uvNPoAD0e1M70wOU9dQGj3LxNs/TmTD+OU0f8wgL
yScPUPCyvHIV4QUC/4/uCpmEi1RpgfwucEEzuKeFfrhqL5P1WkM19Uq9qJqKY1tNB2jXfad6qqJG
2oxdFW44lv3r5QhU2cxTNnzoVm2eqz3VfTqY9M2+HZPm7lNdhkDl2bBq4/aV/3FSdCgX0j17oets
OdGljvpYbl3MDvYdAhb/POu67/BNKFmwx0qrOirWPNgauj+7xOFQ15I630CrSbjnpBQAW6Y8hMlB
a3V3VC5kodZG8Rir23Grw8Yr1tWUjmvYX+GN4pns2W8j/zI54b3nRCjNVa0O+aoxzIXTq5sBfauc
O8vJft569C77CQszH492B5HseSRg1P7R+DVIF/McwbyB7R0kJ1v3Qj0cXaUHIBsBH5wbqc5OnS1C
V9HDcqQsGHfZOE6bZY4YK95kSu79eh83KXT+53GikfmWB9zfLjMUYfVoh9NyWKry+YQgYeyUe5rV
mcrwGmt1ki5zizXEnOAnWobjQbPlOEaFznkw2Rt1p4MMIGWsDGxQTlQMEQI9QT8F0fP5FGhTKaih
ak+caZSSyjrUJX4TOgWqswXEJMBUuFL/2IkhrRryCAk3zDEO4Te7aOKzhLI/njHdTkSO8wSbDufJ
niBkDjfQYGs8N8rXg4XEXQy9C+oChoiNoLYzrWMhiq1IHLMPOnhBNfq77rXeDZMTHx1LlF/0FGIB
4uvv4K82G88U4s7uu+HJ6rofvArT72C1YSmRG36VKkjvsTpFHnhuyL3hZ1f51mMcFul5aoze0AGA
a7yTMxm16MYrjBZgQogw85YOosOXogxseOcMeq/LPtg3jlV+LfFGHVkd7oRuIAwWAIRrmbs+qYAc
bREMXOPpkhx56jMo5OFPhsgjW5VDzKp1iIdYyFX+SK3ci7uNhy//PRUjKwAbrdDflqlqXMMVYjRX
GbTsWTB8CIcCgTwqVnnN7iFIdVj6mgHqejB6LHZhY/9Gs/mlb+0Dp3fX+Arnz8IanKfMvqO2pSaH
jkUGvuJyqtIy+QnfLDDKnc/c1vi+ggQsRF+QuBkQj/045zkmmgBqvafzaAvmnG0n/zjn3pP3IIPn
yznPl8MOypTFlo6qXegPTL4PHsR8gHlD5+2Ivl/O67/OmQYNjfWPc1ZpDbtFoKbvTT7seit1920d
HEsgq6Eg1Jag5Vgdlha0O+q2BukYiNYy9t1DQC3SKqA1lWu+XsqWgSRH4kq1baeZ1TPP0YMPvwtj
+ZbaUfkxGYM5THSm5qW27ARbgSgZ5la6AdwEkOz0OWkqoAhqaPRjCaKfoZqln6vsTeJ6eqQOoHzY
WwYhnC0VS5aKJwymjjQE/u1y00d9vqO6RgKo0sZr19jjsej0+mMY5m0iA1ZVW8E1TXT6mSnX3I/c
2996ZNXY4p/ZFgeaq51MANgPsCnrqizvqB8NrdXgr0BIaY5Ulw+sP49O8j5VU3uUdqU3iOwme8cM
7omleXZRQ42V+rAJc0AX0gLm5CzPVjoqxz+iaadzv/k56uk3fEGLL7IANDSpwxyMftgWTI2DD0th
1OMQQgUYOJnsG7JoQPpjEBAT+NIx4nvi2rBRNFP2REcexsI9JcngHWHssC+lB3FoMfl3Jon+sHtR
AeRuwZrEk+4FWQ84A5eKQwspdDdjWgVrFkr5ajXbyoGsqgZH5rtU7AoDtBm8jqiNHPBHTkDziGJR
/G616reKdd5Xb2Dp2unH8LmBuwiAadAVlPb0cWxoMJanX44bt0o+Qs0CokdR1H8BxxvydBx8kL8d
r69iqDEVTbkLxhL+c8jx7moouG5CDQPkvONYcI8d/w5ZpVXYieY9aCCUGEHz/8AQy/gSON6pyuZZ
64Cv5QSbanvo+H0ep0Di0kjEIsOoGp/DgJcn30nxNTwPyPL9JBL5DcIgesdN3xwhsiBfpsB7oPbJ
SxDT5VV/jYAkukKbKlsvAwP1iK9x/wW3nTkOLEp3lajDb2G9WwbastuKdkKanCHC1Uf11+VEwHle
WcA23qf4ILgI5G/WxXwmoJ2dirjNv0wyGg8CQn67zLTtO5AmK+pg2VBXsgqe3UE6u3oKJKzD6VCN
C+m9BquGBwUGy9nrmN5Qg+U2uwBPzbcWKey9hNHMPkoH661w8MvPx4RBQbWZIqkBwAdfy7O6avlz
ITsITAmWfU+eBX/hENmkZco6AV8LgaR3M3lqP0xlfYCH7PhlKuCSO/+h0wyqmLAvyS7eZAUgUCZi
NeGV9Ipk1Ws1wn81BhvkUKgUpu8LbQHcBddA+iyMPADPZxlfauDKf7YGKY7z27S2EvepnDdSY21X
2QlgKPPLNQ46NMjfIm9olhdqmcXTvoBq85oGUa8O3OsRy8kLlbyhDeCZOuNnikLssczlJ+jfrHxw
ml61Y1mPqSrveNipt8Ev8MeBVNcSi6xrDpIaAzKTWr1M6Y2F1B3wHQhNggf8U5eSXak0zyjAgXnN
5xm7CdmZuZNb4bh/Sv3pKN06kPQ4A7Qqz63bYXXaVYM49H57L+aGOpSQAPrUbA3lAQ997ziVyQg5
wTST59AVf+6OEWBeZhp+V/xb7yhYtbVdhiBYYKfryI/MGjgMe1/ZzEnXltJ70Un72kAt5GmqWXSx
M3b/0Tm3kPAb2myzlAXihdDXqgx8iufJmvxZeSx51HGgn3rXRcA/Cv5oPY020cpsK0yDy4wO1DjF
b21pOJBDFtuCrW6vu8JL3rSyvG1mBQDQzMWqh6FeGKXlmYqDLQ5gEGIVVYTucz4Bmzjm6ZuKAKWz
Z0t2LKTTN3hdyn3Nwo/WRA/pBnrb45FaO+Z/d4qovqehltpONoPehK7KBwRfXuk4We5UJzqpbJ4/
dp1/PylqzRB9pJOy4M+CxUJaAdQIUDlxdAkWRMUc9IVViC+ZBSpEdYsI5Cder7JCBNjnTj5JQd4m
WjrRnPHcyc2yGdmotvikX4NUljyDxTO92tAqAC6uXfzZWF9giQYvPWqT3D7aE0uXki7Hs62K/oHa
QmCWobYu76kkFHuuYAyylMCJfWsHn1+pLVfZDx658eL5xkKlkBtx+styCFbrFe6N8EzObrDHqVd5
MILOM59c2BZQnORa3lFrjvc8MHIO8jTU6rkh7intn2Sr2KsHMOE6Yxfj1ekRqbHiZfL8ZJ9ajG+o
qDQzF1mHX33mxbiKK5jZjSGDdDz6MoNDFXYTnPLGKl6GtCt2eYIQPbX2oZ2dmxFPtGWsgcqt1C/U
FUDHdIVAPRbu80RR23db+HVqZN8xUQD9zBO0G3TdN1dtwxhSpxnfAN3fXN2qQKyynXeTSHarEX6b
u6WyigI0VQ1/SLLOOSL0MDobmoOBxpMBLVH30RH4TNgbpGH+zIM+u1ZxdGUWtwpQfSd8sHEbZtBz
qxs35i4cAfkKs6p4pjpg3b65wHGfqSoO+vBAH0LAgmOCkUNzQhQNnr4YP3AQ38JoahGQQpFGiHIX
pR17ohoeYa03ujrdUVs0pv0DwiBLd+rRDz4uuxKRJCpKhD1hu9g9Tf7wDULH5kzVBuiPFS7Q7kRF
1VQOdGIg9kBF2vS1eLGN1hc6UjBBHAMYYgPBGZwZbZi7GSANgQtFP/TOwLY2a7stnjTVLjeFv6GB
HVCIT/0fy7+2AXh3M0IqEKRKzDIltrhPdbIX0fjxr3VzJGYFm8TH6Uvl4BvIfQtSuIWvofYFNUW1
JlgsAWRTPwCv3pKnWxXtpYO/A4B5uFBpqYJdKtKGw7CHHNoH/BYujTaI/2O3hk7lMSoHf6sdqFQQ
K+MGMg4bOdtlhh/8jKyBWcEw5B/97KDtd63vt9sgKuNNnyp+QT7bXMDjzDbpoKPfwiOFmW/tzOn+
s53G49Wc4eNPFztkufxNhRQRcPBQVhQz/vNWJAnkWxHCLxAPnjtDZAqdsfz+1JnGNiDVbmoQc44S
Gaz7xuY/KSXsyQgC+3Xt7SkljFXbZYSN5JPBKpR6hYn/OvZwm1JZH+wWB2zBX7s2No+BE1SP2tZf
CAlTJkru/LIMdi1enUjJrkaAjFaQiCv2N5V0bdXZOcJnS5rGQIzeusQz2DIdomoDIeNhO/ZFOq78
IH+Aa0VyJHrbUkckN28w4HIEddQeS7BFtwJkmn3nMYk/GmywoskB4TqH7AlcG+xXaoVBfLAu4cqp
0x54M4U4XWn18ELhomCXKA22HNmxB3vejNAufVBZ+WMUdXqiEtXLVnwMpTraMM8aNiM+2oBEhVNV
DGuxuxHsiBc3bZutqaJm189Fx+L+0UtUvKbWwkkAWK6dEzVSVdl1m8Bm/JFKcDuGudKYFXdJoz7P
BnBwrGrvkZCKVnppRQ420wxv7DOk0IPQsE/wRk9ZMCGPewSE/oI8BunF1K0Aqj673gZ648BWVKTN
baCdu0iLYxDUfHqEKaaPI9GAJMvDQyGk1Ncc6wRIZnKEsJR/sKxc3OVh7/1jDyv8HfdDcPcMokeI
pCFKMWtIAB7QV517plI7WO5dxO3vVKINBBvGdcJye29nPWzWOqmeOsRT58E0TRgba767403XpPBM
m2c0keue+96KnrwIICmdn4Er/yLon5TAlGzjRJ6EgQ3+fLRJ6vpO27Z1odLYQwVt6PkXKtV+353r
Qk57jczZOVYRXzbpX3tuHLR7k1bv1EPz6qMHFUet165TJhcROAYGQpBwmSxYCQXwOrv2lQ7u2dyQ
zQ2FAyoy7Hwgslj0wLcD7bSMgFbZz6kUEFtx9bGbIQo2n5xHB94lk2ieshmm4OPRfmhKhFGoA9X1
s5SzBSbzMqgpLOfRD3a5f/HcYe2lIgbVPXeutOmDwblaUwKVJdhh44MeDZGcaerj3OJAfWqwEVKj
ftQKauhLl4f4tWeRmTzwVsr15B3JogccDokraqDy3GqF6jcwdqGeGMEJOg968XzbU9YYbcq5zlJo
ddLgc+ut31C4Z2Byf0R9X70jOIt0CH7+K/Ku4qlCNpLqa6uwEDZrygP4JtV7hM+kbCi9L12LBQ8g
vfjknutvw3N4DN/VINY/GAGI5wQX7jd8SMC+bt6r5zraozpqpX59V0e/tsqg/xhb1GG9DvpI7K3J
hsSRiSBxDR/FEwAoW6q61dNe4Rl1aaXT7AM3nV4cHV6sshp+n3dAeO1pJ6o+avzahvkA6auF+CXa
pI1OVs0fdIhviJh+OdptgglWy3LsESDBb+rNG2qwJwF60p8jJP6l10XIxYftLjAeoO+IYjD7Xlb8
BT+lte+1yjdU1A144i7CNisqNkOKzzSsFFQdi3ZtW2LX90kC7BCGBkA4rirceXeWsfkLTVwnFQKr
czHyMHGQI9YeIsILl6dRPkAefltGYrgGs7RLOmTNIwNbqINmDVLZoXHsN+i9w5Aizco1D7TzZnk5
orUg5EKlqLLf6rJ5H11bPyjEP1/+ZZDFR7bJC+Fd8nZjgf+ZYq20UQqoS9wxm5h2+mmDN5Z38GzP
3WWWyPcjGPqIj+PlS0W7cfBlNb98qWhMUK2nLKoex1E7oMUF1pr4oYy1BVD6bnZGyKV7AyYtd+B4
Sb2iEjjbugyGr4GE5RLkurOz3VnUiwb/Wy/bgpJHzr0I0ZC0e3OsC81QmvbjsFT85bDo1ei+2FVW
zzfIH4Ly8dcmsaHmXzKwyf6szjje4ytgssAHccszNcAbNr9CurA9M9gyfc0z3Mt4z7zC4907ZGPl
7lJkPr92YF3qGbOU+CBbqdLIcwIfn/uhc/zVAmbCyLBO0lddmY+RHEh3Gkkd9F8jK5HZy0hCO1Xa
PI6FOcRwGv0+M1ogN/4TrD9EX8rOe3Whsbotuj6+1JWV3tXWIHZgbhfPiLQgt+V3zm/t1K5oVFqM
7200xW8GwfgNUGXRNXKQWuUu4neQMEufkiaM1irT1Y+4l9DoROYsDUEisMrm6xQHFRR3m+geZh/d
UdbFOxb92aYaHMSiQNSEWvcov2HBCUxtG/+cbWrTpBbvecb9dVi4MegxoThImXqHwuZIEsWIBbqi
H94dr4AJMd6t3ArfW7wQWu4G17DixUsHAYh1OaZQ8AkKfGshVXXA22Jal05UvvRjz+4NeHm474oX
6uEO8qCmUT9QlVcHzTqRMjpS/0l17r7KuN5QK4L45gpx+0c6FFXJaNjAKLl9pJKJ7ABqMXChpbnj
uLZ2XpFAv3Q+GU/ZBUCw5TfqOxRZfc1iF3p9sWWDhhVnLwhdXTudF9/sGBhpB4LMp1pKYGsnSHI0
vPg2hiO8WFoHFwWcWL+W7Ad1tziwSYPEwp6KUNX0C9O/F3ZbHfSE9RZVj53eGCfJoISRiWMhompL
k3aWeypwM754uYGgku0cgSFLn9LCgeuyA3B343dwFy+6EK/CCu9qRJOfSgOUUTR2kOjJ+3Ttqbo9
QIPdQoJ0Lv9/Dl6mmo/2rxNw1ZlVYgpo5856mwa6jKILXhPIxF9aXrorqs/BHtyUqreXbnU+fOpm
pP7czcNi6ciwTr6MsY31xgpJxN/j1ASrxudwuzST8wayPiIDTfyFsSC697wqWk3zQxTrg24fQFlj
S0WvcpGHR6DgTMXQfu2UZ75EIMBdh0ylSGNiss5zIQXXwqAi6VYecv6/QYtww0SO4AQ4V3cJD4Jv
ju0n67az2BOkdrvdkBrrLgyq9g7SfHJnx6UF7ifk+iMo9H1zu/YqaPyUQsS7j+vfyxw8wcE3Pfx1
6nhbhkF+9cuxPcKEDISjsDH32WjBEwpGsl+QIPojS7rop2IHV9g4j4qLV6nlAC9h3HvWLBGUJBXf
gxnQnkw0RZemy91tDOeWFzY/KJDGHH5YXgMnMsTEHBV0h9Rm4WG0ajDAG2G/5rGRh7JCEIKKIyBl
h9RKk6VoidA+iKBJl2KvcJdmMK7fsCJxXjUbkC238xzvVxSNmwwoesXS2Ue6+lB5SbW0erUyBx8R
oWVsVPhY5+nILK2lh+xJM/J2GQtxluwQOuBZ0cyZCxmwVjJQwudzDoIyPihujUurDkJrrzrOltZJ
J+EeKXaQxeazqn0kQuLKtpdWlwfQdhewi6OpopjZe2bggkNFvNv4fmobiE7OY/Ohn/bCDWF5Ox+X
d2LYK4hmwUGkOTayNAewtV7hHD0Mq6rLmgtt8PN+7CX2vd9Mw/nXHtQtigyi4W6h91RsyobBRNeF
5fUQBveZI+QlmAxwRmV4D60G8LoiJDd3lYJ1DVVSP9qoIvnhx0CWUokaPQvuIW3W75J5/K1rohGL
AtERny/zYW4bI9iLyHV/us3dTLF1JyP31MQh3njUN0ygmFZB6XhDE/MMDx9wgSCFBY28u9vBwgLm
sZVVPKT4IP90GFA4GkhU58mW+t4O5ov0CNZmeb7Vt8rKTnAe+0JHvs0d50KuERjjyxz+c+hzCH3N
Zrm0sWL45EZBlJ7HWRPoz2qtI9esqCxKdtt1kUqD+u5KBraVbRgAFudll7qaUluryDTB0vIf0xkd
70WokFqYDznO83iqxVcRlZ3RkhCIDcSWJxJrM7gYBT0PjpXCVU5Fz019fDdFxQVaE+pLnTZrqueD
tI9VzbCMBfjqK28g5OM1gDsD5ey8ZogGUH2aBcNxigZIO9HkAtiSCVm4FWIgWNBypAJoU5okONfz
horGgODHQsj8UV1fVUhSI8cP7odgDiJTf9LyU91s2sCe7vASdhAbmxu80O+2CHzhvUJcfaLpUwuP
zdI7+ou+f5sqCPnHMBqwjK2Ve3IKOOb8AMV3P47COgPSoKWTXWgzOjHkxucN7VFdjITRBkDmev1L
A4ziIB81j6XOidXtR1YWp1/qqQcNRZo83NVYLi9H/LeD0VheBz8QQJwjcwj9anDRdgzGQfi5sQGu
62NT1hJhSw1aydFTbFtT8dantxVbs8Dq96Lxk5ULzY5nS9Tq6JeZ3veR0l/iMH0kSsnUhAkuC/O5
RwAw+n/3CK3KbMbJwNwngP9L0BoEr4zKz4L5W8dOnOOtytcJpC1v5duIWqTtwQZbFvSY7Ez1S2d/
ZP6myyq2dtvWPMApEMwWB36rA2InAdJ9tX+AqXixqkbXPCyVZd7sAeibbXhQV8ybptbxFt/YbEPT
LA3cB4U1hRfaxECwb2dn7sEa2VrrsF3f6hIZ+f5SLsh5+9bEOcxwVjSSKj+1U7lpoGT6y3T/2nGY
z4BaaEMzQk3po+5WxF2HFzv1kXkFP99dCgLaJkDGZViVaiwvw8gzZHaKit1V4KYwO0KRWtqwEe1G
mRrKWPiVd1Tp1d5s6TraySat4Vxj981TBQrrqhaxf5RBinBJX6ePQn6lNqoB4jQ5+Ig8rm91ngsX
1jgHm46nbv0UASvwVDxRd9qAT41lO5P+cgyqcyKWQPI1ag6ikP2BZwwYmCyDQELc60uD2MchgoZn
FRa8x7UrsaUW6gMspwEeu4ML19ybGqB8xXdFZ0PwPdPiVLhp17yEWZJt3YpBXECq58yNh3eeAbNe
u5lBHrqqoQYJJaIxb8bTWEESEQtH9QAblHrTWdDPSvHpvOohB/Q7ZBLXIKH0aqXbHlgjOwBmyYEc
pI7bFytEEq+zawiv+kwfmU6TozWvu8BdKrb2MA4vZQMweeyBr8llelxm6mP47g4h7Dpa3H46y6/h
lMECx5R3tiuQx/VHXSI79GeZ9mjTxE1xcBobUt1KXby/NgitQblwwGMti6XYM9m8U+Ot/pe+01BF
M7btX+e4DY1S2Z1MJrY0962e9m51UynjcwzTs/kMfjnSrY5OJp0uwpLQ4PmrK9SB4n3l5ZBJV25z
ga1PsbJ8Ze8GmTXbOpmA388eAx9ETqsw8qXMxUMJ8+x7hkTqS9PyaTX5Rt91fRa8TGHbbBB38fE3
QKvT9N7OxvIfqiUoBuMYHCGto9c0U9LVHK6/0XdqdCE48xTidsGa+1ynbnnMRoVbPaVtOJsRIQMF
LAOVaTfDRXQCovX/KDuP5caVdUs/ESLgzRSgp0QjV1JNEGW0kfDe5dPfD9C+rRMnugc9QTATIEWR
RJr1L7PoPibvNQ+dn9yU42VtIeV8zgt1vH61hAmw5U63r5btHHJZqve15aUgJDauj4Xh/IB/junb
2MnresBJzN4WoaFCUaCvqM1/TzQwKgnMdd1tp1q9jT/jcgZLXD9ihDp8v0KNy+M1icS+yOLh4bsf
a0NvWxiwL72xLpA75eYW53j71kG6uZmlkxxm00FZNlRQS5aDASrymOcUqkJ2I6xK6euNaG80cmJ5
Smu9NolN3W/sGLNBwplvPZHXiTI9qPE8bnKQrd94KNea/bvpu36jprn+YCiVc5kHymrriRqvwNRo
1Y9htNBwyu4TQZa7n9uuPOVEbRLh8P0wgZ59oqzbyiCJ9PLUaTbJ65MSHgnkBHNGUGlbTfUiBmjg
zPDNEXCveslZ4OybFjngejZHXPjYjPkbYHTWBT02PW4ft0/VUlTFI1j6ljMaGLN7RDqikCIUti/U
U6uF8uuQFuN/Nn8r0s6JaVKiM6gQupTlUShL8R/N9cR/9WXLdZVbJKW/PkWT3ZaxxTo00IEmIah4
zLnYOkJtUMXGyV2zGpQwdVv/bgf7xZtU4yXtJ/OQOma4y6oh/KEgI5ig0vyuJYExxTB3l0TNjceJ
ameADU5xnWKhtnvsrQgYhuWFm+kYHrU2jXyz1cObvhzYNdWXcRGyJcD9WziwLNLbkcxfTq6XMUV/
Al8np/U11oOwY0jg0Q5ZKrw0Ycq3RhJEYRoYfVQVOSkU0sn07pN9PMAIDwdLXBJcOC9lLUjsaUMb
JILm9wmxNHOzg/pkEKH9fUKxrfpRgbjpoM4K3KJ13o0oJClLNM7ZRm78Y+x/20t3SIL3sV/AQaoE
tQ+DOTpoaF3xLx+VB+KjlQfEw+Z2jHIKP8uJtW89a2lsczHj4RrosHVAgoSv5NK5eh0Mcdcx49/q
nD21da28VFC7Dq009V1WF8p7YSnBesFc6+mmr1PzYX1mWEDVWYNzCYl9yjWV+u6/QZ6dhQWUlhrX
xLb0K4jkuItyhfzX/9O3PmoSUQcLnLGbvXlAQ8jOaJgnlx8mz10PVpPpF698WRtGyQDh55D+jlPp
/HWauU+3rLuzrYmCb/P9rHp5fmRUg9/OobNfT6xvJYT7QABzRERgphg/HKT4St+Kt7nq0utQaZFP
QR/AuZHz3qlbZ7te5oaUCGzTY95dzv5/P8sa4vq1JzpbMfThhrX0cEONgFGrUR09KkkP3/19XFAo
ltJlO8hl64k0U9UHINbj+qS1n/8Xy85uXCAux7jiQQjCPrr2D9VS31dL5MTb4zvgfCpRS/ii5lZv
TqvYm8GDX2dEoju25H0fYGYZV6tq/302n+g77OF/jKj/5OWix6+UhjW/wVmMhYVFBnccZunmO9hh
PdEN07XIUnWjZxpk4NZ9nDU88Vc/ceww9pGKgcjaWvuXrvUqT4pw/1X41YsSwt9iDFfNenhX8idI
wkhelgNOG8omqad4tzahi4IIhPW8rxNJLInbP7RaN18tmQ8vPVX3AEmVPK4nY2ead1KIYrueVZ1s
OucFKcrr2SbHj32Gx7WeXLtQWkC1Nefr2rJCMIawfQjZ3hT6BrrdKVvCUAcIpZsMQnqwNr/9Db9i
itf2tFzT1ljzydBEw+S4E9pobX52XUJXdEV3dyx55bOCqofNxPQ6L621S9X1N0J+ssf1+paf7D6X
aEfWky40ovsgTAB8XsxDTIFFKkwxnRBkPb4Qbs4ScGL0qbL7rNqsHs34kbqUuuENjXeUkjoLW59x
8z41QwW5Uk+DOZ/3IYI8Mh7796izvFt6shls7g7a7myeqbZmubM3Qdd3ruPZO7PM3qukUiDp20og
KE8eKMceiXGK717I4K6hUfzpAnSbHflamm4aeFyY02V9pFjQjeqK+A3d5mtNlDEPGgOrsYyyPvgT
szRQLMgZU/KohmUwtqG5cUsdFDddmOQHZ7rP3rIi8ghmivj7WGDM5cnQGxm86jEqb+wzTtz/GEk1
6Z+SgISnSjWiY+TmH94Q/RJJ5O3DWPMOaaiAbbEdZpaM+RXJVyues729EB7cdjomTcX/ivuxG1+g
t1v+jBn4DTcYbyewPcCJDM837aU3tJ+epru+CiNsY/YhaCd+TI1BgUidIf6MUR8MI3cPKEFBYnhH
6DqeIerN81TC66gT+roUCIAoRGwhPTsIT6up3VDp2I5jz7ysZsl5grboi7J77IHjIxD7v6lVEBBU
G902KrV6V3VK7o8mBFM9GwJSQSA6xR+a3ctfXd3vQys+ttK6GlWjnr0WbiuT07D14qbwtXj+J+x/
NQXZWex9Pwky47NoP8iI2Cde8WPIIZPoVY8Ut3zSYav5Y1OVvq78iIo0sDDRw/+6IzxemL9wncG1
fWfwyRReQ13GaT9Vlgkby3xDDVCfoByzOyGq1zdxrtmpijIGuiwyCFbWTz3WJYRv1pReXIqACz4Q
k26rggl2zokKr6v0Etswq2VE3c5K210zlf0etugvZSyKlz78p/ZSgMSmfVVAR1knyEuFLWmAxw12
4VPG5CGdjarpCIcF/4ms8dQGXoAiOX5mSdRctNkgyj576YdBezWc0wCDMlBC8aKhC9mUOBtsJsYA
EE/zWDbFxZTTqcR08Umm+WXsSOzWkMhsZcqXQaF32MfwSU9xdPTqbuvolXkMy4aAY3O8Y13YsPjs
6n1sExkxDP0N6sfGbOYRFrJ50kpX8dU4zmHa9c+OLClYzqXc4BPanEQyHpsebi5G2ZRmoa8rvXoY
RzRmpVlAfIXXRegg1f7YIQAXh7yk691TPpCpGYf2xXWgOZN5LPra3nc9VmZFrOI5OwUC64WDlOgY
TAKcsVkstBPbcjcY8TCCH9wcwbB9s+5mWBzqKfEE+vC6jvVtPdftqU+JvbuuD2t0b5n/H+ekrtJR
lPawb9X+WFYAXbAjedb6Ktp6+usFIhKek1D380mOe8QeBWpns/G7DkPUqZDtSXixvrN69arqVX2C
SC65w2KXsFv2x5t2hmTS6/Mnc5WNTEZ691YsWYCsDHxmv+hk65grFFEQVg4J4pn794k07o/EZQM3
O3XsF/pv3XaeRYjvIjW9Y4RWdeskw5+q5esRnrxVpk38UkXyFhV4DF3RHg/etcnSmPSnHexX8VLE
st5mPUTkpv/MHTxLIOo6hN5U1VYqsXsdmvCYS1d5DolnCuf4rBn9a2F15Q7nko+uyPDFDFu+PGI5
cP8ZHlVbDJTwKVRrbfncxsPPqDE7cihie5/aFFSqsd+FQ1MEvN/0nOfT3ov5QPIKzxY9t4bHuuTD
0jLxko/U9fWarUso9mmS7ySA8sEW7UOel1j7pOXriNG1WJJ9JTGnQUbiPRXNdNeV4UNT4SqRcjOq
2nCrQu091h2gmrY5q+w3gl4OwxblonVSdHwqiaMzj5nA5KLp6n+EVpa+2eFV0PyDS0+CH2QyBXWb
bbwwuneFoR2S/NREvbVpar902mc1E2+1qca+Z0xsfd38Ejt2tGuMkXSoCG5q4+VH3POyTeqm713j
4V2aunPgtA9Vl/muPdu+8Ardd/LK3ZWUey49lMUmartLgf3ZWWJHghU+OqxOqCSKYKYNpp/4YrDe
jTJCkQXkdBWqdxgzPE/c9lQq86fnQOuzvA9rzJ9SyxiPWDBCwheUi5mcp2C2oPOVuucGwNDTgZ1X
RnUNN5ssr8/J2DEGu5O5I/pU93tlGjd4Mr4h6J7grjYP5ux6m6QaSD5NEaeKMTmvh0FYyZnq6DnL
GxvpsJ1D4x2e3RSBBciSn9uK33fNP4lhvVnj/KfRO2pgsfkAGftcoUJ0ZnBE03brDT4IP9pUsE0r
shdC4azLxHTvd03WHKqozW/5DA8P89G7wCPO7PNsm7Oo2+gIszDFSshn10a4tLkd9Fqbb2t9cbMl
9OTQ5G70QKhwiNuPEZ+ll1vHkJUatp+pdkpGA4VmXMhzmaTjoSDC6gFquLHXhJgfhziPWMwia4Ue
U++GcdShVLfatkowHM67KN5GzWPdI+sxhU0xde4tvDNYEhe1gdECBpIYNWZe0KUqdXMTSrwlhPVi
G94YjFLUr217GBSbtMgicV87ivZB41g9WYkxCVE9NCBjJlCbgEP1h6zZOWn1UL4rNTVRL+2mY2WZ
1gbJa+t3DJfvk4XSJ0bX8o6suIOcDPcBnmrna70w3pnAer9DqvU+2X2PvaJQ38vYIv0UXOQ9whDF
Z1gf38HT2bCl9fCueSE2wrCk3j0LKyRLus17VDJEkEJRvyMhm4hEw6A/UoxTPLNCIj3EA5Bwws3a
TITUL4WCimiK32WXLp64ngmnO+p2tTkxyZrmKbbZE4eROVw6InguLf/reXKbHYQz9spMQJvKy5Fa
Zo71yFobRMm7KbJRXrqUj2w0g8HmXWIxlBLENo1+pWAK00fGgoLi5gM1Ctpv1PILmUwtsKGM71RV
aXdRh8PqkFFixhsEjX/5TE1n3g34iWxgCtkBWeaGP2CEfa2t0fFnkRrbFAjYN6xhr5epd8ded9zJ
6jKk9Xzo2yS8SP4XjHkf4Cy+ZnEobgCpeHWziWC5oahXguzIYyjkzTZnJuyywUdVbWHXkbtGYYqd
rDokfYCYodsZrhVEfZEEKOLTqz325dGTmnsimIME3Ur+LPuSlNhS7ut2ZEVReW+Qgzd9MyYIX7j/
Qwnjd65dwb9iww1xR0QjsLUdexumceSHGUBr2+CDI3i4SxIkQyLE40sbsxsWpzi0MXRHGcCVnffN
pif5RcGHjYlbIHwAECBJJ7SC3ssdX81LCpFMD10S2k9j5QGqW/mu7Y3KH0tAjdKL3E1aRrbfUlne
tnFlb2a3GU4YddiPicApskolvIUWuEwzGVALltBXp0weCqOGpGs8zFjTbQdrTs5oO+o9C3+Ld3bF
N60+aDhmCKUNzx23KuZQ1R/TkX1gUWU8DFjRxHEChDw72rbrwnJfRiILzOS1tbX6Fs2T7oOo/WT0
psI8ivlUWP4wD5Uft5FyxaWwv0z2pPgF5fpHHC5FQOIW/7jqnWKCU4sSmCftmhtoN+SGHuJP2ZAf
UlhVuHc0jVxBLB18IoVcVUsvyBt3/CSmS9dSbUxhJZ6i0C2CPHcfieHbD5GS+YOrXk0Ana1hz7Ov
dcqp88pXIWznoeiUz2bii5oszXg0q7rYtnP6tzXg7zREwpF7fCv7JnnIhnHylWTG6ZiMyI55H1cI
phXVzk+5aobbOST7WQwopfswPBUj1h3CUT7NyRzPZgh9a6riIO4nK2gFv5O+wlEfh24koAbA6DyV
R3ceyHV1y/oBz7GL2rClMqCKGLhJ6wSmQpZlRSZy+9xMHnm8OC77WjO0e0S223hSkKzVQh5yK2uh
VlYvXVveFRXCG/Fo+IC27YcmMj0wGs3kDsu4+TzzKvsJlZyMjm5E5vSCifa4Km8J82IFH2kzvrRD
UHmxOKFRUqleyZ9ta8CVY1mw4abAKG9mVJbTRHZ0731kYWH6nTOAdWDTNGUke7X2lVLpdJkgGeJZ
1O4yN3pzMKvZTp5eBQnZGXKKbDbDAx/QMIidHYXqVjjZG3HO06YGMtsSmINDfQybsFQijFb06qGY
8MNqQ6ao3MZA28ESbqckgxN0eYKRfhjvweCyU0pwkq3q9pk1/sOcWB0hdMnN0DRlX3Ej+eF8yyBw
jHki7i372cii0Gy41E0EupKubtmxquRIODo7u8qIpn1e2domgWDjC5cwoOQaicliedOSMQJDcmM5
6T32xNm23GbbEXBE3TpXdwNyvIN0VA/FLyYnjOFIaYY03+FSvZW9XWLnlZCkSRreLpzVbeu4jY9c
OduFnsVIEopoi8vTh7ZEEdR9Oz5rObAQUSRIKXWC2j0vDDoD4686TKZNpjfPfFXukgjwC/gz2wmF
nNLZ2DgZHJkIUA62vtOQR9tgaKeHOTSfSbzF4DPoXAMFbiCk9q4JBpYUu9oi/KTGCQJ2eNk91RkS
LoNCoEfNv5lg0GeTOfsqK2mzJ9id8ec3NgvjWSTZXQlrGQyqFj6K1viwTerwcqhOSZ+KYzEzXJsK
dK6SakblnB12mUhPzwOBwZoEDq9rDUekMkQ6F8JTSttTR+QJ5uIZno5R7Ye2pe5VLO5PQ201XwdL
woIwy5xga9u6h14qd2g0iTJNEaT2EqN0f8oTiABefdSSsT9NoxhO66PvQ2Sb/SlPoE6hqWGmdoDb
4bfv5yJz93y51cnI1Opkg3ftOlleZqKaTlgiSexZ2bR56JKC9dXcjmJAn037mgIjNjRn0AvXB+q/
CM1rTmldvDVuDoBSmGNzkHHOFtlD1exmM6FS/XwajZ4kOqeN/dLW8ty3LNxZ9MI8Dgr+XyQUT7Ms
TswiBZugKdxafflmx7ACuiEqeX2gltY6R7lZBkpcxuyl3PC0Hli+sg6N04sF7L4LFbU5yb7BL2u0
9g3D4akhAACvBZalft2UL0na/Wm7ov/6rNZH68cUS4vkujmUJKdAD9+HeOKzo2WfsT5yl+bEjoPv
e9NUxcSb5mBP4Xiyo1dETRUD3VYjqJHdBVVZz0lwwY0KLWjVOj12naTgLjfamN41xUu2xcQ/RvHN
woYSJwhW8G0bhgGD1PIGarzn20uqMFwQgBTE6Rxigq2G4V5m9WFs6yX4JnR9HHDHDl2iwmINGuxk
nNZ3gJkHdWFHvlK2q05MDIsB7/Kw1eKK7W9o+HEHiRKrEOTfL2XhsbUaTfAa4sRPEB30k0BjHlQO
Orb6tyuz3+AuLp9siIfcoFsuu2PaJJj7k4gF/rp8V5U+ladmOazN9WBi5sHP/P91Oqzs/7x6dLx2
N4/i2YUJrVVjUA/2B5uTPmhNXOG2tmJiMFKkhwF7foo6XBBV3UkSeODX1uw3XgM/Uzg1lDsOA4y/
3fxXkAhKBXDSlO4hzIgqypScML5rX3nEHMbDvQirh5Rx4ETGGfn2Vf4LO7kIoLx1fTIclJPUry3J
fsDhirt10gbzf1tQTogS+URSQMHYLfOdNkZ3h6pYmD/HzvDaqK6xHxaYQLWs/DRF2EQ2jX6eNYKJ
9wgRnOe+4R72Bhe+ZF6+eKsMkvDIIkJIOYxHpbRTbh2iVsSMIZvlKC2rJnBGD/OGeshOoSpIVesU
llWIsc58NEe8YBTLl1SdfWWCpOUaup96kfmM41FRVenJK+VfvmzShSGtHs0RY2tXT7pNTIlMHzvv
Mgpp7AGVK1RjQcIWYmM1bXlVc0SNA9uoQGRV4vdZVF6thIozRlZELhZ7hPaSuA1IaENJXJcx4WxL
QrHuyvQd1n9zDgtCZ0K8NTatIuuHFOMMQyuVt4phdudMjXvMSJW+ewo7ZWnJ7s+Uir0ju/0AWebZ
cUS55xYoDiE4+ltZhDgmJMqvfsnXwJ52gDEqsouisu9pvWFbZbH4FVXxK0hSUDqT+TEQPYIhqvOZ
C/A05gW9UOxrFrJ8KaKk9ht1PtRma/8GmXfBAhijHLXrD4AlT5QG0bj0NUIr0JJNGbXpUScvcOPk
pjzgYir3ktLBBpamsZFK125ZPm7Kakz2ar3gHWSFtAVIayd6+wLRnwwNMTwV6EmMpIw/QqWyUYJT
TNCf00otF/EK2RmGLZ/aUf3oWu29GLuabDkEk1T7qcOQtJu4iYcP0Fhs8FxO7yJJc8St6cwgte3m
PDvXeUWgxoLezVB9R6OpD97QKK/qnGyFZwCp1sLYhH22JbIleoUp+FsQE/5oNrryYqiWQvgpyT5u
n8NstMp4lzWT+9GAXzeeC7e+DeczwGdEgBJ2SgMV5AN5ihuXHL5frTcagZM62pUdgHFsqrjdt2jP
nmOzQ/VOJfyzwT7Y8pK/zcwPBojFuHtlVi3JsebBMwZxN+oQaEMRxZ+s+sRWIKZGGle+bGzvGbZx
uItiB8FwLUlIl6m8AjH8nfXuKGfRPY9t5957jC3iAj7zPDAtkOPGcLTWvzPe7GmteafU0jL/u/11
er1y7Vzb62G9/PvZ333/15dYT9syXMd5zMqUYwTyifojZlb5eliOGovopb0+WuebIVa5aG3/x8Pv
89+Xr33r4b/61tdZ+2atKzaGWk0+e7sM77eiqJhUl4eqwxIGOPV/e43BZEGwnM8UKLtbfTm/tr+e
+nUUM2VAxVJ2USrq03qolml2NEvMx9a22c7/28a9mlXkkDyUsx49WZrK7eDmRgCJKHpa+6rcZnRP
zHG/9q0HFW26Go/hw1dXbqe3iGHs+0nd6HlHkyzGr771RNHKhvrO4nW8vPhXX6IQyqMN6vG7jx1n
YGm2cS3NTNvGbhXtrQqr8VKprYtameolzL2YqW/qfjWu9pZDRH7WVWU6yVDkW5v46Hs5S7ZP0ezj
V1d+xDAu9olRpQcKI6iWUSeOuNJrujdshiYDSwmLR7sc2gciovYuc+y5sSeWSDLNjijH9ilb/nOB
Zesec5fXosmcC/JDdauw7WJYiezHsZsSVvjqYzp1J8xQ8rM3svas2dwcYFFJTPhJ1ZiVHP+4Uv4S
DraTfNDeM4D+Y9E16gd+a8VGjHaxVaVGaIvo2WL22DSW6RS0uBvuzaak0qNiyKTpCOVYem/SYVBf
a2eEMNqli5oCJCkj3ZsA8ch4T6q/Rtu37JQhNPaR9SZHs9rkaOeeshiTgmoqf4Plz+e1q4n0/uIR
7Le21gNC4WjXIv3erNevfV2vv3rW0DysrSEuJRWm6bHrZg+eWic2ZZ6OT4UIC2Sw8bhVonF8Wvvi
ksUu5KjL2vL6GiP0Ov/EhubfC+SEVTWoJByU5TXWQ67/E4+WuK8v41UyPqohzIjvC4aesE5TabLj
2ldz3z50SnjxWmr4c7nBLzG6aTJXnxTCF3aOGy3wBMP22keU0T0vqKCuXVY5SFKLyj/ruL52xaOc
A7XS9P3aTOa2fCLg5t9XKNKdokNUWjmvK8kVOugtqRLnkLSMr1i2/C/p9uuSVrI+18If3/3/fR0Q
P3GLqqHv1tf7vnDQ4ueJahw7m3wMcHAqH7EMNI/GtPjn1PHkr33rYSjV8rFbDlGiQOfUZ7n7rxPf
F2updEh3UW/fXeujOQvLx+8+N8k/Va9h9dPEnu82bfJY6pSMxRT/++i7z1Y6SASNd1qvUKgwfV1W
RHV2UHTIMJ2O63hSmUTZqnn3GgEEbUPWDLu1qQly0tiToLt2rPZVhOFC8lmwwuXieBT5IREkDq3N
UfTVcYrhmWDVxN5L2K+Gl8FvK00Q5qVpUlQ/6C3M/W7s7depaMaDIGdrs54lai49dE01byITrfzQ
2c4pbFiU2CnonKpoApO0zH5xhoItmCfe1paVa+nzUidYW7Eb2i+GaeGS1OX3tavsI1YTeSUf1iaM
KTNIJ+ujxudho0+k+ljxQJBHHytby/PcF42l0UEtWNStzRKrF/zXWOSsFxsMFzcUDOf1ZAij4+WH
zs96CMbZ4L6qqpu6vGjasdztPK94WC+syX4Jwrkn1zq0M3/tG5l5toLovZ3H/t6LqwERDVPctE5s
69zk6k4I3Llsr7oBuUhg2Lo8OFm7E86Qwf2M4n2BW8hLNN6rqsl3nlKnu2xcfC9H+xmQwKL4q/Xb
ElbWq5IOoFOZ+qOPUmb3uchfLW2aWeczyhH5m7EWN5yzjJE74yOavQ4KoZ29F75hB00Ex4T5s9eb
+7VVV2Pz4hhHRsd4a8t678AKItNI95BvpVhRF6F4bSeQrKymJIWMRj9opO8EgprAgvI5wQDTZRtn
Zr8DxlqwMZflPJ6BvVEEpp5HB0/fYD7q3uwlzXc96NnBMJWrUTQ/el0hSNmt5ytvGhuOcgKvzti7
KAayyITicRDZFVJDHQ9BXLPKX10x3MKwVl+SCKdJGDd+Y3rhcw6uldas1VWl5vOZNdhFy2F9JJY1
hl2aj1ERZV9d2hTGJ8UYnpI2+1PZrnFoibG4CAt/uJkl7jmv83fW3u0f1xSXYcq1T2I2dqnXWmyW
ru0sfRbkBTXsroMuYaVEweE+FS38a1Je/IhsjFczaY8xRN4/Wo4xnHLLiDF50u3yjDNvsSs1cNpC
SYqtOyYVRe/4B4s+8mrJsAlE5wn86dPuZpI1BxBgx38a8UuNpL33Wm1h5xcuYXRghEUiyh1W4YC2
KsxYIg7vMhmLl7FPFnVhJk5rM6vxG4U08YDy3r6F/Uwdqh9rtBrGdIsbc9GXJe0OVnByaGs8Qiyl
OBDWTYhDZjcHQL9may6ycnbmxhNLf/68pAZJgWIDCWqbKBT6KWplfqJ3MeCN7Zv6fVS6p0gyAhkM
tbso1EtCcwpYX8QxvupOh2dtXtwtdmuvg3S1e9fqu/Uc1qfeufcgV0/2357B+dUUjvecV9jzE5Hx
OljG/CwJAFzPTRjBgTWrwdpS8Vt8qgeQ++V5A8Xip0IvtmsLP+DqqfXSnQgr67Ura+UOvr9fz/We
pd6dsDl8tSqzvnejPJpqqmJroR/SOpOXfDl06niWSacD19Cq+nbYDa5i42Wk25dJ1xz2vHPug+jg
GbB2kk5rXxKLOWae83OuN/ZFHTXOhnMnt2YcDxjWLu311HqggElI93BZG18vldcteW9tCYyaj+Iw
DiRoMRgTd+9ajUAwhHPY2iyXP0ARwObZC+2ZqgV0IppTp3O1dFV5JF7s5au5ntGaajjFVnrJs+Hd
LJPymIN4XYah/veAA6azrVK7Dv7rxKh606POW/m+tjMczSB8Sat9CORYiyyvEneAQZOeYBhghtHV
SN1pJwbElFqmRlfuJEQC9iDnhxh61dq3XucSDXRdm25t3lDcgTIsz//ul3WLfVFjK/gyRg1LuVDb
iDkUKE45FElXQDBGYjlmFUXkpS82GT0xAoqgc9jdS24Vr1VYi8va8rw5XKiVBZtdTo5douyV0U7Y
SBf9i2oX+qNN7geMkQ7SC1eQMgnJ03xeG6KhxoRfvXxYm1oHlQMxXkZqLpdWc5Ecw9GDObw0sfHM
r3KMv/7w2mVbcxA3WUToLhdY+QjEOuKJsjbjkeBo21yA6OWssK3qhBbDJr2WZqY71q1Bgru21vfX
Rfohs/Pmtr73fOF5TVaiEH7L9fVCLJp1klHXZiVUyU+zWLJwOevZOTZICUZQS2t9tTgcblkFxEth
mdKapRVqoNRtc7IpFgAkzzVjtUlalmpTGYpsLXt1JsboJIqcXxCIzw2PBAqTG5nP8h9wi7cZJPSj
Iu4qoCgvngt83fyOpaE/sF+5wODIDlVph6fOkOIchkp8oA5ZHEpMPK96nrxl2LP97WbnyZzF9Oa4
1d8iL22/NNPppFWxfXUT2DdgP/HfI4X4FgSfjYEWucklm4oEJk4UnSmR7pNJvtiyMHzsOKFvVJn9
2Mm+lH5ea/y8uVOHLL+uB4XEwitoKBbZ4S8Hh8dgSFGgu2NNPS2qBwhXUM/R0Kl4bPaoWLxuOkOW
l8emrX9XbaYcLS2fX6y+5mc33bSw0d9sKf4U0g0o0OPcXYU7YYvPus/Ta0zo4FbLHGWHTF99q6xE
Y9Ha7TRXt1+Fvacklv0wpBx3hhInW1fJzpHi/WG5rp5I+vw04/J3PwmT8k7tHDQYo1TZXIKzMBqb
miTDgQnxgyeM9OdIkYjURxcqUk2x0uHGTuvJ2+iC8lINEeCpLPcg8gklP+IxuyIh/AV3YqoE2o9a
Rt7B8qh8QnzPtrXAHtN0ICuNcOHbdggfrJ8uqu/LWGhPBsloCNFrEp0Lwu1KEDELu0uAlwm8V2Vt
3jjGdZp+6iSeGPeys93DnPfYH04QlJsAnFE5aAp1NTRN9Q7tvI49SGic/kD1UC8ZCNgGfyV7U9iF
b+BWeWR6xGLTjj7q3G2epc6kTZd+dSjcQ+52BIgpB8WcxMPkJX/mQokfpxHvXCmrfyQymKrTvZ9R
H7WBRfDineKttrdqS5wiqwCVjyt3ExWq8Qbz8/doJdU/Ji6Y1II+476vEX8LwPqywhxi7HpfxaTu
WITR+KSWWnyrYamsrfVQWwTUIpwHHFuuWA9hpcN0mbwlZHR8wkZFg/aXHOBGbBOyGK6DZqrPM6XV
radT6/4fxs5rOXJcS9dPxAh6c5s+UykvlbthVJeh955PPx9X9t6s0ek+MTcIwpApkSAILPxGshZC
ig9ZjBb8UtmDLnwdDMjYo91fpciAfXB0IrvaNW6ivXq90YLyBEC05KRIMywE39o0ucgJy9fnbPBl
Zu4SnQrNX9Q+y+518oG0mlH5LDk8qYJ96vpY6CyVIysb9qtbbMnJebrWvUZKCkLAQZJeynQ8Qs69
l9uwaGgiCZOSA69G9iQnBK4y7ZMK5/TbCY6PIavO7sNyNWVJxoHAnwJp4CwtCHUPF79ABWq9JIbR
F8RXk9vfjI19sY286XWKCXdMlqa/Nj7WaHkdXtIs5EtXtPFvu7XRlWbu9OKE9ks6/Cy92Xgjprmd
DGvEmiQ33sqx/BEmCE1IHSFadYs4pXcCMWq+2VoLnqv3hr20zQ09uFTY1GyldlDZ6VGbyDr65hPf
+xIwTD1lFy9kBgEVLXqRBHGUYl8lfrFP/lumT1G2CSoP8W5bj16mYATl5Xtof5vHNIyMV7fojNdk
Vhj0wbScJRsrXnfWZuAh0kQbbOOVD9jkZNGtfd6wjTyi0nqyl9OroD4Ad/cRRIfbVimd8yJJEjeM
ds0wnp0gdl5atNEfxliBZq4DQCvMAHY0jjRHaUxEMHxGS441jd/mW1C/zZ4bNO4BNv99vbr7XWSK
v4fZDzAK25QXuHQ6FndNd8tKWWvWu1rjeyY5NWiK41wBsLtldZ+z5uzoA9x4lCJss9nO62IVW48q
eJWyafYvWs6LIbm6VfpTa9UFLfhRSXp7eiwBh9zfimBB4mg1YCPt5NGT4/Kat2hn2ZNubtjbZafY
GIIXSTw1PKqFMT9IbvRx2o1q91joaZRs52aJAteVs5HaIuIrn1o6obMmiQ9rmeElvzxV5aPXl82z
FsEt++V0B2ts1BdJ6EcoePTsVq9lvjm815hLXlH0UV/6wI+vtWZ/WRskrFNQ3mia41rmYlfWjreL
Nv2AYAUyQltrtKcrnttPLR6tD3wDswe20C89JIiL5GycqHF5Xiq8NHzRWrM9/1Emp1lN8Vfd+sFO
K6sMkE/uPEvi1kQJHQgBMNQpK1UFkC57MfWwS+CovtaxX776SUl4zYujo5RlUU6sMgZiHuZFuZ0q
X93Q9/2zNDYN91tQoFJsmMB/ShU7rJRhdh90Uf1az+VLS6DwHr1XTLsTRG7NcPEchQ6K18Nw53Rm
zw2gMgQ+tWMjFaSUZtev6lTHj03snqVSivAZ0wjeN95Zm4byYTLHO7sOcWidB+O9MYfy4o11Bypo
CrL7Oij3eblX1KHcNY1T7zQ8VgEeYRZsLu6v/eLxGvd+stiP7fFx+9wYfgEfvr/6ZX9v9QGK7SF7
UvAS/vK7+GCFCB4kFiudghmAV2rVaYzsn7Obg2Crz2ofwJxQQjDdaq/vWuYg24bZR+7hL6RnmxmU
8HaMFIikPl9z2e0DHwO73gSDrirDBcTEu1Y70THgg0CAWwWSDki57/U7dUZrrtUUg80F2EmuckxH
/RPrLgYb0Au70lAfsi49T4qjXKuuhB7bD+456yHAGcZ73Awxyz+XdTJoz6wP3dc5s7TLxI428Y6W
YKJRbLJ8auFMbdTR6NCkIVoPnajZeWWfbNqZbySL4Xu1f9bCxntaRPgmSAz2VJnwHgPjajaxelAw
RtkU0ad5nt/YEdpFrVYeCrt17/oMNxgCARyuyTSgAG8b1R2iZZ9BWIy40LX9oXRCfwNSw3/o859c
Jrwgt2Js0H0eto6JNftUKNo1Y66aWaP6bKRceaiy+c5CcBbHVn2fKVguJjqcPCxtG22oL3Xn13vs
I4dd4zjBNXXreae2+udgxD8AxFS3D2YoGupcPlvAP54r3XxX4qg6Zag1XpFJBFfCN2WfNk57LYuC
KIk+wN+a/W1QTf0VIMGpqxFkbOtkm9fl0ctG75wbU7VLmTewtDLDjYGb1rbuu5NVLYjAoNP25mAn
BwDCfyHV9H0xEz2Z7JJvuVv9Fjhct0WdjQge/cZuFOB6SdveaaToJADXQkuCFXtn8LU3bNg26l9V
ok/w6sz6bgBocFaWgIfRPMuMWlum1UxR6EYd+yBpiDBLniAZEQ2t+q5n33tbeUhTeL6Io2zT+Bn0
8u/ZNaoL+28qX8KkRnNNvUxFpb2YMDxMuj3bvXY9JOBvnGpr5GF07fIquAQjM4xM4/2dQnx50q5E
bm9Yem+ZEbJyejQpnOh9wh9gbyTEUO2qro+hPf3lmqp7Hd2k3RIKbENCoTewA95q7C3ZzjnoQxwh
Asg0Wo5pWVEvkZLPEAHy7RBHP5usvBBGNk98y/sExAryVvWBG/q7TrGIGQnDs/uAKUdbWU8ERvRN
DLps58fNK9bscMzcBvc31SjOYc04GCvmdh76Zlt2xATq/AlNU/XaR5F2bZfEMTGsdCBhpvkm1AN/
b3Yg9UJNZ4WiOB1jr9XsgyRxt4CyDlER/FTYeUCJIUJRiFDGj94ayk8tsuZ8tE9djo2d48Jp0gP2
QNQReqrH9Pg+aADyzM+sSNot+55VaT7UY5ptcAN4T2M15Ocda4FQ7ybIxY+jR4C91ruJXeHgBWEV
Pp9tBULJVztw+GZ8HUFebrDNYlbBorBLVDg8Zkvwek6Dg+0t6rNV/zNw/QyBMgN4o6ungBjMHOCh
fwxnrBp1CPObToPK1P4aIA1GwH73jQecr7Ydos7OBktwdYvQdLFXiw6EcqdgwKKpCmKQ6MUEgc/G
Qum+TtX0MoZ2cyXUmG3nbkIULWsfYS+/EGluNhZ68mdv0kGB6r51dmz3ovi9d1ES371YC06nirvv
jetdy4hh1mwUhrG0qk4zCktYqH4bAKIeq677hveBASfYDvZKmUz3A15FV4fgcbEQiINUf00d9w78
w8Qse/S5g8O3kVU70Y0A+FKMybzR4WtdQKLI4opARRuY7LqV1qlyq2JjJbjUA10vAMV5FqAbPgYH
yMwXJ2dTSi/Q3EI69rW0OpcoT6Htkjg+llNrHvu68r6k3htcpk5t/R+zXe/gvPMt9RaIjPIjMvpt
bmXBRR8D/BErtdmxUvdOPcCzowUOFNwJW1KKz+Ktg3DvWAVBD9XcMWe890ZreEoHNIoccojJJPvW
DN7yTLHv1qQaCueWtZn5n+0aihg2Xw+Wz9zRGyxwjG4G0LPyvIMf+N429FBf0xj6tiyZN7oa8Cr6
pnE31zHbpsw+fqa5vs+DZLqoM/JNCEU9a3Hwy1ocoqDqXPP8STojqzM+xEuyiOeY+ahdVbNun4e+
nR7aeBm5yXll0D7XEVPdqk6PZeCo4TZ1eIxgws5Ky/qj61NmHlb0KUl1dA7N4skyRvsw5hHr7yXx
3fvZ6+ChtVq8b7rn1GmSS8jy4JL6TrQzCggAsLGjO8s2n/XAgL3hjfQo7B4HEFfE9+L9oNTPMwaV
BPZYnHWLwJmWnQQDZi870lCFgSWa1uJ1BQLzv4nSsV/Uo21aeNhlGCGSWn4JUmPMvJYwC34NDrLn
y0aAMut73cfWFcMtOBKYgXpwrIMeNNYUDBMrTp9zCY1cEZQ+01GLu8acntRwHqF2+PZuRJVmOy1Z
ZAqmbW/ysMzUBWjmhCm8kg7pyVkDXeSZxR2IjNMwwUgBrvTQmd2z0uL/lOM6v9Mx0Zy3gpkLFwK/
Bf5s7wxTDqdgdh/GVNOYCnbZo8fW3CVuqk8zcKN3vDZAGxbfwyFK39Uclxiv/ekWPp1bogTOEiqo
Z52VTkqHcjxXu5dk4hMGwMpTdr60RgMce7VSUgWwpw9SYKpz8yKXwbXyLaqD/JzFJUP22Dk7DLuB
h7ClAAiumLcFimmRU9i8F/bWZMi7HzQovTVAAfzXhkPS8HtIjvj3MQHWUzKHn0Kk4BAfPUxY0+0c
Z4TgvuCNAGjvEo2ni/5vqmzTvv7Nuqa9a4fsWI81n0lQgYmDpbWaQBJq4XHW9dkJvxZ5aXxGQh5F
zvFFTwLrlA7Ky0wQYKG3qsfKXIwH4m9qZ5xibwzZrd958eydw8h6iNlK26Y68qWtmiP8Z4AYt+9c
U5+uWhq/jSqr1LAKkFEMoQwvJk2Vj65N0vB7QIE+3RQggqzuDjYb3mC5SvsmHJFOv7vB0V6B7bpI
YysTCwGTcVpbcPV52je7IrW9J1gAzqM6vc0g+J4MwAh2HjSHKk4+l0wMkK+MgFaWbKZKdk71jDlf
mQHQVJRj0rkh8ycjBf5i7fKgM7ZVWfQn2BHFW2fWzWmELbKVrJ44DXjj2sIvVGnumS7z/7SdvdPL
4OdkK9OxiNP5DuGPp34G7G26dvIYIOXyGDRazc4wUphO76R7q7arYwkN3AhgZygJEnMZf97C1HAH
pIKdkE3GItg485jtWUU/GsQ5GMV3WfbYhYDF8LR6w7SsPWcLZqZccHUhCIuz6TxGC260Nib1DDAi
XJCkkkx69ElRDH8f/7dIyqV5trx29aUMuK9eC51ukxUpqQA9Gx3ktFZXwc4/TKrBxDB8ixuQAv7r
2ATpIYDOa7cG3KJhfEWoHHVDPO9uuhqCERLcUGayYHBjByXvRXBDKjo/hSQ5/jW5TXABl2XNeyar
/CVyKG+0VcElO8lhMhNBgoXFvzfUBWhft9VRECqV47RACpnLAhzqgVsHDV4P/iZRtCWOQGkAFmvP
rspXR8l3iRrgkPvT7AdQzMuNa5YrytGKT7S1RJ33AlWUwnHOpuwkLSOn5c4gixj8fX67XERaaaE6
bWwnS3fyVyZoTbMBi/DZ4up3DBr1KAojjreF5D6cwXD+6JbnN5qRc8pRo5Y9YEkSuf9yGLNEZksL
4zvJZll1DEtFx39m+ZtycJ8B3hkn+Un5M3BeDqNqQJykr/ZeWf6U89IxgGO+PMbbE5ZCwUvlPrsu
1kIaXcvGUu+OSK3gyQTo44b9ld4A7ZYd6nFKx72q198FDyzJAIy6q+HXEU9FciSrBhszospJGePd
Zi+b3jecV6gG33qYi3uvCXmiNhKihzZpXuXZ24n7OBD3Ocy1wbBuDRF6e0zd2d4qLqnD8q8N0Wxb
HxrYYR0IdRPs5HHJ05CjEo/PZCOH0gusUPfZV+42XtHnF3wdPdBncrgkEBHoG8qxwuudsWVIZoAI
wJyxGsYI9I9DOdvBkQIksmvkl9vhnPagoezoJL83Ng0x6mYXt8nnedQvcududwlq6aaw0mkn91ru
StIWrP9bDfGVBQMgz0TOkCMpu3UHyUtipDiGNF0IRBPRx6F7kQd/65pya9beIDU1kc9NBYZ9J7dC
/ki9r7k/bVDoWyLozHKt6q92sQ1B7vJ2f83c6WeAV8YhYzZAr3vVqryFaRse8hmic6tPL/oydMhn
O4tt5zgHM0hgXPc2KnROlHAb9ISsJC/+nx/+42+QQ2yvILvroX5reXt6qMngUNob+k6GAPm+d8iN
n2wAWeNLCpf3dnNvcIo/3po/QBUf76DBNl4RwZqcm4MR5tq8j93wm9Jl6n69wwyCF91xoXSvg4va
P2WYWB7kb+n96jG1Z/WARmM/b5ssvLaDrgDzWMah5bWWM+XoX8u8rpwRDgiTnfSEPk4PTGFYuiwd
QR+RdjLhWK/dZ2lgVzMNTH07IMF2kh48dtZwmnKLZUm1z50B4yN3AVf+6+/aRXr2Q7DCXm4AV1gA
KWvfm+N7V18AjEZh14u8DcPbMixLT5LsWlYQ/VlGJEufnb3vVAOYlfTJCRTGSGkvyfq2/tFFb4dS
P1fecPIacys94XYKtgJH5VPbsEEgYyEL9uaIQvd5fcPXvixlkg2WXqj2/aEBpHcMneggdaZ0dmmx
nv+xC0penpoc3c6R/O3wQ71kP5Tdum1Z2fbfQw+2cmzwp+Y5gCu3SYHHFCkgt94G4bx8OHQPommg
s1Cd9AM+FOzTMy+QJz7YOsagzmM+t88OcwPWh1ediMWsFnhsJ885oJSh7u6sBas6j+VzPrjdwTRn
phKNru7UoCB20yMwg8JjdhDewZQvdpHmPNS7ICofHcyL1wcvvyrZ2+u05qVw7SYfTimGtD312A9K
Z5SkXoZrOdIT6EtmDOdJ7r5cpADPOIFZodv1PrT6rbwlsNoplcM/SgfX+JJbiCjJumXCNXgPqe6r
LVyKkBvWxUp6Jg4ONSRe8A1jor9HPXB3ZEz2co8lkcceL9MThHJZI0/pX/mkX7zYyA7qPN4lZolA
mdedZJDRGLVbOLsl6rm7sAhuXwCj/QkpPzvLBeXJyxEjfbuwYexo+DkP3hP2cu4Ns+wn9quP59kh
lx6xDgaqpjpnzlv/Pr0dtV0/Qbxf72KZOYykyfKZydzM2vkWdCEhlcAL+AIu2WAm7iE/Kk3YW4Ny
YqCLMmrW/qZjJpMt8LrVcXKd8wQwh/3cI/RINIoje5vhGHabXd1WUZEWFOy56dptEIZL/VAbiXGQ
68vf5dvReG71x9nI24NqGs/yVNdHK0d51/2IjSnajEWB0j8U8r8XaOvAoci3X/K3iR3L0xJHGpYP
YPz3WmbnsPPbfLhHkN08AU2rLsLaGaKuutAXfpdhlt2erzyJdYxZHwwf6F8p9Exz8uqdBUEaWQzH
wOGk4CVwGcF3KATuS26ZPBnp1oFK7NECHuwX+Ib8dzCXBuuIvj7JW4dexvv1Jqy1ciRN/v+XYq42
wl66X4d6+WMke5uLr3k5uhXOEbYfTGgRZpCJrtLZJxWPRWkiP3ubcskhDpu8ardD9rX/htXfPpTy
d/4xy7idW+buFljAlQ1B7DH40Mv8lc0RQtfymswFcjDbYDK/obVCPDnsk1PRhKG6l+a3Q3/5gkaA
Qbogvc3jpKfKjG5N1rJpzthy0FCK1ICJLZMw+XfW5IaSlPwfc9nbX1/OI0yc+7FA163nuAGefrDZ
pZq36PUWbEL95cofYtYX3dXVs0zLZFInR5LcLr1MCyXLRhCa1wEEkLWxNFmzcrQm62Ncy9bf+HBu
lL93CHUwhjFmysDZAQTIT5KXN487nrCMX+pvf/xcasUmUgb1j2mkPMJbz5u/BxDtz9JdI111AE0v
zyDsOiQ3pKf886GcfRuqAOU0J7dMdx+pIAFMkXUJ94ETIgQPqV0r1jWgVEiytpPs4P8YtDo/3/76
pSffyB7rO3Obz9w6s5R6et6xf/Lf906Obq3k8GNeTrpd9Y9WH3/g41mKxsZGa79pM1KzMq6sswc5
95/K1iZSe5tny+GayPNYs3Ik5/3rVf9Yzkhrafjhp/6p7MNVP/xSsAz4GM3VXQijb3nF8XBmr6Ka
b2tVeeElIZQCORMaEYv3Jcy2JmvZnOEJCv2ONlVrcHhrJMOtXHxt+keNHPpmAEKILfhbj5aXRd6T
9WVZX6p/LVtPk/dO2v1T2f/1Uv6cL+T+IgbtN+5cHNqY1i5zYflwrcltJbvm/4hV/FPzD2W39cRy
2dsvyHU+tLn9wpB4V00ZfqudF25laJA1qByt32gZQ9asHK0TsrXxh7IPWWnn9wgG9D+0GkmEpLAh
8vFysvfO9Fa68O1QSiU/E8pmWZ1V2UH3itd1eAdMBW18zSvzQiOXvIz8zIUCIkpWZrm30JEfWO28
leGB6D+SrA3KwH/T1W6Dhq0SQ5DRpShnSJiIv+3+abhdu4Iji/61zdoN1rIP3UWyUjsGTUrIwoXp
NaizuescPZ23sv5NABgQLkrGt6AdosPtjZebsia3YXXNy+3616xUrK+uZAMCKX8P35L/cAUpm7ME
7ISW8Bqtg/1tYn2rl+ezntngVcLiLTtbBEaMJULyx8pxbSbnSiITgzUrRx/aySC6lv3xj0vNh1MG
r1L2s3EPKvCphkqBa4C0IFJuaCA5lg9XiSNe+ypDl58lWXaSO1MmfZ6dZtXZNJljneRlX5/o7d3/
I5j5x1RhbSpH8nijoieid2t0C3LlDqInRhwhk6KjlT3MXsl2DGou2vQgr+gtTik9YJz1uPkiL/Lf
Ua1aDfZYZ7N10rA5mOfZOUEiGJY4pDVJ6obdys2a961AQf8stDblojvszBYGZAzIa+TD0rXgaOr+
nXC2LTYAIhXtGrmr8lzqDCqTXhVvZQzPRPjk+vKA5xbRnfYWz/xw++Wm/vGIbkvX212XNYsc3l7z
iM3J2TOnvdxl+dk1kT9gzcqN/VB2W9VJzUcy59pSqtd/SQ9DfWtjrbfBxhCruCD3P3VFPB4NhAD3
OoxZslDPECAtzvhMUmvp7J0ZDjI9S63nAfPUkwTvpjp4jbTsqC3XUJM6uy+Dut1Iq7nLxpMyl+ZO
7TNAesNQbJqIV10SL3PNre0B8NTAFF3TxD2oUWjleySDMFxmZb8nKglqeHLOjR40j3Cy2GtGNBbi
eebgXhSr19Qf3xZE+0sAKeUF/k29QzVuRJWDrJRlCB5lCdsT9YgKRGxX6UvsOSgLmt39FKOF4ABb
OOjs7R89y5+f0qr5Ad/x1Jta+WnMTVy1Uv9bXjIlr/GBv/iBClI8a956b7a+e0Tr2dn1AzYctBZ1
nGHYBE1df65nML0syct3XU3tLYo6wKsiZLvUYrEFMAklz7lVod+kqkgZxWwyNSU4bowYq4dxqSGU
hJnAgKNAmGjHprDLh3lKqgc5kiQrCgfdszxHWJggvFXEwa6skB/yp+GryebZsVUXKb9MrQzsSFDi
2C0B4I3rs3KLixjVaxXCp+FjJKqiYLhrswJMkNcOrIebwr2A1GB7zSPY3qL6NfVT9DQsCUSX6MlX
k2/IaipnKSozTLrRXUSVq0D4zLDYrXGCpwY17CeVndCnVNG07TSOASsIKmLbA1qV2tzLHEtRPGQ3
0zB0D1rSeY/zktQZsD2bvgW7mhZrRahn6VYrHVzRBnZnzAmzuXHU0YXxf01JND/ccqA5UP516HPr
+VVkeY+ozETbKmw36J4ae0ezzN00NTkab4DpC0MzL7YD1BlYq7bTbT1pN1jBI4OBA3jpheW1gmp3
bZZkzdI/j0lBDHVA2siGm1bql3w2U2OrmYZ2kaSYgv8UFn2lbCcPlrsXpgSbETV4630Ao6499l+T
If9isJUOLhy6P++WCZ8ZZCJohaJCJaaff7Hd+TnME/3r1CSgFRDEeQvGDNg1OliPs8ZesjUl1l3l
5v1F7+P2lKZx8cAj0KD8t+pLMyp0riw171Wjf6tRDbp3o+RxsKsG6qtSv8Q9G0cOYo97yUoFW6Hv
yK/n+3rc9Bh3bKaleaylmPLFYLmW89jBpshRoN0yZuz+ONnKvznpbN7JperG1B4cLzxBDsOpM0MW
7cAHp9qtf0EbJL/DcE5u162NuX1sunafq8jabH0slvsge8WocCZoXzSslW3zDqJF8wL3vH8gdHyW
HEa77QumdZChshGxpqWFlDlG+fGkxH1TXfS4cA0EqA3th4jFcqjAoLuin9Zf64GwcpmidiIVDkoW
Z2QwE9Bs3ArdVNojYpvaVrJye7JUXT5VDpiw5f7Y4wjQpVomevHRHn/f/p00yf2jXdRwzpb7h+o0
iLxs8vCnp8+Mg4lyihxKUgUzDPc1L71tbJGQ/KNQqqWmg9yxGx4BzoDAC4YNuC4sFcqKQUmvv9R1
EJ56ewjQeA+rb2V5kPp4COtDqqPaVM2KQ8BacXELJx54boIouHZLMiTonriGf/yjou9T7GQ+Bb4d
76EwxHflmOFhuCRyJGUmq+wCUgCKarEWNfgN/ktDOeXWej27GzEH/L+ckroD+ApVO368TNsViNw+
jw+lSjRw++Gvk9byI1NR6s01bRceBduOptXCgEWR8j5akhyBiXvJTr6PYmHkD5DX1Zjg+lJdqiiX
b9ZGcoSD3h0fvo59ZE6OXaIqYVl5eGJMinJxPllA8VGWktoPp0pWfrhFdfTkIAR+O1V+7Y8zMt3c
dyUAjY8Vy181lTFkx+e5sL+k2JOCXJrd9K6dqvTOHSMAJxrKm13GPqPKbsU+KULtVS3D4erq9V95
qKmvg12or3pYP3QMsA/sTcN0QXSQr19voP/l1K1+ZwMt+eRmXIrNnPI+Rc3gU1Qpn+EjB49SaZbB
vV/E9pPUgRTepxDqXvKl5Vh/SgbNfNP8qHjXkrM04ZuTvapNA/3yIazT6doHWno/LgnifvqwMZOa
Q7uZN4zZoPGWrLSBaMpGju/+UpMB91KX2CXMpfRT5tXoaGtGu5Ws0TfDycA1dVeaFor4G9vq+hdM
r5AuskZ9H0Go/NT02CKo8PWOC7/yE1Cwcmdnvnkascx8Ku3xDQhN99Uqv89u4362FLe9ZGWEdJKt
d1+bGSCF6lj5EyI6aOmG/e/AsduvQLb03RzjIm43/psG+AwN23YA78lRHLb7GWtY+ML/KYIW+Xfl
hzLdckDFZvO1HLx6j19bicKcU7xlimVfmrSb0NzuizcdxvQL1u8bqVSAsb2BwPgMk1e9lyLbb9hf
cIfyKNkRNYmz5k3JVrJ17JpPM7t0kpMrdoN6r6L1psOIvgumGVxCYYXGXY1WDLTo2keFzc7vCbrH
3Q4sHrKeSMvuK39wLlLTt763N7XBot/hdjL7jDwIxkSferXqt3B8ootknUi1gSlE/Z1kbYyI8IHU
/atkZ2X67vLNf5Dc1GdPjNf5kxGD7/HH4BRGg/KcZq16H/nQiEMfu6ohr54A+uyRneifS699T+JW
vQOsMDzresurEqMqXyXuVRpIObqIh1KpswcpksRE5SiyITDUnY7haoF7bGYHz9I8ho72lJvPTVMc
3M6tMCys98iYl3f25BR3UQdZbhELLu8UlaTpKheZWXXaxR4uWrodNY+h5mAFPllvKISlX1Wr8vbo
ZpYnycLRAVKvF59Kc0SS0ujBEizNtH7yN2j6garJR9yV1RageJV+BUWdHaHjOwedvY+vtmXc5a5i
vZph5tyXiQXAYmnWTuqvCbTkmU+bds+0TsONiCN3SWYt9bdE8Brwu/8pW5vIkaW0v6pe147/dL7e
AoDp7PixHufmYVQq4NKFi/QdqC6TL9GvXPXfzXGwPzXOiD5QrhfXLDRslI2rFETcMH/uK/dZmo5G
eq0jw/tSN7m6c+vYuk9LDwOWukYtBV3Yd+hIPxTEr/ZxsXWBDV3VkpfKHePvnQZAzDLc5tEzu+Ci
2E5yjNJQfUVVpd7I5Z35i1p6zY+OfSNgRGaMDuNknIjZlqjultazZ6M5zuvuIGyp5ZskqwuUcdGo
upaMqVe7DHe9r8eXGnHyvytubaS6XEvhkQB+RsZ/p86BGu+kPgT3eJWrxY5LoV1BJ6wc83zLSrXu
acl44NWObi0DTX+2zMQ6qvYAd3u9hOWYdzbw8osTWso+1QodW6rBOVngfc943TRXzTCdg51k09OE
j8uub9XmnbdRBfrjOt+YOz+jzaP8brw3d0iYko6FdXh+tdvC/AEnEbFIk3Ge3sdLmyUOJJVg3tdV
VT/EelufTKMaLpHbWrj7+iW2BJ2DPhZgVQY+mJl6iSyW3/tf42B8TyJT+aWAtLz9UJZrSMUV1s8p
Hb6HiuJ80ewmQ+1Ym19DG21wpijBIxRq95gtouKq4qd3fRpbR8IB6aMLFQiMc2MRP2Mgs/05/MoA
/A3yofJTD/BBBp3EDJtJeBK45q8MZWS9698CrDma9qXvwCyjU9y8eS1rwq6vtEdwGx3wHByW4F05
O4Jrvn/SdQMPqtFZJA3UFLc4rcvu5MhxarYAkUC47xJkXfCvedGcwXvLU++LNsXKvdl7HvcA+d46
TOuLZDsD5bncibuzHvcIU2nMy85dCdStaFzvPYCQvqmGUL3vq9J/j+r5q24F+oPk5gUB7ujWozT1
NOcu0iz/SXJhHxzbtExfzEL33/2ZvcTCal5Lw3He/ePoZ87XmE/lsR3V9ui0Q/Ct0I/1UNvfShBZ
WOZU9WkIhuILNnfb3orcF9aRV0weiofaVxDPDyBvdH2obW5lS0VUsOOMs+7CZBmPiB1NvEQIrxmR
8UvsDi3E1EIn6N7XBo1RG7vK7qzDgKXgQ7ckdIxp1+CNvJOsVLBhWzw0M25bWFbfAXbil4OuAt2A
4eiG2F3xYCyJjRTvnasY97lTzS9EAb50ZTR9m6IF6NHC50AHCsm9VP8Sz8P0bawjazsu5dFS/r/b
u0gure191+c6wNO2TeAi+Paf66/l/3b9/91eflevBpjbnrk3cyveDizYn8thqp91x9SP9lKGXEb9
LBU5i99bmTRBKLJ5LpeyD+fy5UTOSvGOsc43URJrYVt6VaMe6BnZ32Uq9tFebh7WZlI5xp63qWv4
BkH5qGStBWESzteo1UOwd3jXdz06Nrts1IpHSUaT51X0n/SN1lR7PUzUa1BBxGOQkgwK7eq1XRLJ
2oYC6f6Wz6pdz3INrcf/1Er5mpUzpAxtu7s8AtC2Ft2utOZTBr15dB9Lbtf3HvsPFMm8rwl8JjpV
mZ89Hy6pPjovk9173w0E6IgWesOj5boYjiborRSpGrH7CpsY4vG5KZWDoXvzZxQZhmPHVUXw9BO0
rLP8RpgB5+ur1rrHCdt78DuNja7l2phXPOrctXdwIxauA4Zx0Jt2vOh1iGb3Yrgjjjo3cx0rLCDn
sviSCkl6tLr3LiArmOi9czZTs0Rcp/WfMydRnhGI7nb6ycNGLJlnNF0MtGMQIXfMDVMQeDHxWB+V
KuuPLP6QxTd+V2b7DYmR4XMU4wSfdG3/GDW9dlLjNjv7Y2o+hIGOJ4ZSzp/SMP0N6DD7zckhdvAX
xTRRx8L69xk/maMxdsFDVTTNc7Ekhsr0MCyQS1waGPpCRWqAbFht+aCl8OKRTFb3g1d0D9JemmHw
tMc0csIADXGaZPFkBzKPl2yfPAeIdeCr1qRPiA5hEGFhjGZ06njAB61+sIIuOVZQa+6TDFKFMZrz
1XFBFsOOt++cbIjOBVLGd54ZWWfCHsXFm+bhklXjeFbUqLzLjAJjH7+PrknjI/E0OO41KSe8XmuC
JFGX+Ie4bVUcGNT64HrFCNEV0WUEoPon9ifKfRo73bOP2hO6wWAHGXFAA1V9/zp3WP1g7jy+RRby
yJ256buQoFRQqP/D2Hks1wotW/aLiMAsXBfY3kg68uoQMkd47/n6GqBbV6devEZ1CNx2bEyuzJxj
PjbUoN1wlLWn0bJgecM9fcZ7pneqaBovPj5UIKjz1KumMIKEBT+OZxOCDz+dP5LG2vj4kb1QvW7g
2kSL1n6O7ukl/Y4Mef6QEu2DxC/ycj0gUR5Y6jZreTj7g9j1yztYMf4d9IGVWDyMDKiMCUgnLSYf
BX2JaifebXoNGAJmwwk26nhbY6S+0PhnoGv1xdanDhQyVwAjo3KfNQogGeB94zWG1kJQPu5zIUUP
vmSbV1NBTbsawYeiR3Kn+8O+T4fpRRiMnRQleLAKrhRlyguwAfL4EtEAuAnKod+vr1Lj5FBrg3LM
TWXwyCUWRxRBMUPVpTNYtzHk8FvnZ5WYACKuu6xz/6w0li3ryv+55Xf3MVv5hHzA7/us66rKQodG
Ac/NcAy86mWLlWMrdU8dBpbH0Zcz8BUckgzeNnnLAaXHsgjRzt5MbYHP5bKoignRktCLw7rop7Xi
oE6MHUweEMkZJoOCZaLmIX5PpZjK02gnFQ4WzK2T333WuXUdTuPs3ai0KA053Vj/H6+bAUaVCNT/
n/deF//5aBMfgQORkPPPut+XrJ8/RuV8zNKXZgrDB+65vlPEpn5QfbQVfa7dy7bp77QhlNw55282
7SK+Napivy6tLxKafd92mX3RdWkPumi+2l2DpLDN2+d+NCtHG8zgvQ2kBwRF9pdQlG1ucTuAA+4G
Sq5G7ACUt8vib5IZN9BB4o8qqmMeO037stjdu4nelRfy3CcZiPsFoUB1yZUq3IIznZ1EyNXld8O6
lQDrP/sJLHmK1nTl7okWGZybl3dYX7Lu+LvYG6PpmENNzfK/H/I/3loaE/RCqv+U0qMKMHP5kN83
WBfTQd5T/IqPnjVI5rkbAwyIsA7F8UXqQyQkqnkrIDnepsZy91UKOgxEaP2sQ+mLpVJq7U1SBRdT
xrgklkH9/ywu63DqHi7RMlnX0YKpbPBFowqybP3dsO63rqtqOduKAVeAdbE1tHwTgYXxungivV/V
HxHCBbuQ61clmJC/9eX0ZJYM2uup8e/zOe89WsX6O7WLoWGaY3ZjaUBVYiBul0nvh31BVy0Ex4ie
fWyrDnpqwwRZ7uKDKUfXPJWrbcZY91aGtUvGgOx1qtcSifUie+TbhS45b+s5MSCg6LMQb3iKvvhN
anyWun+USWQGkHDQNSV1Qij9WJStAb6PJAMFje57nOyzn+fFp9bE75IgS83dkgZ6uoZ0vccNS4Ba
0EF6ZnM2PPr10MA0ZwCxbh3NsDyFGVLAdWuOhefZ7+fGWbfGaZjheQlTbt06tUZ6rSXxlizvRMUj
v0nr6n7dFguLnBOgJWLy6KZsZeka4yTEfKDP0c06t07kLHidVbk6/K5a53BDDb0YH5+fV/1ulc3M
3MUUopx1ndmE4CatBt0pcFD3d7/fz5GH7NKIwjj6s8q+c4wrFUqk+zGxS0pEPsUTJVVOttUpJxkd
FZr1SNmlM6iYdcM6GS2oQa607FNL0lRtf1+j+NJnOZeQ7f77Nv/sopsxGrL1zX/frcemw+3NqfR+
3nfd7KcxH/HPnrMhSS52WMLTDBsh2PL20lAjEUTB+s8L1w0/H7l+wTCT/a0txNPPOm39Br8fPtkJ
p6BvdvKhCVvvf/1Nv3v/532VryyA2/DzHZajsM7982WXL/fzndYtPx/aldlNDNgVqfhOby35VCy7
rTv4oibNs86uW9bJtB7+dVZYHeiG4cOmInSRumFLtIGd2thcmiSq3BoDiyBCahY0+bteNBMMPXoa
e/lghP68M+3uL225k5cCVpSjz15NsI4UBn4UNnwwe+gOYdp+1Zlvb4mZThYI06hSI08xpgVla38a
EhbZcedINTdyQLMCHL5lk2NscLey6uSJceYeEd6jaHrb6bns4HpMD7Vf0VzcPSrByJsh84OInVx7
uTmbMfrLiq4nEjqblOxWIdT3sBjOElXPqcAScQLBUC4Fv0Ki6JCg992jI2aYaienSFLu6jaRbuWY
IW+Jn9Ft5Z8EsQj2csuqYeyRSaXJ5WedgomLMxdDdvh9VUAmz8tqkEv4pkq36wY0aO/tjOKqanuk
nPN9U903qRhuBwKh1qxhoecMyYeZlhHgZTFfJHiUSkxWcMjB9qDqTMgO7eiMSE2FTb+hnl57ZcQB
bJlMqX9XD+j4s+JkBoNO1z+Tgmyxi8Zs3KoFrLF1XQ6BYTfjskbC9P+u62YCCZCm6q7CRa+wdP8m
WybgKOzSrG5bA1xT2sLFGYlhbudlEqVaubcmc3LWRe4g2m0MjQLBUPOz6nd9Y4jnSG+147rKkioV
Ltk4YxfaFJt13TrRVF+lTASzcd3lnw0Q87Sp+fngdbWuFtR3pyI/rB+8rvPDwTHsVvPaqaZivXzJ
dWOUyPlJNwAQLqt00upX05S8IQjju6LcFAiCb1tFie6omX+PUeUfBkW7ACJPzyNmVbfrxJph/YO1
0re/69KpzzFxg8yfyFIsIWn0NTyvu2OiJ/otyX7957VdZGzmwsf9KGwbN88tBm1+isfQrJfW7mcZ
h6RqWxepcOnzZXtY6uppCZ7jxrqZbaKDfq6oFVWduLXtRLrRo1OwLGhR/J/JqNevHVnL4yTSZViI
3gf3PxozfvcbEyhH6cytd30jUy4MvCuiWwzvumtZTN7PGTWXUUCvcetARW5uijoL7gRJsjs1Lu5L
PxhP627rhJBMdbAFKvfr4rqvAmXd0ys6x9dXretQVKRIEpILY7jRteXAvk1zzb6Fyz0fNa17C/wa
SsiyXjWzHiep2PFjC+X/uhsEzAOV+/Cy7kHkdytHinaKZs6/YoravRTYxi1iUfMWB7Fqo4QWXgbj
bN6uG5QWuKdcUpxZF9cNAFPEtUoJGHHekCDHhi2lZE1z+4j7b9Lr5999Q3KnmJk15i5Vq3hrTXRM
gLMM70rUEB72LMlGMyGjuWZb+VvN1iCHw2+5A/Uc3Ym2QRuqJeQPRvKhlpZiKrR4mawTYpcZtyzc
PNV5JNooA+zwJMxC/IXU5wMe/s/csghf7zlv8fLDW8Om/26xVvExhz6uc9g1Z9Svj+2iEuqWFsZ1
bp0Ma6PkMmFQS+PkuhJ0bbezVSreYwzwpZgewp/Gq6XPWybsrl9kdSbN0jKKXYQPvxNiZKQO63K2
qh56kT2LRXjULUqaevkKeBOhPDJW/ZFeAXaDBklSAO7ucZ2oVTvOGBzVC3/jv7Nqan9GiQoDo8nB
Pq6b+35GIbrOxmBnQP4nMWUOwPkU7aDs/Rwxa8KCJIEzElsGJcT1KP5sBvZyWrIyO9gn2B2gMEO+
IDbSpElI7Lq/Uye+fGgRaVHtRuy/PF25D/B1PBZd/2JyWE8RdmDbVhFv4STszbh01Sa8TWGfuONk
m/X3/h7tdW79B6hhhRsRcKwkXNJOcqd6dRKIfYtR29HQivJgMEhIqrh2JLnbDcJ4TPnVuj6i0EfU
IfMPcwooNTG5BZB+lnQvrhExL6K0fOm4Npc/a53LgDZsKrAgPHd75dhAtggqg0KXVkLiS9Lx/M+B
QaLMcTPsBoSiqbiSlPnk+0m4VaH+KbJQ2mj6uRjq8diExvAz0UQ0Hn11OXLZ9JYpanVE8lsd7bwC
Or7O5pbdK5t1drVeXefWSWL6Fd1ONjSMpXe+WOxYSq1CoEPQ8b+eWKVt5ocoAwSwaESXn7lO1h/8
u9hlGmQZBd9Mf9EwzUuP4no4ilVzus62MwmvPDMn7/efWc/T38V1zlYG7K0Q8HLzLuAEMtGWtr/f
id6JcNcJ/ZQsvffrebBOomVxoMSxnaPmvK4qfR1zh8AiGlltDfrV0cCQev7fvij+pEpT4z6q5WjA
FtXYz6zZqcMhAfKFSJ5juvAhKoGNwTpZF+MICrESSd81IeVwwhiydebG7HFFkeLxZFqFp2HT1Rbj
5AQZ1roh/tSebFWMYlTZ35H7+bLT8UEpF7Au8Qi+sQWGc0jpJ0rnGzXr0Y0ml6yoQgdGGYXSuQzP
Br0wl8DvXOrtjTNM2TVTeETkdqV7NpTVk1y1LreMkhI6mcWy6g7gBpah7Szfob5X9/OAg5Bh4Ulr
Prd1m28FRRi62LseL5Ym2EYtRpQ4gUt9Rn2ENkGPBy43jfhGqIrhTsokbXypxRamV7ew/8HTzY+a
SA95WZK/w5IoasRrNVR4Fk7pFvxStNER+hVtdw6DWnZ4OKJMDovCaxBkhN0Z8Cv9JDElXUmm9BrE
JFXQUrlA2aLtUC0e0a1GFy4pCorT7lyqA/7GVuOVICoai1xjP343JgfG6m2sUnj93NvnYEpiN8Jg
y89jGa4pFqWRQrq6lwHfajF0fEwzq/479lFky3RSueOsWzsf1o1UtvtWDTkIcOgiYXCkRYhWvBkE
fTHDk20tqUuMIInHmi+TR/dyb1EU2DGmcciTnSZNCIEl+v27QdoRUcwu9cc3gudwY03o90vJSGAT
0aZjzcSeAm2OBR6N9k1+eJDb0z6x7kYQSHsqnvKZZlrcMywcGOScP7pEpYtmvgsABluBJeO11QmY
U6ieQum79fGWqcfLcgapsdFe0nD+q7PRzRselBWDbMn0r4XafVYZdCSVS9RVhh6zpmmg3hiaOObI
sfBIiJ6LpMEB10AnhoLbS0knaAJR+JzIqWu0C1IE1rIzqu2zz/PCg/Lq4MuMP2hGCcfis4zKjmBC
zL1LV84E0Uu/dJW0zYLGv5sgrs+V9VGmuOoFcvA+9dK2tRgIDkrvLQFgb2jhiV65rW6HXxIcVqcY
8SZWxvnFrkhYkIBUpL8mFolwjbTooClk8uxYvoO4YLnalHp+2D9MirXFCJf2kZBWLEnIVFsZIUnJ
Z1Ip3Xauxs6bwrTcStZTKOW5o8eZv6nTnPxMn291QyrOc8gbDi2ZwUhRboIxbkFTTodOfmfkH7r2
ZPabrr5vEqxaa/y6yOdvDLt8VdoePAuAJEvD9Ljtn+jI1YAdxaGLi2fmEA0q7gx/1bExTHXaacyc
2Az3upBkpwfZZcTiCZBYJWiSBPOVEh9VspfHuK9YEENlpdsrWqCzbXoO7P7dD6oaqFPxFc8vs5oA
X0vDT5pzM69RH7FQfOzpl6TqAi11ONkgU5faRjt2lkeubZw6k5QZTcCGr36TvgFhYrzGg34tRor2
qX0WKrtlynDRZKJ/7unxpsd1uC2bsz93GMjm0w57XgN32TzcTx84Z5Ovfkjy7k3pMJSX2+lWxET+
3bzgegsSgVijU+gT3KFzIJMdPcOADQPOCbcuOoBg8XvPQXLqElNgSZMO5UiQFQqlctsdx172UpOE
P5YCJ63c1pnu3+Ft2G4o7cTuWJmPxph5Wt5xI5DA0KbpCx73qafYFLybuo2cpsme6RdF5Ngyhh6T
CL8kujeNGiPhxSeWzuhx00jpEzD/O9BpltM89wYEuipK0N0PBytSvwop+coi9bOpNMwCa8j8MmMo
Mty7fOimrZVRLIgUetmtlD6icApeFLKgYwbsb5iKezmurtWSqMqnpRD7V2tMrBcGvnBIq2zTCwfu
Xb0ZJWORO5c3fRg7UWGQLVkadatgPBQKD4WMHiEDeB+sF+6aRuDGyqHOohuTRgynTItrlhTfmWYe
qsp4byIGXqO4Da0084Sc7mlUIR/kt/i1DD66ems4triZBaCqvYoO9E2nxRB5hj7xDAk3elVqJ0fS
89HzNenTgmwU+j2N6JG2EZhKqa1p7KaxfsDmjTJ0JnZkAXb6TCYzzB/zUd4KXL23VmjQP0zPSqRz
mknFiy0X8bF3g9BaGGJ/ei2ENp4+TXObevBnHsJ6/ixG41ktprvecNXMqLZGMF5m0JyJAXmuwX9S
MYxLAcbaKho4g4VKRU00h8T3adM2dkMkeVaE1/3rFJVvdpA+GGV3Hg16GuXhKWzTfUMPTjJyTsRt
swXJBpqmP4eAA2loA4xWp7qXlIzApdrTaq5PqPJ6uq+aYiCJO8GMgw8NNADvikB/m9rxDW/qzDFT
6bGxANm0kfraZMnnAE5Pq8ZX9GV/adulL1bbzX106ET2MCEjd1O5+FN2wMsjOEx9Qkc1x+NeYCK2
KygD0POnkTtq5h0FSGBqzSHoujs8jfAQtMiPD635txENaAqesHhsY/WeC5C/AJQdSQxYXso52Kb0
rLb5XQKax1HmQd8I296Nhn14zRoAfdCGDsWot/D2E5rlJ9ojQnw0cWM/YYpRXNEN08Jngk1XuSJL
n8wOWeFW/5Sz9pzIw0vHl2Lo9xzRhAHpM32ya+nEne+e5rLS6TqTQx9cFZzpC13dtfGwHwt/2+yb
Id82HBZuEoz8qR2ODrW9iPh/AAVslteILNW+xU9NbjAWG+1zUsD67LSEekq+HSKu3sHy/6YpFsoJ
/Wn5WD8bXXtW7fa2s1IXP4e7sg3e9IxxIxIyrBuG9NVEUw+ftOhdSjO4PAisP2fODSoCYONzwoZa
GYhoxo2lyTQYdzvBOONgM1ousivWozVxQCSTq+Jy6Z6NlqTynFqjA4fnJo3HxqlMiICyoOFIy4KH
wkj/lu1YO1mbDl5ldzhGIjqsQ/nQy/YfUyOInELI2XnQn7SGKLvs/Leu5bqbO3VrAPM2m/6ikb2D
nJJ4IO4MKaUaWvmgROmdArn7DIOQRqeAFJpG7rDuNQ6yyWHE8mTmhq5kXqeaNoJ/y3L6eMi87L7J
YET1iSRvVQ1mQ1NHfzCAb33Y9jzgiCTv7C957LqzAoiM0Zi+t/z2QRIT2E27exMtpPFJiuh76d7q
xt4GPUjRJsKj2E5sLyVFUFPgSGmM93JZ4uIhCKtE7FYBGYFOljMy1sk+m3vrgMnksxkB7+EJ3vXl
l9ISG08Dl2cBXyeOzkIqcJgbYCjGnC5V9Efh9uOhTqKrCf+eOarOQVR8YzIaOkLpKCtpj35jYVSS
fyiQ66y5RiWh4AjmRxb+nPmlC6qTQbAYtPm1tyka4i8C6uqCgOiJWPvJomjh6sHiFaGOn5POCCCx
+vFq2TxqjMlLrG5xGORpbmAgFTdwVKvnRK24OgbXqGf5Ru+zkWA8TRxhEYMZKX0bQfTdk89uT3qx
ELL0Ed7bODzqxbBRVH0ksMI0IzJhOxjdrTSM5SGSklstICDHkzZX9XynkZmqqnkgoA37HSJtrTEy
j4TQoxEGH/CtYKcm9OyFSsUVwEkjfZP0e4+K5OAb2ogzcEu18pqVYMxA3Asnpdt2P+tB7TUQMe0h
duNZv9SdTW9q91eXjlgtnyOMWXOS0AAf6b1Lyg1Sxtu4F2Ir59UrkIVjl88Qn4sF0fxWCYyrR1tB
rF+Ej6UwiYTogbJIEjiVHBB3FhGYSVrQc2tH05KONaQ5uLGBuMeYUIXo73EHArIfJjzbDXUrtOlB
lY1zFXMFhhzhRGAqQVXyr276vZe2EIezTagYu8gY3+bxSOfMY0pHqoMvSLXJFI4TVuJXlBi0jcyM
1w20Su20pOD1Zwky39Lb5kIPeVGbk6RsDQyPHFuX7kUhtj2A2+UmVThwUJFCTTRQ7xa6HO4fCTc2
STuBDnztQ+1DNaRp66s9sGQkpBANGZ6mKXg7IkLd5uwvJLQDBCbYJoboV4jx2yiEkZRo35rR5o4x
ku7XoSZx3ySFqIMXVOW7yJJVqHKml+By6kg2Z4mpq+8kXP7ioVye+oSqtUrhfsKqKFGVPwD7Mo9W
GQSUmuLJSaEvL9hE5Ig9VaWwbyU7ocOlVcZxbyq9RRwQly6ouQZ6SvsSKxU46vYkRZxtRS2cJi0f
4zRHjmQcAWN6c0H8PLQ2rr4kKRwjDXcDjuNQO+erQQt7Kb4mxf4sszn2aGQrOU27OzMfXs1m+IQk
up+nyTVU5a0YIx1a8gCiF/GFP9Y6fJIhd6mDyKW47xPzrmssZBlxdumtjgJKJVPItl9jvcXRPtMe
/PZPJ2RQ3TBEcRDDcUc2fW8M80uqi7NQDC7doMXPiTpGLZs3JaOOvsgHL4zkWwxHHtUeV0y7y7dB
OP0Jfb2nF9C8o6CCgUvsw2yeXyz7j2VINImoC4sva0e3bWMCbAJM8HWBF6uFN0Gxxebc6euOekO4
k8r8kqePYPNsip3+nnPSrctQ24yxwkisV9hVjfKNpBqaax2bAGAnST96F/AGtzt6TnJzM1Tyi5Sm
lFo6deePMPdGHzO8FAxaZXZu0LefYUXrva4diC+aPCXAGExHJ6pk9DXcyMmBSFqHOpziUhXZrlL0
Bh+DH0JqS65Pb25eaYprWfHXZIYvIXXKaeoyV+phA8a2Oh3M6bkQUbrx1V0qKEjn6FDRoAYbAx+Y
QnQvSR4sGWpG/n7Mv2YbtcsDgVpJrZBpxa9O2sWISCcjeRxHnt46rt7bciDk6I2WMmFDeTjEJNo2
bRjKX6WPR0YSltc2CLcaRiJbexpPZaJ+pBKC3TCG/L7whqr2k46kRwrixVaiR8WpuOI3tmQyNrS5
lIahuebT1oYCPE2k2+nnqjw/CaCzFcgCK5QIKVWtuEH7l/rkQqLoq/DTs2xKQM3jEmchX6f0FDX7
EMCGQ9OS6dSF+jVoYKfSR8Uwcxy3lDdTkfbmPJI/senm0cqvogB1Cq/7C97MOxH1sK3U8DqDHIbs
myQubrBQCOabOsTC9XbkacqliOAwf6clhtbv/ht/y6tvY7EccY9SMDrPevPJVsbTVAMjgTOHl7xW
3/S1eM/5s0Ci3EWJre6kxXI5LKdzqstQ36O820YR4zSZ2L8shyeuUdpAaKpfbofGpg6mHa+jCt4F
gG/DA7ZCj4miSh4OWLsnhKS+M1Q+3UNf9vhcWdozue0HM+uINmlM1Wc6zrCuRjpxShObYSq3KF8j
4OXapMmWXG9V017zKhvqW6XQS5XRM0HC9k/BwXPyQbuT0oSUodBeeuqWSjD0Hu4/C0/FDs6hLh6C
2dgrKQG6CDDl4+5EBABpjzGspcJurTqNRmNIwiSsbu0wuCv/cuP1qfwMKCvHsL9LBSM1o0ZPEw/Y
ogj5JawxapjUAj+o4QEAabqlh+s2NvszZQWEflJ6FWnQegwCz8NCbp20e+U9yK13s2ueGpkTM9Gf
8L64V43cEwE+hVgAQwHHSHY6NjVXC7IuOsT3jSa/dK3+IZk9eWU63RoN77pYJhkT8/w350hDMdEf
qu6aVHDAuQHQBrfAm5VXfxm8WlJwniEVgtQ+J6oxk7hrPstq3Fam9JRiSeyYoTa4Q0HgLet0M/ic
LUQxXV7YSMWF7OgiPRZ++5ELJBRhNwOlpP2p7u7NVJy0zGhcVeqIqXLa72UA1WMsSZ5Y/Hk7W9kg
BceKPi4+wyzcA6441lG4lRP9K7Rq8lQ1VUCcVLFSjHbqVF4TA0PRukoPZY9laieXG7rC3xOloV1U
xaFbjzZxQuE5bul/83PAwfqGr3DqwhszymkSHs65pMB3MpTQQfToD9ofv0VC4fvfcy49qFgJjUYR
PkjJG8zEXJ9VVwpkurEG9TrBHvO0Vvk0u/ag2tF9MVBZRwH41frLwQ7Tt0npn5McXTVuC9CvCn5z
NFynZLgUMe15fvBOCPGOsWromEW/1cvprSsXXZ7Mg1zKbDoC5wL2uEq3HbH5kqkcd1TxQk+bSM3K
kYoBvEo2IXyzdRwpkiY/Zyl2SoX+J7MGQQVdep2D4SxXIKTt/KJyCxemtWuLwnKzAchd3m6iIXqJ
0lq435Vefupa+uGXJb2WanGXQWtszYybi1HjtqS34PFOcz5sfPzj6XJCq62UJ3RG96rU05yO8heV
xX4awBKGeIPGsUxSr8t7zkZ6zmeheTI1VRhcAVqQfHBlt53HGKfEKNnOgXlCQfluiOotneebHs4X
ZTXjwhXybCTQ2qTOs/OCHkwr2Kl17JpDR8OxhFtUPF8RLx2h1s67Stc2OngDnj8KfpSpa6lcXf0s
93s8HaDo0wY+Wh2QdX5Uqdl/RpPkjUk+xdGI6DiL84uWPnUi8TBQva3D9iXsKYEvp+A8YTFFY4m8
DQxOFPQT1zn1d2TEX3yzvZK5vfEB5TNKQIeWVsoGF6JTKrL7NlRfs9EQDPRCwlr0VJYN5Um0PBjz
6H5tFQhkkjIkj8s9o7F7TLVfyjb+ZPT7gAq0PYDNx1N59j10Ly96ea5L/5XwgH6MkBDFJ1F/lijk
1ApmK92kJxsrU/d0GZHWiyeNkKEK8IeUzoVZSlfGms9jRm537swtftm5V+jGwJh+tLfZDIpmFmmy
z+tLXkgUCHiDjZVIn4x7nQkthIh8az/OErrJDGQlJlnBaAXHPhoYNEJOoLYvuWWsY1s86bupyZSj
lFLBqlAiUIkwGahZoYw8Q9lNk10dkMdFTj3hwTQqWvZHmhqg8WbS7NbFn3Vg6GOuyyb1PRMJByD+
UuVZ1WI2bmYFXgaL+9P4YokIGDcGFoY5Tm5lT4fCRJKOyOnNII+sCPpPTa2T9vye7awQqHbCJ9MH
xJ6hzdOc1s2uJ0KvB55hfU0CMmrv8Rd+79p0UXbx9Jml4SCU3t6Z/reJZ6c7pco7fWQ8axra3WJZ
BPgcp69SB1C10AjtjUH56+cWFw0Rdub7H1osOpcUkeWBDRC2BsRZzvlNBrclqzpGwxKyhdIpNOnh
883P0FY/+4b27YmbsN/5B0jMANLJWLW2+mwnQL/1bTlJl2r5uGipwGgG7VMD5HvbeoKfB/Ywx1li
zt1+is+zbPzJypsyFr0Tp8N9HlB9Ti3rUJeClKZ5k6ioyU3rqx51IP5BdTvp6V28lA5sKSNtONYn
IQeD29QaV4SNCzyqsiP+GLlXBdVIDb/1CK4HLmvtkPcCQx2d0dteC0IBbILODtmASKCYJUzURDMh
NAb1JtbLmzruX8ZsMVoc437na9n3EM3NpYW0EZDelnVGylpg84CdNOoDmraxQ/klmsyLHXyrjUZN
tsYPzWLAWUZWzu0xvs+GJ1+LoAtZjNHCQAscJNbO2MJyGIvRteyYsbOpDw411V0cycpzYnO3hh3L
6JYUy5jhD6VEJ9GRfTF6cWWM/WDI2XOTWelGqkVEo0XwAmMECbul7lAzyS6NHtwGl6ZDE9shMock
qTp3SXtuehWxusp/rC7V1lnCGFJPkh1GprxKPWnUwrayZbzPKPmzgVSl31NcAaGCxJ2K+9COjOEk
fJesPLXcxDAUFE39g5ICBJQ1kC99UdJWRcJKL7+SuIL9kg/7dCLPrKS6fVDFoc3azpkCClPNTPLJ
NJP3jiQfT5tCcnKaHpq0CA9B3C8BtPqqI3FxyFYG4E7G+lbOMgorqv5RLKUn/60iw+IqiUTs2p4b
cpa0ydbHAGlgRzBy5xuclXlBsrOT0Z301x59nUuPSrmxcx1K+kTZw1gca7qKjF80dwP1Mk4YyAjJ
rg6hVBDeOWOddHcVnuleg73RAuQ/kZe/BHrlph15mxGihjKQ1iSWKg9xX0H84IkQVsJ3qy6SL+0g
bzNiSmcyUU5HM47lQr6xS6HthNxVWwiRh7mKTcdI8k2oYtgyBzwcgkA0p4F8e2LR4B4n45OR02Qq
t49Uzfj/85nWHzKyftTEx7Qgrc64FU5tbGC90m9hMUCRqPLo3JrUT6uapH2pjRKiWHiQqZ1t5lbj
YTw0LyB6Nrm+xJ8F0ri5P+gJd9I0Kp5yY9b2plrQzSyK6SiapSZU006D/QY9fGZSE9em+Imj3diI
kNNCGgQC7IZEIBcawyxDf8rSOnNNJfddkCs5vZyoXsvYxbItBwC1XJI36chHJBOXsJbWuiuEWPwU
qrMu4ufW4Nj6Smvs4yihgYnLHpnPU23wiyudj0RPRCYmMLitUZIxrP5Zt3Uai5PsDOpzPAXFnUwK
hTMqd3z+lU2YNOC+m5rhHp+tlNMWo5GeqjNRlkmtZ2NYZeHGQb8XDNyxF86wWO1EvqNYrMGI2dr9
pQgxb0Er+y4bov2Tqf6mj6dnbUB12Zv9Y+Oj9aQNqN7lGNFwi25vxmhmJ+lb4BJEWif4KDWj80yr
OwbUUEkc2ipglGAibW6UX/CbOURTfNvLnYT5tIUCprew3cgRJlQl/bQqGToVs5EOh82cM1n3wa1x
IaH6Ly9iarndjLl6AFRSzIQVOuecKJWvMdDfZfW7H+cv0DOYWwAK16vbuTFkyDg+eWj/HfgWrxaq
sZVTFBSUDKHXNIhMyHtIQ38dqDEbuPjEYb9pQunVroW16ZQaw7UoKS5U/sxNOlu44wlqOpS9XFkh
0mGcg7iXiJVx7Q6wj3BhYiQej+1DrPnT0fBlahsMfUROS44ZFONWggVPH/J9K6XytrZuYVwQGMrT
Uz8q+7mRyQqP9WPbUxExhtZVg7xxx8FWCBTTmW8fXMKmfU0NSmTa9/9h7Lya21bSvP9VTvl6MYsc
tvbMBTNFUqSy7RuULMnIjRw//ftDy8fy8cw7tVUqFDqgGQQ2up/nH/Quurjs9tkE81TsugGoEduB
diABHXoKa/ZdBW/8HOBHouSYWWPutOpr5bXKuy9GgK9X6p+SFmyl2b72LgH9IiYED7ryviEogN+b
h+6vsAl+GA+dz/YwRr1hDUHnWZnZa6EzHgYH64Isjm8Us0A93xq55aYiX+RAUVZax57PmTXx60K8
qUb/relUVix2v9OYe7az6Hafp9/AbuBeifop+V52xrpT3fKJYu6qMCb8YqXbEAlcwIarRIl3mYqh
c+Ubl7L24qu85t42ylXAl7wYCw94IElwrfSsddj0/XXhrg3Qsyt3MHHbaJ/HMT/zhI1ZBRsLs4A+
V+UCHEixGeOZsNuw78C0DYD8VLzGkKzYKsR3uur5y7Ak9BrmVsQZgZM0yNuzsGHmKi/E2vuvSrAj
+6oi7WRedzVptmkQL44za7OYbI2qGmBdx39FU6dt4E31OZoPFtG3DCTtlayy0xIrIyIPRWLzaevZ
gsYfdhnwRzC5OnMpxuqu4qHiX3XjqiiZh/1Cu4/bKOY+UJ9q5CVWmq47y8DYubZtrczJewqi0ITl
Rkw7r7N+XflsZLIeHkS8qIa83JdDfd85xbTVYyNad1V6PQAZI3dMds6o0nLLjwdjY7dN0BEeyNWS
iWMJxxwLSx+ZCqLDa6Oq2+uucG9TwRcqpnSRFVp13XhNgYf3xuWh7xZosjSkN1AdO1f+SJCfMGMT
Dt/6VkNF3CEtH7fao2GDLCzqr0WJkguMLpZC2dqrnHNGRmxVTGa9ZNG69qEOdqRY0cyZjTb6t7ga
V77dNdgXXiVVO2wQ/ga56F97U3AKbPYqbMs2iV6Ey15JiMdo/ZWG/wCLnOGNKRfxKMe9aEZ1U7YJ
YRg7eExH8p8mz6UABelKGb8P+AfHvqFdR5bRrRqRBRslxRmh1NzvjgVGM2seh6bzFyYyyEtnVJdO
PTI/G9OrObi7ysAmO/7u2NygU5a+lAPcWtVpWPspmBiJMTj0RvFQJYApGm4uvb6Hx3HwKhA+gR+u
/ahCxaPVF45nvsyMExbiqJPUnm4sfd056iCvU/Iv6y6w9x6QnyuIig/abDMeFArZ9pwvwDFf6xSy
JTyinODrZvBdRG3iFL9k8tS6g0cRWiBXdj6eO4PsgWX6X8ILCBRmlaXfT+tWB7rfVaexTdItsIz9
2Pln7EKgvhCLSLQBqI7DmME4PmXCequm4WSa7ZlVKrLF4SHx6cHdqQAIqjeJ2XJ3z6sz8ihnOw5N
lrN1RuTE2JVWs9cGfNCz4U4ZJ+3UggXSwQFv8miXVSxxG8940xOjXQi7flLyZiLOlfAw4HvTYWaW
gJ4qNzw05NKIuT3rZtMcNcxi49AdN0rTeKt6ypeeGXK3RDcpygzLgLk+r7bIKu3BTPIoT1Qdfn/x
NbWxE/MHA8dp5S2w2ufETL41VThx9+vbvuT/YkaYF+K3vrGn+mtgEISM45lOH5NBM/B40nM3WJpI
lBFhIGNr8TV3VbcB+MQMexU38QP//1vnW1VU3iogXkCYlqB/7akLpWdbZQVvQz3c1rrzVqTNkzvW
d2Qh/KUeK+jkOxhneShKlT7bAVOb0TvkURVcg20TSDaWB+6izaaSLb9K1tnxjQNCad80v3eXpQAn
NmezRAM9n51ausJ2Z98NNuIPV6Mxbh1+QSLItxkTt28rn402+o64mSDyXA7bXAXWBv09rN6EUz/h
M0U0WuTn0txoPk9O5nTUlb1dZnaoH4tveuKCTR/WrRsBqVPNAl8GeKfFbD+jjADsfO3V0d9IaLrr
cPJOA5C0ldCQRgB6HZUqmF4vvBqsSVvEUXgqcgXXSiM72rDVElFm22a01DWwOYvVRb9shb3V+iFA
bawosWApb3UGRmGNn39iXlVsSgMYnbg7hhCvvbJhht+ORfwW5uUsOtXsDaHwuXHlNG2iOCxv2YTN
Hmhj/6hNoXcgsrEcarzHXSvS1oMj7sOiuhgtRhDIVPM2olWfgXV1iZbD97ZOdsJWqCRdvoxGFeMq
IzmiqXcD/BvRv6EgYzWQxBgwdwI5tS0bpVj3xbmZVO0gsm7TCyVYlQmLsqLe5UJj3UpMOBIR/71B
rN1wOkUZE5AflmKtFs1V4GLcHqjYLoA40jylXnupAl25+5wO1brqapYATXBRNBb9vchfAxJ6ZYwZ
pRco0UoZ9We7Kc+m2uwyLx3XjcZ6N20Sm3iQAVkoRZHF7y9NYHwrzENgMGviE+iQDvvugXHITQua
e+e94ZHyTPDLLN1HMijbARs4OC0Hg01pGLCMGAL9DGHlHPbqOepb0B7avgjSbKMRHrAz+zLo3gzl
YTlalBgpjmBdi0p/qofoHoQly1F0qKymg6gh7GsxGXe+Ed+azCkb12m3STVtvUK78nmSQxZdtjkJ
Mqwp13FMNBLHzjiqFno5GCtglJTcgMVOAS6mzoiaw+WO8nA7dtrGaRpWJQQbPTwLFoWSHs2hevXj
7jWpyVXE00Irb9OybfnRQPnz8896aL9Gg/XWdjl6/frKUNNii/g9+bIRYYWSXbsdfiMkS8K+EBXB
M+Vs5NN9aDmPsTPsVN3YlyFLVaXRj8jvQPcwwei0PBCt2m0Xx++aqaxLteCBgTRE55kbq+QJq/bf
KoFsYPLNNEx82JI9Qd0b2yESlzb50+R7q2qczG3YaA8ePqxl6X0J2xkRH4VHpQdIAdAOF4hsOFoZ
vqe5ToA7cx9UVNxaPz8jeNSBvOruyo5YTBNAhs0d+wRxDEM7v7jNIDIsvGk8itZbRZOFixJdyJgc
DXRSSLO6G8utbg0re65qvMoU1UFrH0Ca2t17JuFlw4NWYLl3faOxYLNWTLlkoNFIAIZrPiQYdEI3
QV7MMqpnobYrBZRqiWvoEOlnW3PwDEU3MCbm3hb+bn7kkRd4mkRiLcxQwE2H6uOX1k1p1NdWNbhL
co1suzGtWyilcUlbu14LMD29C/JxaA56SzY4IJ1SKS8oOWD1SGx10VcoSIJL1R3+tT358jTV2Jc6
e0LwzI2RVvBcm7at1j5mKiEwVJFmRvpWgdhdezaLEhaKPWyVOQ2InlSE7IQajAQHWP369dfS1TZt
ZR5bx0EPpcAZMmHORtDCyQlots2pL8zmpOVReyIAMZHW65Ud8JF+USvFsM9qs7iNTSW5ZVs9n8uK
vIb/iE4Rj03bRwvSDwNtWVlqvf3RTEdl6NbYGpZnWQUcgDyEZX75GCTug5h53B3W1lQXt8Rhylvg
YneFiniHrDKwd70uPXX33mHulWJguuHdhquPgQikw9LvdWUv+wG2Hm6GEvv6eVR5gFuyCyFUkrbm
ncm62q6bJQg7CxmXv+rSyF1qiPqcZQ+0u0bQLjEBbSvpz+bQ/Tiwt7txTdFf/VZvsjZASqcnofVX
f620UbEwj+RJ9euP6hRrtesAhJEcVNan+Yj1VGhd2ItsCr30LzGenvelD3AqL/rmShZtL09mD7hp
HQ1xe+9VQXrQS2KJIuhbnhyNe4MHwjKFftMshTOcepXJV146Vl69DADr7WUxTr14C7HBXL0PHPj9
Ea9Cgmbzy1YpqnOJ9t5VvpTrFU9kXcyTfKU+wrJx8t2AgATd+7bMdmynlaUsRjBPT72nP2SlwvtQ
1bNRavWdHEfjSkIZVXmUA1kCUF8pPH8jW5vYWo5gemHVpPmNPFhpWW2Sip8WUllhuGztHK2LPquX
shlEc37DC0a7Cg9mZvG5TxZNIagrklof4yT1OLAfEFuCFPqmaYzoTIg93OT9kF5Iwc/IgaK4QaLO
WeVB1N0mSGqualQV7saqtJc+7Jt71l7VMujt9LEh+sbvzuqfwgk9Oye1nM9isMQiVdr8q1kVb5jK
QpesxJPbxdnLUAhog7HxKiaA7Kmbf28GVhQZORUyHPmyUwsmjkm9+AMrmkV1JFoFJDdDhca0Y+AH
WBOz3OnoPeXbkFzIG4mIg9FM5WtaOTcOCP9vUR9/cUVYPavsCVi91d4XndztIonTcRMVAdYonlbe
YCaPrmbqMAXNhsuyLkgKKJWTwuKnK8sb2aAFmsMk4RdrWZQNVURwKA5SheUOQ733K4JhbQMxW8li
Mw+QO7q77gYXRb2fr4HXcw58mjya1Zd5uJwqR90ohoYK8dxHju+RE9wOpdW9v1XZIGq/3YqanJbs
IscfFBWcfxeS789L8Gww0ndTl2AXSQr0jFtQtmtLK8YStAhP/MyUdaMM8R0iBtGy0qzma5Yq17pV
9AE54pvJ9cPvZWY9A/D2nnpbd7FAbqDN9k5KVMUrD4rIjYOj9+6GzWvH7z/TyYsb3efe7z5bOVIu
obWGPcA/aEqmG+EU9pfB1vNlEPTTradF+cazM+R2srq7At3vbnFt9s/YmtYro0zURxCFMYJJ4aVU
k1sx6fq1UWQILRh2T2qCXGCbhOU1Nw6JoiBPrhO2TlsDrYVTkpjpti1RSUkFCa4s6cdTYhnN1hCg
CoRJ8r81teyktaO+RdkmOGmebm/5oTjHJIEIkDPh8iu7EoBOtgXU/p1hxeENqxGWdJpjvwTpFboS
9mvDPnxRN8F4K7tG1qQQlfmr69DVv3U1oDnfqnh8b7vGYvZtkzvQU/ER77Nt76Ntitoy4QxZR8Bz
25VFH6577EJXRaWS9fP7m0yvcVaO/WmtR1N/Iw/YyzpLAzmJjSxqcz+tg4kbGIW1LZjaMO6OiWWj
6hPs9agc3q8LY4LKru5XVyTBXyfc/BCqItIP1v/SFB6yN/CU2A26uxwXFTCWPWRgeAk3BqrCK0A7
w1rW9bnr37C6B6OP4iY5IfrJOqc3Vv2IPJMs9aGfXSNRtpMlORD8NG8X454HnJkx5MEyLR/jZn5D
H3XgOStSuba+b3/2I/+x0pG2O8uqwnMFkm7VLq+wUB/StFmpeg+6ggBKs1Fik/8ddpDhGjYifExl
Sohl6fXZ4bEAEGCuJDaZLN/LdVkhwEcc972nLCKcT6hpPnwMIRtyK2jONil1NKddZGD6+qz5o7qT
gXuhpLwJbsz/T2Vg2epO0QjxywtlR3mQDfBQSQfPF09TAXw88ex9MG9Ay7AyrjviP+cgK4G1oBr4
lahhTZLHyi96gVCFNcHHyVsSjoYj3oSeezdRAPHGK4mny/rM8e6Q+1DvvHm5W5bQYpSwpb/ID3mB
KpQ14jbtj6Jcy/o2ZEfUt8UTWRwHcaIBe9WY1GVmYTmrhb1yqB3upoU8bUacS8XQIWVuKQdZVcUJ
rbL8fiprP9o7D+Jaminff6uXxd/qLN3V9lmZrHuXGCq+V+Mh1McfB1Wtb6KWzzqZ4MWz0LE+azHk
A7VIiq8k7V4ts7CfFUc8NprW7E3bMLeuFodrLzNQ/UAD/tHMNdJnMDyE7jKfBhq6TFUaPeF4iakx
EyaoDGVdG+PBRWXLH2NjBSqc+U8M12NZZm9jgahnW+ufA6tWQZDmLjv2Xrnqn3a61iErqpK6X6i9
Eez8TLC1bqB2uXr2XHjaF/zJlVsEs/OD0JEZjJwJQMLQbsqsSJ86lSTaqKTaRoHC9dX2lwyQrdun
rgqKK62s0o0KQWyft0H26I7jnmCkeNZ6I4f15PuHLOziW98MvsuXm3SX/2A55Gcnz7prPyDLMMwX
zO8DBCU5rRhsoLADc4uc5LcYSdKTPBhiaE+l2QKvtVwkDhR26SUAyZOhR+awkH3gcs6nwLThwJmH
H8WfQ8juWVE8ZVma7z6GTg1gwabSNeu2hBowDNMe3RbvWpZEAgHN6ZC9l8W4AsUCPHXfu/W1Q0Kw
2ddEQECHqdEyL5XqaezIq8bCLL84E3nraEjr5zzNnoB59C9YNJ9a1qNvdWdDyRIBDvb5tMhdaAIL
hY38HI72Avgt2QBCxg3MmW6fwRNv4CnP4nK5U6Iwp2vFIsJaeiuLHw1JqmT4IIOz7Ah3n6NHpcNG
3ECQ+ujaYelt6gKIbz/Y9T402itZkgfZxZr7yWI5s4vMPiBe1jg30aAqe+HC68pgqbNL7xBR0CFf
raK5WfapFF9dpikx0cqy6MNj9YUtvXL1fomupctKD6zze2f+T9cazhJWZTk3EIYY5OdrvF/f+1nF
ncVr1EAKDkPR9JtlAw77NkgycevPW45IrcDq/Kxz67ZZJYTAgO4gCQdzRb9UquseSz2ujnBZntgT
W/cqtCr0xuxLUTtIysbgyR1uxKNstFC1X4EDKXZqAU6w6YxiKxzwrmljBA+RnzvrokMcQY8HeFTQ
OzHP6aC6DZl9P6WgbLw8UN425Nf8N9GxJDWqxrrPGGsNQDY5DpYRroo4hUAEUuCOaOZ6YKyLYRnW
3VT5BE4dnR0mJDv25oi6G2YTL2SrY5DpHBvHP5KeR2A0itLrorarawfEGin0KvpWOtlVJWLrsTIK
B05FgBzIlEVPhUIAYe7g/P1Kcqk1QXU3/AZe5P1KmxlrWYy1fiG3RMTdKdP7PoWhhIBndBP7PrpR
WpOTIkmdbT/a+iHmGQEcJmvJaMf5kfmt2Y6Z6lybfD9rJ0mMmzzF/i5SFed+mCWL0ONdlKXpbuvW
n8ZFNnswtM6onUh1pgQuUd2aqwQI/lMxH977NZWZ422h/LhCtjTjiENyb/pYEEJuJ8e9BpHY3tpG
G94VNpoVEUJva1mUBzqYjt3esrKfWUAID310kHV00EzCgURA+r3vtSbOtF1wsEVanfqwz9ZJljaP
ehS/yH+1ZnyPrD58jblXCaaPGF3M17hIFR3M+ZrUIaZQxWb9OBlz+qD330zxfo3wUm2hu9mPa0ob
XEqSigOUKu+gNaN3IOVJfqvXSUiUsQg2Cc+GCjdsmoRs+v2URbCxUtpokw5l1mJSYMLjw1V3UfPp
UXnGR30MEGFYWKrLUcwVH4cmjTAABvV6P0GkXbcDjut1NBjHXOjJOrJi5QmS/LnnLny1ou5i1r3x
BG9BkBav/6Wrn7VnuXQ1w+FSeNGPrr+Nak4qHut5mRBGfNYrYTyoflXcB90vhah71jpbf2/RvF9a
fr+m8Ip+W1c+IJSp7HAWr9WBZyyMfxKiqrmWp4mGIEA0HwovRmHSPavodh2qZN6vyVOBBq2Cp+rf
a2UZZfjqajIIWXujciWs4ABlxNympIqvyMorV7Ie4jvBU1mpZYOLLvLcm6SfJxayV2trrbWTHWpZ
K0/loXQtcmVOGy8KlDN+9JctoxZ8bb0qPIzM85eAn8YuHQjMaVkpLr7QxEWesQp9bEimXn3UD36g
7VyDxL289O99QZv+6Nug3btA46BFdtgNTvJgIfTJfZSZa6fM0C5pWrjf8vSjTz2S7vi9j2y2VQux
lg5jmQiYYXCvIP5+EKJRiU/Pp7oC4kueyUMd8OwCnhQuPuo63R3L00c5sadkE2fomMmLoTii1PTb
OIQrSdLUtc105ZIj+2UMFk7OUoyDCr6mgKuFXF/nRReEDMQlUENxKdPRgSPuGytv1LNfG3ZNh4Df
R21hGM6KTKuxkhfKA9LK4lLvqrmnrKh78GE2S44tPI0Mp5mniXTjCTOEciGLUJnybW2gtCSLugll
VIGreZTFyI5WPCD1+8LT9UuSmfeyuo/Qbm1MPOTiUYxPtUaqly2Es5etiqWecdKcbjDKNu9qMb0P
7aVme+jjtkBPiYvIeIxrdIXYj85vS0tRE8wtxbju8VV60n2cSf713Zrzu2UZFm7IJA1PH+9WDpnw
brMageYSlv5WKqFnPC42TR6Ai57F0t/V0Wc99Y9iWYcw0TwgNLJVNkxDyswuy6kqvqRaKnayNGbl
gakSik+qrb2YtS60wCi6oO02rGri2euhdkagTGG29BEquM5ZCmGd5FukHyrks2Tv9wsdIwQ7Xbqz
r0d0sZQ6uoA3C9ha9DcJ/hdHBOQPrTK4T6rOy4/eAOvI8y5llzzUc7Xw4NlUCen0pk3cp6Ex4iWB
+OgoWxs7xhNjTB4DDfR0Y2KxM/SK+1RBGtuIKh428ipd7wlHtnF87Smp9zjFR/mSrtKpR5ReyQDO
L+XHMYncSihbWRyT8cuE7ywaVnVxXwf+Wr6k15Ab0yacr9su1R9NWGNJ5J6a1CDjoaqQizGyOuGU
7Zz60iL3Emu2Dy7UvBvH1ERu6GfzoIBh+LhkmqaRSRSJfYtHq2HBOgm7uyBsuzuMlggdpoBD/YAi
kjcYyPTj80cPrfUf+thIT7I/rif11uggWspiNQ84Z3HnseQ1fZVZSzRFvK1nWNumHavzIODbswAA
al8p/FpVRDJbww5ew5s27PJXPJwycILB7DVgwradGheifx8/WHb9zTMU8Zr4OvAXu/xs6Fa5blAm
PBKNtE/FpJV4IHnO11gpV7Jr6ZLn03vVvZ1SvOFGNeJJYlX97VR43UK+ng1JMe3s8tkvgCoq5cBi
TEmsQw2pcp1HtvsEcOAkuzax/qVzVTiIuq3xpojoyM+Q+325dNhH/fUZEvZQ758hz1hTyc9QwRp6
iET5Dfhut/HLxNykajLtAAdkKx1hjwdZ7KpErPRQ1R/Mpv7ROnmB8UtRTfRyR9Io28B2Jk9iKPGj
ik/6Sh3V6howfL8vtaTeIZuMjqgSpSsH3bzP49g9AYE2v7v1oU6V6a0pmSYQIY8hlHP15PnVdU08
M28RXOgN8dxnZbhFLytD/i7tiyOROSyj5rPfii0iz9gMm82SfQC9y7IfYUdgA+03mX2dasbaH5To
SNrIXabEXdeyvnR1sEAQncXRsPJ13vRYRgQtVxhehPGLN7jvA/R7wzFx1dJmez3HUY+mCRZ0LpVx
AIonr8b3xq4KtXVVdSgSzA2yi2z1Oj0/kEBART8mQYUS2CatAutkEt882fNBFsO0tw8T5pKyJOtl
Dy0jf0TSx0GZWsRQ3+dr+xyPo9DKNiGuN0spwA7T9aFA6P8uCgBM1ho4CymE7kz1g+25yR3p9PC9
vkidZavp9VfUNmCbd6+ojfMMA/5yExSmvwuQDtq6YSrukp4kR6Oo3avRq0sEoNtnFdWmFTKO2jXS
qTigtWm0GUqlfqxU7SGokh5JHYyyRuE9WTEeKrHmJMe2KHs8QIwR1f4xuLDHgIwtghto5f3R0Bv7
xpoPpg5u0cpvxjiyZ0Wx9gQE8wD/D6xlZSbVXp9YVnz0b+s62qgNWzZZJy/rQlD4Y9RmW1mUDWpU
vSFbb119dHNAUjl1np0hb9o3aenXZ7dTlh8dUJZhaRaPLx/D1IZTbpsJUp+8SDa0bTSskjT0oVww
kKzTGjFgdh1le1nsct/eiKgADaHijeMF1pPLlu7Qe4AAZLEex3CNUo26k0UnyR8a0l0XyFT+HQz1
Td201lMxBhDYvFttiM0TqQsk+AP1OzAsdRtXBVsaWScPUSTqI5wraMv0Vafc2PhTVeybTnwBCwz1
3PP1laa68W0/Cuti6t9aYgsQZ7Cr2CNjBuV1bsyrPLlVzUhdqWSH1rLuvcEvvhijrh1kCSlF6+KJ
b7K7rIksTd2zaP11nDjNVVARjbKunK6DSNrUXwI4VO9jsLkArl1OXyC/uMvKIzMdk/rX5gkoQu/1
7qPk++8lOVcNqFx8tHV/K/28Tk5yP3vK68g59Xd6T656ngB/9nx/vbltFtz5N9d5QwD6Mej3QT8m
J5iNyclK/Ns2G7sdcizJ6aNenr3XlQMJsx5kA90/qkXFTL+Q5XrqXtIAYD7+DCc/s/KTPJOHuhzR
VNHTFgOxvxp8TY2GX8qmE+1yNciu4h4fyvdhPkboamVca/Gs3TePLw9yLBYF3eLTH//9z/99Gf4n
eMsveToGufgDtuIlR0+r/vOTrX36o3iv3r/++ckB3ejZnunqhqpCIrU0m/aX59tIBPTW/kuoTejH
Q+G9qLFu2V8Hf4CvMG+9ulVVNuqDBa77YYSAxrncrBEX84azbicwxYFefPHnJXM4L6OzeUENzeze
I/R3lci1ttC7jgcM8FrZRR7crHSXogLvWy6UqPdYqGASkG6CODGvq8ky3g/ZpF2bTK1X5Ib5rlFL
Mq9B5RdbRQvaxUc/2UDODQPNPEIyuYgIilpiVwq3P1kiG07yzPh5NvdAOUWwjAN3GrI1Ofm6tm+i
Nr8pIqC0vjn+UvKEurdCb9z852/e8n7/5h3TsG3T9SzDdXTDdf/+zUfWCI4viJzXChvXk61n+XXf
quk17hbzOeztmvzGXFOurRFnMmAbA9Ih8+FHdVx5yAaWtX9SSG6uMlO1ELwZ6hsvciokFKgbfNsC
Tqp2Iay+v8pFW72UadXiPhM+lsD1zxHZ8EdVf0yTpn0wIE3dJmC5Za3bNvFJ86EYymKqkVQZDAXx
/PkaC+7BOkjrCvJ+az2CtUiXkyPSg2wVefLL+EPxy/iKoe77toJo6Wu4nvp+g1hH3Z2IPv/nL9oz
/uWLtjWV+9wxXQ3Kl2n+/YtuXeGyYA3EGxGRHr0Yvj/5DQeZx5dqIWUBsQ+1PPkdfzT3ObKotRBX
7/3CuoUpjI7oVWhO1ZGwDnzYhBsus8cW08y5snNn/LA89X1zPnX0H70Ky37rStZdZVB4ezSrjHXn
NtNz0yzGmnj4hEHMRs30dt9mpntv+dpFtmfscoiY6wVMTt++rpA3XtadOz37dXI/EGO+Zw74bcAU
+MGt6hkADZdDim7pZA2XznHCY9sXJ1lCJHC8/KjvLvg8o8DXFcJfdAbKj8BcjJVvfnTh0sYU75fq
ilmtJtYnuzwG5REiHYKEfTTcqn55Pw6ahsFbRyzJbebPEiifHWc9tpb6RUX9fwdYyH4v2mN0LeCw
3hkuJkFRbmUYpnL1vxt1vrwy0EKQt8Z//236q+V0+JIXYxUFYfNb8Z/3ecbf/87X/Ozz9yv+eYpe
qrwGJPAfe23f8uvn7K3+vdPfRubVf7y71XPz/LfCWjRRM960b9V4+1a3afPXND73/L82/vEmR7kf
i7c/Pz2jn0WYFXPW6KX59KNpnvZ1zXGZjn4+KOZX+NE8f4Q/P51y0TyL539zzdtz3fz5SdFU8x9g
2WzHhEnBw8N0Pv3Rv703afY/VEvTHJUbTNM1lVcSCKCFf34yvX/MjxlV1VkZWqY9z3k1XJ25yfyH
YZuW5xi6alnMi9qnvz7/j8fY+z/u3z/WdEPjDfzyYLNUy1ZtDfqfYVgu2p7ub7/6gmgIFOcxPNtj
fQMGBlY4qYIdovXDIlNYN4nc2cSpcQAVguJ2F33F06y5wtxcQzkEeksZHlpVdBttgnneiu9uwd6+
aKwvutvcmsVMze2A9Y2wATYalDin8QQwCOexZlGc9dbZCwHhkeN21ftkbL5NU4pqM1t6LQrHRVIZ
X8JkeCEDt7XNrDnD2VdvYIWsBAzIREkAbvotC330W7TUHNYdhP5FX2grI7mU0/SoWNmTgVbQNv+O
MdUau6Rt5YL31yAObUJCm9syHRCz8NNtwGWkTdFjiqPgc5pC0Iuc8XUwkUTj24P5b8KMQK9ENRFE
Hb3ximDsMKnJTdZAZgP4BH2uio/QyQ7YMpi7dvLBJbYjcsI90laRF72WrXsQHQBTz0Kjr4PhUKtb
1c3R1vC8JT7P68zEm5oew1aHk19aiX2lhk20DT20PE3NXFkun9yc1ZGA4BRkqDezJhO2KJmLvFqy
1q0c0X99vITpRqSDhSMZO2KQcXDCAneJJd6dwlp6MVXqhbgdUEIFbcgpgQ9lF3c19wAOEsDodDP9
rFXAC0o9fdZaaF1GFKLj6UGNDAvID77roihQf/HiVJ+Rs/latOqV7uX9scBGQ4OAzEYpWEA0Iz9h
Vy1skeg1jRZtD6j4q5Z2tzbWDGhJZiriYcE4S3+iEjpNWCUiv4mDWXWI3PR7nCgKtEsk/FlxhI1n
7saOMaakwlMCQRBYfB7YIf05yK0BnEgH0yfs9ilqcCs1zf1daoFDDe3hWjFmTu7Ug6eEzWMI1dqI
wSXJ7GQIe6gn1I6/aUHcbu3E+SqmRizzEAnEbgRWgcNoGWC7ZRTPWWPGQFfRT1Hr+LrU8OazC8yH
yQgYun2lBAVY2opwsJsi05sCG1bDYh9m7Wc1SnG+G0ogH1DToddFK6OaMWF2cIBKV+cvidKw4CWv
sEDEUGxNwxqPquqEyyjUb4DagZKqOnEb4l0ZeunBJHa4bEi18H7ClYLPOZpcGsB5kq1DdDvUeEyF
uO6aL1a5FWHTrtTq7CjonwUz6rmBCAaAgGTMyoLosMDpFWaYmexHN3/yDHDThZWsYLxCgvZEAh7V
ec4q/7VhAluqk6Zg6KFvUK5eAGWLFuZovTliQMOR6BxyawlJ7bad0dPc6h18p67WBCwVdFTAOy06
OCs7xI1WY44MKcoklWZchVr8ubTc/8femS25ya1b9ok4AYv+soRQm306nWnfEE7bSd/3PH0Nlv6z
ldvlXSfqvm4IQAgh2sW35hyTgI1KXx6akTyaHuQ4VYjQN3LHb2JX2wT4GvyloKUGz4yjlm+qyQ73
KpKRjeOo3+O425aIDWZHx5eGpcQ2f7HHkcJ1vOCliLu78tho9LoPnT3sIDl4c2EcScgETHLQAwsj
s1qKcxqPPzIoUCXNmoNJPwW8NvIFLVUvNz1ZhtS6yvGYiOiNDtI7tXTQOjtk9gz02eOVqlQgFfTI
O8WydUvcgARuw2YCh6saxbSvXGA3fTDuCGAD45W9gXThDCsmfV/3wT1W/khBj9q083HCwJQRAqyp
Q7fDbocqjMZnFv0A9nBf5Lp5r9hNuhmDtsN0PT8m/XwbvdDuQrs7b7Wk67xpRZiGgPQA8+9UK3b2
Ym0tzz1KYmP2RsrECm0RM2vuo0Skp85CMVD0A9XZIp5hbmfLCKW8NJsTaSztaTSbbO+G6vk6Sy4B
6UwFHn35zuWz9YufpkWEi3deSLtJKOaeoGKN0McZQx/xgAP6l54G+yTStb3IVNQUvM6cTNOpTnJS
DngnyX0zND46SQ+v7XaCLUAiPLzJTUf9YNNOJtcC0rL7dmmPxP8OmyEYXa+OjJuFGzUiQFsAhLCV
uwifggoUgs5jXHhY/oqT0wnw5nJUDtqqSb2F3eBRSPoMoqZcU1y41PIDrZs0As7HylMA1D9qPEYJ
KmphonEnTBa04TFk7DwYdqFYvpT0gOlp6dwt5nKI4AQcZtxFKvrDkxxUJknfVEyOfZtb+6LR0lNt
njmvUoS+1oMVhq/o9h7bCaoF6hjiHeic6hyXAp86ZpumCokWSgUOh/XImRopBF34DMekgLaxzmvr
9Wg283gcu5c8m3AwFFsMBoQw5vHBEvStTpPzowPt0yV6fc5G86OcZ9NXHCvZJzZirIX4rAnj4ElC
s+nfLopqORqUlsuDYPxki5/uQDHdnktQGeFCSkaE2kuDfC4HEuXe5y0bLEe1jttjE5adT3ENiROG
4Lqz6EWeXB7gKRSsyii54yJ+TbnZsfsl3ltHN3gyHm1zejbUfDjl5SmC+wCmIcr2lBZuwtQajlyc
31VNLXd5Zx3jsc5xo2r4EgdYDCOqvtwArjwEqeZfzgBdhQ7SGUOMWR5WuPyl6+CPeSLsQdmNokcj
2+WqL7nhSFgm4NIlip51LzVxVfl5XP+W++Y6WHixOF0nL2MJYg/bVJ8Go+lPckDHNsituKFLfAHo
hvkkxJmFfa4yRmtCaenCCV1/R0LO5UAPYN0g5X8r0gn4I6fDonD5hoYOJAfPsZgF2IqwD1RciqMz
x9F7BNpXmTCWefRPFniTOOWdFcB+ncxTWFwH+clkT0RYyI/yGj8RmOzGTnHMkhJ3WUJ+Bn9kZwwt
XtiW3MHrmoZiyLeWQMEk16avl58cu6zm8hPrFsixTz8jp/u8f4Hux3n6r0XkmFzNZXOuP3VdRs4r
A4ikM+EX+zyxv//x4X+clB/8sc7Lpl5+Tn5+mSH32ae/8WlULhU46ImI6kynG0LVyk8769NK5Ohf
/8mn1X36/NOo/Op18MdG27nRb3C674yMhjmekeg84eg7lzOpM7ta1fZBszQH+UEwa5V1WSYPcZPD
MmFx+ZGZv3CRcMlH5rPdZijIl6k7OZmzssX/OtpWNPGUOhFesSb0QUwetzp9hBkOXKs7kcwEMkN+
VU7LgRYVw6EJtO2kDVpzqDKn21YtZTijPhfj+icQWGO2FdR1eYz6ABXdGqBgviNWszzNWJtA8fMg
2oZxdW/n9YkYRAwkIykLznrKyckpVjlzr9NyprKe+XLsj6/A0e0OQ0ezaA0xkINmjT+QYyJNiEtP
aAe4+ZSf5ErKvISLKEfpSg5mT/58LufK0U9zR0d/wyRi+NYaE0DvKtidsv5maZKzhj2pT5SM6ncF
sjNxXIXEJPFCSPaPUGBGBIdanOSgW8cSGsMbE0CGL+bsvZjFyU3woqvLdE6NCiCV2x/wfJQ8a8Wp
G5A6OVW3jcoQexf7Ru9+5bi0jnKFvJjml1UHLTZqwz6iu/21jHT/gmnayP8RpNYz8F6yPeUNQc6T
u4F7r33ke9ftE+sTE9hGCQrqv/dilYO1h7BBKkmOznwb4KEgG55QCVpKb4Om6n5FRf+fRYz1ADd6
9lZNZB2CUG7pLVnvgaoy1Xtkqcc50J8ghe5pEkzbLsZzAB7vMK2JKaKviwWCdgh+wxZkMa8Hy027
u0ZP9Z3cBLldgRVPx07cLzr9cKqhP14W/NehlZNF3/9M9Bn+dgl9ZS5xxYA+51f6NTJlWMeUNuKv
yekUMTl4f6j9ZTpn+qYlVEfLrcKbTbphb3uqdYesz+qTs7Z9xpgiL+fCB6ja/HJ85ZFo5arXg3w9
MLGj/86wgJCx12wBEoDZr6Fg0S3OReCAVd5GPEsrdpk8MvK0DtUBKjWvF0FJttf6v+RncjCvh/w6
KT+9nNDr5fO3SbmwXOT/vqquGCbaHrfykpPnmtwYOZkTQ5rS6cTVd70iLzOXOAX3iA/6crxCpbcO
6mJeFpY/y7smV7IcneSldhmV17fcOFp+/30BpvKHrpscAof1JtqJitt/MdbnPgA6mhNKAAFRXiaU
TeAFhbPxvWyKau9GQ3ogFzVa8YEsfhkN1r0We4HZ06aAWkt66HqmyrHr4DpvXnJjN2vCr7TYu/5j
uQPkoINiNkPgYoe4sn0qRy9bXy3TvZkgb6aLYGC8LWeoK5MLxqfO2vJoGe+O3BCjOWEkUI9yZ7vr
JSfHrvv+Os8ue97MQ3owrgvLn7xOXr8rx66H8frBdX1/fDcuXnrYENzD2DXyxtnbmJNQEzEtrzz2
eNqd5fRl45dKo5CijOpWrkse00/n5fIjVBTSP+SOF6o9cylxDCIqt+Bo13P676NyFZdb1VTO7cGp
MlzTojwl60DeS+SkHJPzrpNynrW2gv+flpMLj8HPUWuKo/x9uX2DPEGv10zgrKfx5WSWc11R9It/
/YIcuywlR/+c/rTWT0v9+QN/fkvRmtjrrC/aopJSve5D+RiRY/K7f5t3XUR+KmQrUI5eB/J4XCfl
mPzef1xrpTnsgetX5IJ//NTf5v2x1j9+KVxv+JPqN31EGIds2lNJ0MHl7+W1fh0syAMXb1yfJ9eZ
cuw6D+ATl7icrhFEY7Ze7xeX261c+XXRT5/IUTwAwwbNN7fk9bqGSIhd+XqhfJq+jMrr6tNcOS2X
l9fZP990bW+KM69PF42SHo3j+qfa+pZQjYdsAclihd3OLCp339UU39zxJZ0K3VPbHgZrCTnLnSr7
kbowfLylr18qIliNWlfx+lrzt8IoDlatKy9CC9wHpCD1VgTDc5pU8a5sJnKXkzQ6xjEVB8t8KqaE
sHc9oKgHyflmmSnG22GXHHMjv1nsmHIjdRIvmtvQc4a83q+wPQ1aA1CL9R38zz98uZ0sBfD59aVq
Qern5GvqmXy8ygfrdeBen7afHrly9G+L/zFPPrrlvMsv/O17l18YU/fGaveqSpzY+kiUA0deu9dp
d21HTpTOKYvJ5+Y6Pa4X12XmXz//4+uWSZaIbdnVRunWm5r8eu7YRXIvlxzSmliJqX6UH8zyEvz7
aAzNbOWo/NTixoLNTNd7C/g+GzvyOmOwhYTk/rQLNHcVB7r8OiYGmLTiDZ23sYvb5kDBzj6NKjgO
3qNOdMMZX9sqftAaTBWTe6cXww805NV3R9F90ebmN7M3n4JJ/Ynq34QIo9p+TNP/QP5nSSACJisj
LkY0NEQb9qDZt0oID6dueyAEJoHeedJR16TOuO+U/tx8t8LI3AkU9ptacTp+4gG1CUYe4vN8cDcY
4RYSR8ibX3ZoAQ9uAEhSM9OzxnMWnRj/xBLLNi5tc6sowVer77+F0UR8dJaLramL7USdjSrfQBWM
QvimdtYKfDBDALBXcOQEO2gI5jsMn1QpLOjShZqXOzDPXhVQtMDZzg7uwTNht9yHLVYWo8WpWgCa
VjT33lAMUHFQfqxK+ciVafZzRcR+FbHlmfmVLGc8vBTmZPAhuSw/onkIoT3rkFVBGZbBaw9kw4Gq
4SQxDiGLvTpksSfeMeN3dwAnFw9T2c5MYHMh/UbmXvyaMUqZCuzpkrzCHS/JxOKkaHtL1b3nve+n
7SLVJjwU1CSM2kVQv9bGzDgCpq1I/KHOi4+khu7bLlaC2aWAAO0QtIpC0+e1jco5FHEcRdYB5dxJ
SfDz5JPa7EbggIlKJ4JLKMxOq2CTjGCYB0fZp7Azco3eUr2j4qkU+jMWfedszqSt2DCYGoD6Lumb
WC1C10cp8JxM3QwnocV4YfZvUZTs03xSvpRuXW8WR/uilDiTbeEaG25QybnXgttiaYpdH1oUtKEW
Q11Wz0VjLn4xaKbXj1jP3PrHjBQFLBN5U9VkOJvZytsbW2vHvaUU33oHpDdJOoJsLvwICoVyzX7J
Z+0Hb5+8VUIj3hXtcJiCJuDvEvESFJSZegXinDa8WyNMPNcoT0OmkCagjzvdrlIyBoYNVDDuetSb
UBJ5UIioyWbFTdOH+8jQ+mM3Qp7C0amCxFCq+JsxhdMupcBa980hvzc6yB2A8wsKl823RW9/5a4J
FU6zvhjwE5e2+GVXWvQ+6+p7Uk3FczOkCQL9Esx0qW055bS7bqZWTn+LZzRkNy0xgIpMu4GCw+0X
nk05hjdTU7SH0eS5grF4AxEYqEz/OwSe/JCO6S9HGw9x61R+0pR0znXWHTFonrDQI/Xq+0KE3C13
ipQKAhZYHkPfUiKhQF5y+2/q+g17m+ETS2Z7SgM/s02O5szJlvbRj6Wzqo2rZye3zBI0GsZbuRPl
2IK6bL+TJNrvkvktHNesWmAi1ii+Q19z/VKJqd8OgPOe5upnUZvRY6LmDSjyYoKaA4HTBBtFP35z
Y8P09jRr/CZsi5OEGvEck/EAzv2nFkTWblCA2lrki8aW3vg2DHNPV+0vc2jAhmsFUstgyjywMp7b
cscQJN80iapthrUvMatgd1WV+yun1JZP474igvAG1eajXadnyrErb/NIUPku1bJXN+ZpCLCULIEN
IfXKsxPyG6RklIK6Z4GG0dDTR+GAzmviOx5/lkkms1Xbx5Dj6M/1M5nr4ifoETRRr2MRBVvDidTd
CH2zzdiRipahdB9gZfNzcK2+gnx/dcdc2ZEjiOeKmz8NzIfczM/jxI1UV4isMCoY3A6AYtAuXLW9
AWjVts2vg1mqpzp4XRa6jzLb1/P2q0F7ZyNcG57bIs5Oo6QUQYJHQfYgrmDiVfuu3Y5LdW5QvnqK
qrATsDIRVX6AUDDdGZMS4J8DiBXPPJfysF5IimjmG9ozm3poPozSsA41LsAuir0lqJz9oKNxjrHs
d8aC+L9poJGPfXGsDd4ILWH0dGhylYel5m4yMRPJzEGd63G8RaQM5YhO5l1Fp03sVs0h7jFZEAFC
fSUeuAJ7smozCrvk9ybcXWyDTtnJ6LaO+63q6DMVDV1BZMx9KGH3M1yGxev0x2EkCksvh5wLSuwm
A/B+RP5aYUbhrb6IF1PFUVPMaYqIXkdS86NuK+UuEwunS5TdjgqgZUjoID9tCiomaF80j/us5mbJ
rWFj5ySGDAMYn65pz2TvmJueev8r98ez5eahF0IZ9YvZ2PQ6NyuhAVzS7fSJavy2y0scJ+yxbaqD
29DT6HuilXeJQ3ATmXxgLkgrJrVC3CL3eVjWqImG21sfWO+8MYPnoFjrxrd0igMbSKyZHB+eRkoQ
3gpLVLhBnbtABWigN0tEoo5Gb5U1PZqxGWGCB3QMdvigF4V7JjqRvmAYFNNZVV7QS60RYRpxdYFl
eHr8qraj42cAlujVV5YeuhuIh00c9gdSUAbVqrxBeayzND6hyHuElL+nYy4F6LujeER+IR4td+QS
rx0sEfPaezP13+nd5gLF1gjFKVcOQaaB8NBeUtykjzjb8MuUApnweOwz9lDBzaVxpwQ1Z+1uFPyM
FSbR1n0KY8SSRJOUcQ4DwCJi0p6I9s4Jnwzc8ZCo8ymlRzkrxCYJzYfZigdu43q65Ql1ErnbeSNK
fX+AzF2IuIRWlU8g8TRufUv83AuCjmaMPDucs/RhEtu40RQMHEKxaKTV9QuyJ3vJ7tIRNhRWcRcj
PQQISlui9vVomXzVgjVnRqZJX1RCxkU8r6etsnZa9mdzEKpXpQSfv81jau9DUAJAjBRAS3H7bRnV
Td3oy5dpVh7IjGU3YPbFD1GKLc8uJN/Ax0fH/Daj1MBldR5xQfvZpLQbFHHZIR7Gr04bHTS7qI9d
0kyeZaP2jvRjYNeA+pyoP7pAUk03pMEcR/ZmUh7I4EC3t94nw61ORsRTgrq32xB1bYDdVfFyBtMd
voCdm9L5JBKa+838g0obUiwz+lUVy81ESLNPfy17ItZ2EahvrDVlPNwvOaxF/RmVBI6Y2FS2U8cD
NcMcFQKz3NbVcuKpRE9wD8tCxACu8vZtQH2xDc3qm2MOR7cHPKe2ztZ1o498Tr+hNCGFi7rETVN0
T2LW3V1kDuZhCp33KE+/mKTy+QhiYB/aDvwC3GheqJnPkf2K77egO5oc1yarLF+r4pvcvLWV73YY
1bjdeXeYcX6NBBKMa1/VrFi7tqTdEnY0xbibEisQPcVDe7ZLkExYdOm1j0D3z9yUa1Fn21kD85qN
kHMJcsnyB6HryXEce2zozgfYGA3YsqXjVoZpHs23oC6R2dQwl51uxqXsjdGCfCHt1wSoB1dYtTdb
PIsdgVbd7iteTknSCCfrKFrXxB6Mn2/MB6rLp4lDdQAHYuyUt2IUNNRLtzyLmM703DnyNDSeY+4O
trOiEF9ycvUsylQwuh+wObtQB8afS298BEVA+ggSoBhbuZcbuHSiZAt74ZAogwtrqNxaPTFPpeli
OA+CO7UdBNlcR3vtKyQu1F/iftwXSd0QCAsIMIxVBIj6egfi5qe34wM55SeXdhCtKmJrWgDl7EjO
e3ekEZ6qe2Xqh43eqYcpyY1HeLOIXugIjQ6uEn0rZpwdpFbddcWMlCRqlPssxIVTFcBrKjI6VvS0
oxZ3aTztjG59NcHRkszO9zwXdBDqZLRVllNz9jsvEQjHmRbABF4ssQnZ0Yy9MeCdwUtWUYxtk21m
jTdZgX6UbsltYomvcw1REBr1tjITXhZsMhUrU8+9LE/2vDa81SUBHqRikatKyoaSwq5zRh6f2lIf
3KLZTz1KAhdLMNtPMnn/MiJawBjw0KvwJ10s8Z5T5D/IVL4hyCrBggZIzyViBsC0OZypw1ubITxm
PWfhKLrljij5Z/CGP03HHN9Kx32Ff9BsWj37FSeKtQ36FX1mVwhiOb8y5MupiYi2sV9blD10kGrA
HazstBQCoTGEX6Vrx52Krt4L6vCgFcnXCk/fc7vGpOZZTgAZYqckVl4wM8S7VgUuWc65rzpU0Qtt
ebWipvbVKdtFDsfSMhPOnDUCGDgc1hkISxbtgWYuq62DMA0TyGnWou2wWvz0kfBCHZxdNZNcW4A+
VYbSG0Wm7UOb/FxrSTZ9BvazsfoVW0dDR0zT6IU4h3EGJfDWw0fB82an2CP9MBmP3BTNF4gOlfIm
YhVihBeBL8jE9xGHXbCZ6hYoKsHZWKhsYBpUP8mJSE7NOB/GtOq49Il7mzuKz5lD7iHJzTHZLq85
r0tJSFd+iSoNr1AD9QwJ2zLAeXQA/B302FSRgKOgaUZwTUk7bMnHJfIzb+67ZAuMmZcP7mRZ2p5M
ezZ3UZ4FvCbOwbZZRuLZI2DmlsFb8uDAUYu5a+b5fJjb5DG37NKP3OnIRV36SRCzKZ19XwR5sHMm
KIqWBTEWs+ljkpfcGxBvRfaaed6gTlNdE8rv0nHBcQbuNBgfyH9AiEao3HfBnH1VE53bPA+tMbKU
PeY3ekecKDg15dM0tl+d+Ckyuq9JVwLtCFOgec5uKBLryNFowtYi9tlT3JCDZzjLNm0nBFZ9zQVt
6xu9JGLYidyvEbQin37vR02E1h5FWbG3we2ZWpJuwdOhEVxI5NVEjpwO9+pGQ4W7HYkjt6OPjH3p
1QSq7as4/U0m5zv99/t1E4+J1X83qXJtAit7aaaRatjcHcwu3Lt5km+cAB7i2L+JoN0NtnsTE19o
ErWZ1kDeP0jsSk/BGiLEI+JJ8Aqy0cOk2hkh5N4Afb+5cEgrc9jxXgGLvo3u+tKGFDkNyZbCMBq8
pucx0L8son/LtVDclew9WJvNnQrqnB4BMEWaWbR+2mcg0xv9OSFccUMoUrjFW8/tb77vyV3btZqu
bsEUka2ukweM7zo7O1p3cVb8f23x/6At1lQVAf5/lhb/r+zH+4/836TFl6/8oyx2jP9yXIdcUNcR
hqAEbv5LWew4/2Ug59BtzRGWxhD58D/KYt1EWWybtuugOrYs20UO/I+yWFf/SwhDd11UxZap6u7/
k7JY+3fDjGmwGkdfNwP5s1D/D9tGolXCaHVDOXR55+6EMyWevriE+o3loQp3Wl4VB+KFVe57K16V
+DRvQXZzUa7/m3D9s2/nr5thu7qNR1pXHSH+cI8sWtvMwzKQAVqVq8dfOGfsd+92q/6iRrYN0SCQ
kFIpPi5l2+tUJdlGYtL/B2+FxsH4rLJe94arobE2hE5t0DBX78Un+5BjaEnrDnpwUBuj2gakbfuz
poijEnj6YNM4KylGBg9W7L7hSlCgs9NC0HKingp8za0+APfH7Op/OqP+kYP/294xjNW3dPU1rYfJ
1sHXmaqG6wNR2HoYP23YlLZmTcYb4qwBcGuu9uXeSOp7rYycm9w2XRo9xrSVZIZmEWiw8B5sp0QY
FZXYnpr7YJW+aRnWPujJ/KlK90abMkoq9j6Fxn3TimI5mG7+QFKycTP/a5BVNkpJc0y31ezMfjGW
VOHcaLqHDTSfYmV+DcAsnamlkT0RK+VtONPbb5Xqb6V2LGReZvhUm2HvuVRU5jW9UllG5RhqxYcb
OBMpFhR7gcX5bdce7Dq7DbSM/g9Vjzwswd2tmre/hsnldkoRgr9d3KrJ8uxQodgp888g7Dy9Tcrd
1Pk28K1h7PaOnZXbdB7OYXrUHKzMw0AHWa7vaqW+s5Nf7pySPz5GpNFl+LNr+N06xATYUeMXIiDW
wkdv+a3Lyy5weIFJN1MNa6e5Sb8xbRD3znhTxrRIG1TL1oDCPJ0dxNGQH4Ps6EQgLRI2K80/5lrN
j0pl8TyL3N+remIqIrCa8WtuWvN+6vp8u4QDnPqEZL2FLNaxNU4uGMFt3Dn7cdCCfT3Hv+GbhBuc
3z6Q6A+7WB5KFxurjkzAQLc+DfVj8lxk9TuRSg1mmqIhwB2+LkaFewSCm6WKaRMPYMdDc/ZMnTgJ
G4xuSBw3KWQAjnsYNgr6bgTOD0vQHOwiBcXvms/4Eay90JLj0FO6DYdm3FQkYZn5+OIIYm+VuaZk
M+EHr6b6HdfSLrAftMX+HtqLsrZ0xUaJgleXihBBo1PpYZJ67Kbuzk6z35pB2aPLAZE0+WJ78COI
FxqHaFvY37TqOdaIxnWLOb5P1PdwqHQPYbztAJnlvY0LYFIpiYy/J8rVJg52Aipc4pHBJm2SKgO3
6/RkNqFw7mcNCnPY6w9Gvja0GwIM8RXsp4ZoYyAcP2fe97wZJpBXzuMHGmLDS4EC4gdQHJ62VrBt
e9jeGnF/Oz0O7W1iVOZtETRgjEYqYDUVsEqDpedm+qnsdXMbWUZ/UkwGhmJTjZSjajL2p+sgR1q5
rRNaanKeYtbv8yo5zwWSrGrC5hG25g5EWXeSs4YQDyZNJqbloOuLF0iMoOb/tYgcS9fvy29cP5Dz
rpNyrDEnOlAV8yB1mdgaY7pOJ+MV5L/ly3kEWiOHWeUqtCuBDs3Zq4hos8PCRCIzxkbZnq8LatD8
yWeyre1VdEkmR0SVbV2cU4ZKALu08Ujvoy24rvcy8zKUS8UuNpFlhBgtJ5v1m9fVLVbv6ONFSPpp
S2b68g6o3vyuVYnlqrXksoXXbXOkAPXyO3LuLDderp5cobVEsf5SLTeXWwgZ4LDZDSsjGjFxf/dQ
uQEac3oqofY+puRPCGgy+5AePq8hI7qLQlq1SfBAitx+HFVSfUlKbmjLn6Jp+EKN9BckIXqgkq+W
JW6K3DoVYzFQV16+GnoPzHU88cKL6NvkZTmoKBJg/+StAPUz72aTelS4sZN8GTpgDppDoIZPhmIJ
34xxvAx2QhEm2CSWfh+kqnuY6+5RhA6JTQD5SCqiRUir3GobWvZr0KkZVoDpHeMuKubgpii+Y5q+
nSqHqI2EfmTu35SE3ep3N9gIyq3mUOgUawJBgQiCEhGxqvaMiRSnzlDdKWh2TkuUHQ26X78IvdwH
SvsTfgmv9jjqm2KcPDprUm7P9SNGDWczBe20rSKDdyqdvCuyT8wtAhBlE89ViNgcbAPu1aBDwq+O
1N7ayFV9AHTUSDBJNPHs+HacC26/y71iar9rrt9vdX9vRX25jRV92XW/Uju0boBnVTD8igSuxNT7
fbc+tEgI6y0Da4dDalDbAwkk5kftdrlLyJNbxaR2l9PLbOHM0AvR0KXgGOSKnNsJvDKv8gdYVsFW
QJbfxf2vZsx/G8vyPqjNi6k0xZMy2PVBKO4BYRqvSkBu7otMJQMwbG1P7ZPybHzQ3nM3QUfgDfFz
a2UHSWc6/GgnYCt202uebselb5FTuKGL4BylOJhdFek2V1hD2NjQoYgYeDtVFkwkOUFClNuJgQ36
bZs9OCoxTRjmSjpQoo+4RF9da2ezqX9pTjXu5tDxq/qeFJC3mAiPrbBJdLXr/kQooU8avP5q9T+K
IRZnPBe8Nmf1dADm9qz1wO8HA3qyFhPYoFnvIq9/W9MkcInUtQ+Xg2qAC0i0rM6aNd1mjrGsNeS7
RcEQvZgkGghqpCMWAY+k442rcgaIWt+1tn7UEvMwm+ImzeY9TQwUYqqx5cS+t0Q071TqKVvDCquD
KHeaEOe6HyY/nCPi3btUeShpzRyH6fdic3qlQbjseA3cERv0PS7VhfTVbN6E0WMW5z+5xI8DVeg4
tXPfrkySU6mv28VL0BUJrbnmiwXefnhyDNN3JoKpAihWSiN+NEN10CPAkUoFVSZ2ojc9rrCXOKQU
FtRx3eo+WSgn1UN51vEE5VPgpS7G8AGR7E3chA9qRNeduTwNlv4057AvA93xbGeazjjWd8oQ2vTC
PdDyO6Zm2FIELw9KjArQCqenRoN6Yq1JA8qifwDU4NwCBlMSCFPgqfKHimzKXP1OgYJQQrf6aRQp
PHe77jYSEl3HPMXS+BmuNt1lA4g1mMj2raVX91NCnYHHD30ACEKwouPgOhIQSfXbeXDs+qG1NKr/
lHdpOH2bgvEW8+TXJuXW5FIwAJBYOwMJyOP8MMVYw8LZeQya1je1AdfEQKl4jQKCNU5in+I+2QF0
+CCKAKOHkGdtk4dwg1KeuLoDXTuvBN+ankOpNKHDj4sjI6il3nV0xVPsiW8sEtp4/w2tISZweb6x
uomMd0W9KTJCL5YBucHyJJZI+I6AzhwG1fdKT7HOGRpFCN7NR0P/Yi9nJyZPKw6iW5WErjmxfjuT
+mOevFQJXpTIOqVGs3L5KaGWz6FLbySp1TeG6/wqxvy1RI+5UeODe577cgCNZRPuShbjHd3uhkp3
0ZTfZbWl+3Ex8za1fiLnXT7WMgwZoQW4qqy+1DxkoIuJN7lUUOWNX/UT3joe/3ck2vR71BdU3PFo
rp0uyi4BHnmH9Gi+ERMV9yif7win8Tuh5H5WZ+C66VciIdSiB6ZBGVwKkqPs2sUuCmZkA8cEO6D6
YR8wFM43OgHhfhQX0ATJMK9a+1bvBGAljZZeuWjTzoZ0EFeZ8KyFR1oAZ/xWU77Ets0/XLfEULsF
3XOQc1e12X2DmvouAouxWaCN9Ca1tPgj7JbiftJLBmh7N8Yw/MAxOBA852Yc+Lnaps4UrARF/Zbu
QtS2+m0J56oTXQ4uQvwW9A95ijJ9Vyp9mxFyyStScIPKxDnmAKTamPiyogAvjwWupkx65+Rp7BPK
+qEo1n1q6yQNd+H9SIGdh16n32l05lOMzW7fVbyZfKU8qiV18nLo0fk0t8aotXfhpD6aGQJMgDH5
TTXnOMaUlu/axHyuB7HK82QXgl/ZqAINxtxqs+/U9PhR9jnOje1jzUEsTZxNb9TusasrMpzbsbij
43IsgvSuTaL6oM31e1yGJ90IurOLFe/kTstT0I8zXawOLCy7xrKffkQW2+imVMUHfibnzEoXE3SC
md5qw7w2wc3XuuC+DzLwoCFTKzubThGOStZMFe9+5CGIRj0OqXrguTSfIqfApasFcIebxjPMIsAG
X5s8+0n00GZSAtuyPrtzdCw6Z7zL1oErxt+QY41drnKiW8vXzJ3zjXkgj4GXoY6Wi2Gns6eCPyCu
Nn6ntIfcIHDSG7spqQir0H/F8ssppwfTfYe1xmkxoqpiMKwDpQSj6cnRtqes58mP9LB3eEjxRhfV
p4rgt5McSyILO+J1Ws7EyVxhZ1iXjOTnvMj/s/xfZ7aGSwcrfedFX45eF7G3pY5fjsWAV//zpFyk
Wb8hx67flV+7Tsqx66ocg2TfKaux8a6GAbkC7t+m0jnHQFGbk6LiuJJj18F/nOcUK5Xtb9+rSQeI
LQxYwWq4uK7KBgVFRs/6S3KQ13l7Gbus6/pTsUCWdFnSiM544YxjrRPuYoPGX7/+6fPQWLPA5dzU
IcPq0+/J9fV9/x0/tyAuvOkohK+/maL1EL4czYb2iFL3JVtUWgVBch8pRUbDUydF2iRYqQy1+1Fp
XRyDM3HkvOIdk7AlpiJda/+2E2xrCAQgamG3JIQ14TGlns5Z3QOuiaycTjyjzIkPswHVgdHf1WRD
3UItbnZYrFbJGJNDqGW3sRIRBBaZ026sRuNG+9/sncd23MiWRX+lfwC1YAPANL1jJj0lTrBESoL3
Hl/fG5H1ipS63qvueU9SSMeEYCPuPWef2niOVMvcotcZF4nl6QjHe6tYEZ+JyK7S9o7jGCebLsqk
Vg+IW/rAjHYtFOlTFITJCZVYsFQN7mEYm5dTX2Ntq9RLZLugMiZrrE6ol2Zhgh5sRndnN1N+GrvD
ExPx6dRlynSSS06lM0jIXe608xva/JAZzgHZZATBOfzzY/6kTSdDjKReaJpPQZh4K9Zksr6G+BVu
ohC3wzQyJ6jpTqCw8lZAO7S1Sku3MoSO5snzT838oFG7qOmJ76Oy1BZBb4oVmfeKcqMzUzn4WWkc
dQJ+uLGxjfiDTOe5vUz5cOJqSmqPnz6WumVzXeYTla/0p1ihYzMiWAB8KOa8tiJlmp5QYRjCZ1uv
ipvJISgHRC96IDN7D1xIBF5b4Hmpy50TAMSeVOsI53rnlczXpgR9Zu5G6VYM4TevHKA0RuGXyhXh
1ndy9aQmDmbCeUk+GP0Iz91SJ5RhkEEiK9xQ+1EMdkGHlCxfyU8Vo5tBNUxpwoG6OZZpJo6WoRGr
7dhzx/bdZTp/smniHDK/IWeNZ+18pDC/oE5pio471b9eC2xKK8CC666/LwCo4QVMzZM8sOSS0/X+
JrJ02v2aPjJwbECa4JCw0slAFNEY2ziKXibX1IuVvxxiC63X/JZ8X/SFcXKgNwYJgz4kKdRs+7Wv
5tPeKphRjnlzVNSBJFCLPNGBk+Skq6lykkuJDzk0NMIMintBatfJbsIaTY0FQtCwlIzGdPlCfv2h
EsTv6TPYzoq7+CT0JD4ZdgO+ZOuag7aRr8I0xqZrpFR4cgewwl+flB+XD7ZzpOHySKEz3rRjDJmi
AwZgjtyJAYGrp2DG6DnzNmzmg14+aC2SC3o7BffWgomgFR2noP/zQQn9jmTY+fl1kcg7jDSCGW6r
TM/yjXb+Sh617S8flG/Jvybfl0/Bn5MdEBva9Wc+3vj4Vfnax1O3KY0ViGrQxL+umPxcYdTpYWxf
jMhpcqIkwvjTqhOmwhTAdDfyo9f1+/jFj9Ur5ZonHZUzj17AUr7Tc3C5ZqRuPz4nl35bvd+eyo/8
thofm6BrwvekLW8qlO1bBJIq913C/awifohb++T0aO/TCpGuCaHlNqfgvDMK40uemMo5qvRs6VP5
AUlphjT4AuvGJVq1twka9XL3aKjDu1opBegK9DFQw9tVZiXaIU90ZIDtBAd4EjtG9QFC2IsfvdS2
uk2oWaz1Kn7XGeeuHeEiVm+Y6ZokWiwMzk4T+sOiUGepu1UHr062DfPEJuCmdtZ9P0xYeHSiX5uC
I1jXtmYL2isbVaCHyRea6OWW6gbTUWMgXRWe1Z6VIDu2ZjhouZGzUTRAqqN/M3nZa6qOzgt+PWRk
m6IatAspRGnVVTieuzsaxgSQNWG7BG7cLienq9ZxFn8NFG7L06wOMUsKSX1rvJOa9k4zz9zPlQ7y
jun9N0N0bszua+05SPlUpPQmGFHyNyPthXmadUzGZD2xL9dcz721l2uUVB0itEunh0gQuA+eperL
PBq5EtFqRyxcrjwyPRn3E8Apis3k1UydXPMNMjyhVWq/zzgF7/U8tqigg5ht4CZuXTW3VkVfX4aK
lzKQlFSDh6VmQj2eWqIxwJ+89WX92qiWtiEdeUUoskEs0JcpsvyHtI63JAMjIa6am77n9p+b0W0H
aBNB83CBMH/uRgo6nMrmIdlNCO2YgqHZbkR1p7rNuorDYt12SobSy+uP1jSRRnYhurXeAiY/5K4p
ToMzTqs810kAIoP83LxGnnBOfTcWj40bHhrKl/u8i9DSZV69pPhFm5xAgqVW5OJitkyX8tTMkHZP
m64rrHst8mHYopXscoGSr9duPBWaQZEaBxJlh1XiBc6xDHsM4KTg8ADiakzG3dD07ZraGcZpd5q2
XqorC0KGagROvrJnQELUXqCsY6bEazVVm2VkK+iczFnGM07KXTHSC3b6di+ylCpHi4/Qagt9l4/R
TzNw4otq5u7C4Yii0mZQ5Ou3MLFa2BNdvwHrba3bpH9j1gc4REzr2LH0Pdl4+1gTzf8Dpf53QCnG
OgCW/n3X9zwDoP5r9S3Om19avyCk5i/+2ft1xR+WMGjd6Rr4FwBRoKP+RZWagVMQo1xVtxybf2j4
/UKVEhTAhAo8CpXVX71f0/rDNTDN2nzNmdu1/7fer238SpVCgm+bhi0MnTXEoYx76de2IhWNohaD
rZ+oac8ED/mQNCQToY6dtnjc9K3uhsWBNhaK+FinBvnxXL7YAH6kDJQJ2NUIYsbKwKYLrKJLSbPN
pfk3qUjfJFkKVQTnIeIYaeO0Z8MyJ/6wGQLlci3Xz22BvnfUdBcanbtnKmnMli+/qstsd4UkzM8t
nfSyAUovwGF/jxhsQbfnHjaEzz0yfU5y5zUYjXt1pppm3XkotOkQ5+FajJq197pLrHB+E0AwK7KL
p9qfHlO1b099T7+u19dujEpGjHGxIbNXwwTlcIcznbs+jI4gBvHiA1FaxAWXYZdLIVdYSlmeuSMf
J0WqXebLPA1R7GTlu5HTkdKFfVsY4kvpxPf00u9GtXkBdQR63SqRqKOWh4DnL22Ik1uQT0CaLO9U
ZnUBMMj9KQbuvdzxBivKecHRFlnR3LgtdpK0vzEJDEJ2y9w/HS/Q0u80I3y1CoEvsk/vssJeZbrH
JVe9F6pCXmr72rmWv6ADjiLO7ylURtN2/oNNUL8gtee+iSGaRuUCK3e9iPuBAY4PLhJVkbsF2jHh
GumIjczucyXXltySiICnqhMZp6DJXgufrcr0C4mvSLhVaxMM3eoroPpHD9U7gTu3Tm0/gSp8rrkN
UyOPdm4qblxub25Ml98u73SlWigo/2MTisuAcLWvaPf75Xc8e0RzG9l3ivIDhl5IN8igBFryvn/v
+/rdIf6JkmezIdg3IDdjqpODV1uH1gcUrBQbA3DpyvU8MgLEvlJJ26m1gO54Znnr3Cx/6jq1+VHl
sh60wMf8O9fWL0mj/UA1v9KT4jHtkFshJ2RKFFg/MRPO2uojpUVqjDa2JwblKea76ajQ1nAT5HSj
3XLgVcErEBN8QnY+glNtoB3hjy2BIfe9+0bkfLKq+uqSZV8waqVzJ6JaahwPjG7yB+0l1tlUrpa6
i45etNp5J2NAYMnxVKj5LledO19j/oVWGS/HlMBU32e9coknbjC0mxRbXPSOmbMxWVijQmXb57Q4
63j8TpXvnAiKETj9Lq2jqtsmpvneWnxTS++q2f1RqvFzpXkvAM3PTQvcuVXHtR8qFkrqdlgohf7d
bNRbYmXshuZeGWsTXIJoRwMY44yD+H6wtY1TFE9WL763eV2tYjQTDAsglFXJg6OaExOJaO/ih0ai
ksImmL2KRnjgnrcsS2HT9jNvM9tDzpB4Z3Idd6kfv5Rka+Gd3FUGvHgVZbmmhzeVQ6gkVpdl4qZr
M+NIFkgfqVYliBN9pMXLVCjVKskj6j1FtKse+s5hJ9sEWPvqmhi0G2sqs1UbC2XRWz4da+M4Jeox
aJcWG1XNUGU7hLrjARh/8gNf09C8VQKK7TERNWZK/bxL115dPXgiemM5hBggdo6iINMg/jfeF2EX
bwwvOoWlf4/1o2vp9s85SvP/B8UqO0qnTm6Y8bCk11guLctYpWNAsD3+wVpzOhQxP6NG2fnuOXOr
x6ZS710fm1KjcU6TO3rbBqC9aeDhqLsTRvjcm91GqT13UcKxZLQjFmrek1053uMFS7hLcHhFr50B
W4z8g5+wA6kUNHGx8JXhSJX6wY04mHXLKFd20/9QrbOHyBId9aVOwh+eNkC2Sfr7Bt4mK9k8ajkK
VXPUkdJPWbAOarF2Jm4pQeuR49e910Z+rxbd61CwksZEKVmH2dQo7pb/+cqxzdvAzfZ91Gf0L9Nv
CjpkoFOrTjefckgLNdE3Swr7pZbRhEjUe+T8C7sbf2p69tj35dYMo5+Dnx2jYdooekE2ls/dpGlM
AfOLbFx3ZSdwTjWK1VFZrHWw4SWdLVw2S+KnnlT+vO7Y0VpFkLKIDar0qcDU1G6xubjvNN1+6uQt
Ro71Po0YH2Dw8EfC8Abb3Li2Mq5/0zSz1SbzHHaEU5P+EEfmC/rLH7anH/Ick1gwYXkJTPvk6d0G
gcyR4id+kXS6DUGPD2q1NudRI0mTSzUdlh18vwC5Le1f1YuTZdqcDGM/xOmtmXo520zhPkgzoGpd
6F/mUm+0bZJkd6SX/CA99GaiB7xxu+GbQ0955Qw5I3S44PPZNUzlhuQERuhB8APG1brrLfT1jYfF
BjJFPyYEK7yKOqLBVru70iG3yocVF8dZS3XLPjuZ995lU7asZ1pdNr01uv88DOG9j/eVUXm6aNrS
2IWzQJ353ZfMI9+ALKmG6QzQtNLIl7bd7fUSFK0S344Bw4k5ttXmIp9hNApEv1XpnuGDHIkS6na5
Vy4rgVeHvIgbFTjgKmribR+JXdFrm9KyX2g2BMv5aHf1QkPyiTHRj0jlHfSvNGbx3tTGW2pUeIBo
FIURqs8vWaBCvxp+uOiJlNS+SXrjqdCsh2xgkmcP7dfIhus7Of2hxt2JTohwG6W+h+MGYBNZE2Hz
GtrS5TDkd0au35tTcHTcht49LWC9jJFxilu0It5S50NO9ujKSLP4m9nr2UKEyKcnDkREtYtCpMda
IVmaFhnXu8GCusKsNQdBvKAO1uNR4rjpchJJvaZbtsAYZ4rhF6tPS0z4vF6oHLmZR4+fIcWyz1Xu
bhwhhlltfYqrgqmYUM1DJ1jhIpye3CE9Vj2Cscj9GmpduI8m8T2I4Tejy1pFvfLmmjbZphb4CtId
+tiY9f5iUZfJK3pvdZsX0dapjW0X9w6JfTFuNr9Mtqab6cfQ0ldtS6GrCLNHUXCKi7T8ZpjRYzZy
yamq8ocx1vHGKZ8MRAzriDDPRZZQP20YD3m5wulgPOU4yGBaOs8EUFuFA0UHBTx2kpc4FsHaCipg
psllFOjF/Ty6FykhZlmlrmlMcwuKplU1vojGOXih6QHEh5ygkHttpMMbyULJUsfAUhhvEw4rs08e
NbcwFvbX9NyZtLB9jVJzlXBFTM360THNCBm/+qIocOyMjiMBWcamq/kKdMGXgUkngx97AQawWHDF
PJjm0Czatu8WuUiXqdE90JB/t9xbw1Vfe8v5XoORXNY1hdLa0amARjdMz1d0lp48BHdIztXb2i6Q
b0+AjwzMx3ojZsmUuVLiAR2Y41/0YNeayb5VQ8ZHsf81MeK3qPS/lfF0Jjv1vtGjs+apN/Yo3GWW
qkejBixYp6jIiYatkXoBsxyeMTLROJ7Kh8kxXjMStnLLchdakjy0iThhq0TkPXj5MlQ2adQjGfRf
rBxbNIaXo1UaXHcj/KxTtlIy81HRA8zCAl6jG9WrLBy+WNFENE9T3HoMrPmvtAEO3goHeMRNKPAv
JGMgWEu3rr6zkvh7pmk0PyeaYDY3LWd8j5gxg5RRFhVg7g1VAZDT1pERuQJ2chFa0Os4z8veewxr
ey4qqrQ/gvBGdQGtT4FlQLq9yw3fJHSOC9wYJPeeYvHbeBs4dTJcdZ33zTeDR+FMDFMyD97OiN3X
rPOXWMuJPi7fwdrek7cCNxa24+D0X0iT+Q45+4c+iRUj7beQdEQKVGwrSvT3LemT6J8IqXM7dBRN
tNO89h7N+nYkhUKrvKPQYXciHHptfVwGdCE3Yb5FMV/UEa6I0P4CfvVI4ftn0HCLHbXktdfJG9Kc
XTMwoJ/0+E5rC3fpVM570CjhguDLG02NL67W2Qs7EG9NQhJ1hs5jiucbHri8/gfgGIdQ6qqmVZTu
HaHo21Etuf23D5Ta3ozICxj3Yt3c5QPpoAhLcDHBJKegVdtQO4d3Ljj3BpxAl0TaQl/Gfr8knZNS
VRAjvkSib8flXR9h9DbcvNoFGoK96GkwM3y5Prd/8jitBObLBFy4d8GcqsSwEEF7ZECwqeYWcmkN
+9CZzGXegnUK7EvvqRe9KODrlUBpyoFJUC3IA003nd6eyhwvczV3jLt81076ylHdd6i19zUBhLuq
LW/HXntWCwqCRXRS8Olw6nKCOR02pwwvG7aEaerTZY/wFyVMsGti8Z3u7l2skLw8UNeLp/AUZFyh
SvcZtgYekRroshHOrFXbvFQGddBGe47tYA05eksQ+7Do+nQX2SlS2ceoN/G7JvOoFhFMLyJugGg0
LSUkXLMKNqEB6djIQeSS3LN0XWQt3levJ3x1trtqPsmywaMCLxr1B12kenS8g0hPRo/12EvtJ8MM
nh2vA1pmnwu2q1+0yyZPfrRURLWyO2X6i6l3P8LA++5P/RfXtt7aQDz7JuNt1zkw/741C/tnGRd3
sIOJTgyL7RAUOJMZIQUuEmDNeo/0bK9p9HbCy6Bxv/S9fEvAdAfneasZ7Y7QSsRe6VyO78d8HSLE
IjmYpKeyODQR1ew4Y1LrqmUFYD/5Bn8WZuuMdZiG4GtQXUwkz0u/4DaPlevUhNQs6cGt6Uf/iNDb
tv6jxX1PF+v3dmZ0DGZo7zLPvCJZJF3lyluSi1HjkWmOkmUtn6b4+IOCYx1/0pjusgJbEG7vXTvr
ACXxzPUvQVj2e7BXJeKe4rv8HtxNfVFUpb/6hHXK55/PZmSbJUBLyw/K14ZCb9FYDsG47NriCqaT
3KVO4qGGMcH/qVffJDhFPoAe2JKQhf0nE1EOk7cXS2cq7QQQglOvP/GyAtV/7fpCXV+xJsKM0k0T
1w8SgiJi59KjkdpM12JMH8Z7JNxXtFVij2CMg7BZfQDJsvn/ZVm1v/qg78ilT0wfie6hYevtDA5a
d+ZRuZaJeFJS1+TzXEEFQCZ4qSm4ppMeqJr8byW1guTu06L8tD06iE4hoGWH6+KUdGuRiXAnf3og
MXsJgI5h3QuZ11ey2HUrhQpYDCsZV3Jby60SN9zz60aj6jLTeeT2l9taLsnXPsHD5ItGQrZD3RIY
iQSAmu693PEki8GykZvm42iQ72ARYvbpJhCCZ0CVXEldclsQ5OmMtil3jOh4m6FeO3USXLevmdkk
SigUy1PXszjqKIFkzd7HP5VN+YQTeLznAovKdn5II2FvJxRsvl/SBlWZA5GIVLeC7ls2Z039+sOf
1kEu2gnkZE0P9Osnr3svDFTG0N3MSZklvRKL1lZALAWBHMN9Mjuz5aa6MhU/nTVX8prceL9vQaMM
zlg0HWWqN+jikAVHTvCqtMBU5caVD1CBDrpNa0bCpOTK52p3S2R6t7kie7zykohJ3RSqhSG/TjnR
CcbdXD86n1fym/KP/dvX3LbAtcztZiWPhC5KqCUQLSxXWR+EvZtl8vJ/KA+f+QOinPiAybC48EcE
jhzMQ2v1O/KIlnCU1plNWeqK4fq3v4v4ZO8FZrF0s7lZ9hd7Uq7tFN04DN0YGuai2l+PpHnryyNJ
Pv14LbfN9XxFsmadNd5rqvx2cmtL1bL8vHz4OFs/HaLXRfk+2tZ+B9fiSgG7fgWR+VZ5bupsc92r
WYmVW/ervWRuyUNG/vfkknxNPvXno1DtyJ9s4DsHNo1yqQOXB7v8xMf3fz8E5fMPeJgpvyOfXxd/
e18+/e2162FbSCClfCtPGUVZNM78om6BPOw0rDNLtRP0buYV012rRRAJQAHGeQRx06EleN3jvdDt
tcDvODV3dhRTrnROOpqQSc0XTR/fZY6x66vZam8WB2qNd1l6zGdaKeL6hhpRrFY7Q8GXXirtThkR
18sH7NII8bUK76R8bkuIaqH6/crObYQduqdhzSWlJhZg+Sns8Pm/X8wcr9j0jv4QJ+CYE/E4zmjX
fn7wwp67gHzu6SIXS7nY6mjAwwqpOZYJn4ACkPTyDR/MIubwdiNmXuxvPKqPp3LpE8Lq06J8659o
WJ/el1+VX0Jxk8MF0SOkH0CGNx8/9+nj10V7PlM+vXplan164WMFP/7K37328evy3UFYr9gygAQb
tbX+7c2P719/Tp+bD7/9echD/qYI4WvLAYXkf/3dn/m0qh9/pqEERtAxc6mPn4o4uLRE/RrgzpkZ
OdStPi0OMydUTxH9tB46yb/aL1ju/0Spy9fkU9mXkU/rAf0E4I6t2hKgTaGYvkyJ0fv6MMoX/dig
5Dj4/pqiObeRYL7HsjJc/D+exymcYApVDEJp88DEksOY+cG9ogwlvbIqqk1uaHeyPWNJs4R0ZKjc
4NZWzaRGeie6iXRA2hwAh+YTEs5zdBiuPZ1SYgGbGCSWGTu0qSHJLDKJ4JQNHaJ7AMAiOybyCxnA
zGdMiMNme81IR/lcnenk8imY1Nc55mitSQr3fNLKJUYSW3AIFZVKgEChOoUbn6kNgvlMNXEEdf6K
pJSa7JKyPhR/Lf32WlWpNrPQPqWmQQermcHr8gGn958I9iZSByBWOZkKuJfmD3Sma26DkrHkvD9D
yjwHuQTA5M8l+VrYg3zAs4w/fIyyfV3VjH4tC17sQCoCXbV5/8vnotKfvTz3kJqzb2W3DWMMG0Tu
5o/u2ziT7pldUzGeG2/l/CCX5J7+7TVjHj8y93mPZO/t2oG7Lvvzju4yamqN4y7l7pS7+KMj94ng
Ll1BYmLolTXlTjbnQgmrlYujxCtKrHkMOb2bEepyD5pKF3/eo/LFKIP4RjLMpVVUtsAUVPVWcJVX
kMUezHnfemSo4p+an/tjFG3KNHmyZtEkuVR5fwQr2OxH8ZWU6QrgMIrEj4e/e40KDJr6WtsGmlEf
RqX986HJKAPgQ4jXH6+N8NqhilJddlXPXEnT1BS+odMu9tQgrTVKvi+WZDzL/eTLXSQXWy4hnu6T
rFLXHOsfe0LumI+9E1Qak1R7HJdyF3w82PPF6eOpPDPdBgNnPMY/5G6RO+jvdpXcP32uFzufcpfc
KYVwN4ChBIYlzrTrLpJnnhOhtcfXT0skQMTazRX10R53sYdnBesj2td5dL63FHJ1GIXSTIiLd49O
wrqft50MBUik2lM+vy66PoQmlaD5pdyE6rwdr9t7XpJPNbNj7og2+npmRLqDHtF5kRdIee644+AC
ZJ5PqOu5lItwL3LqZ4VDa1qkzrA0ZqikpO+j8tCXamJ7C/Jj492QEVuTBRSa5buS148TUFmLqXiW
x1JpIgnO54ePp3JJvmbNZNqeAYQ80oJ5Myjz1UbqBf7fT/8Pfnoqhf8xqmv5LQl/0roNf9FVXL/1
p6xC08w/NMPRsDULqav4FNalm3+YaCZcjOSaib70w1Jv6n+oGO1dV1OZc8ziib9kFYb+h2UYDtVr
FbEuaoz/k6xC5//z2autslrkhAmH2x3ufbxgv4oqGsQBBWk6wznrDYSxOdObZjBPHe6JrV8E3VNu
Dtm+NUNnVYaWs1Iqq1poDUUW2j4PnZenyBGSdz/NT93gwtkwsjPhGKsSvoWlZ5dUdZUDoY6voeIU
Wxqo3X4ga6l2i6eecs0li8bhQtFI/FPEI0qW3/9jpurqc8qmSsam+M2EbmaQMt2g7c6+bqTb3uX8
a8z3yaysXdD42Sknk29FhyYiAQXHfNvWzqnqB+2M3e9HE8CSc4fukgtcJPoch04kdLNx9E7cVFQk
Vcbht/bsFnLNPt4RbUC9fdZle473nZ4CdYEB0YHdao824cZLTa+7tce9neypDDinmv1s8qA/VoLy
+WjSwcko4Pjc2Y6wDKNj3NTtcrBrezuiQl6LQUNEEvS3nqI4q5pbzRMOKAdmKFp3xjaZ4u/pTSgP
XDaMXWbSnfT9KvyHbSp+VeBY88FiChshEJMUG/KB+uvBQtUqQN04Nmfkhs0Go3VIi462oN/Y/mNH
3JFVkFuuTCYrGxKPlhXRK/c+FBBM5UK31I91U2wSnJ+XrmuNXZM37ToTcJbKiGJlZT1EIonvNZ9+
QSf0J9eld1d51hc/aTr03rQQuqLLjrhd1mhcJjSREc3yUO0f43wuZ4noYYCCKIDP+OE2CQDX2HOg
J+LfYFtaXrXipMOMmNN56SxvpbYdyBpgBf5i1Hvt0bDZlu506yDDfx59C19f2q8aqwhuqKVfSAg7
2LBZoAhOzS7QrXvi3qddFDTps96cS6st6XImD2Eq+sPHQ+eGw4GRVLj8JOO6vRIVfkEt/M+TF0mU
anOUC85hY1ZzfQYtYET1e6VI6nNmvcX+lB9n6iCbLlIQWrcouD09PHamJW6Gzgy3MfGSwsvWpR4c
m7KKSIaxzm1jqqeQ2DEjgInTrNyyVJ//83oiD/vlVLQ122bgbODRBAECQ+TX1bRUkoCL2s/Oqq7U
hyjGkS5SixZYH65aujv/8HOSv/GJP6HOv4fojOq1IzTXdn479QuO/6msgvxMVUsLLgq+W6wYC0XR
rbWGPfE8NnG2RjfmPpScUAui91ZEzOdHF+aT35rqvX1vjK7/3BgYC9Te4HJm05tiOt+EyjNxBxhY
K6/Y5qTbQF8Y7Zt8IlSn0IHm1Konbv5h+80r/Ot/iHNNt3Rz5qvMd5NfN6BtzyF5WRqeLdN4tZMg
ONoBBz8hcxWXK79c+iJWZ3hmt667QjmR6plgLmwpMIjyno6qv+rUgMAmvmSMXA3rQruVD7Hp/tCy
Bq5kyCk4alO86tXJPw4TmKw6qDZ6W3Fl1+bIoGzqN33LDIUMDoyUFXjMtNMOeGYJlgpLc1Oj4Tir
tldC6YzsFyyXwTIIoGB5wVmLZtxdkziIs5ul7041l4Ci3vgFQzrPiocbpU+WWoN/OtP0gZkSFAWl
xnBeq8FZqZCmeppurpgzaifH8VBwjPG0A/BVHz0SubFWNdn5P293awa5/Lbd7fn2aAhXN7mRzOff
J5AJZGELOqqn3IzOsvHoW2qK1d85VvUFBiQX3g5cZV/RH8b5+z3WnOiHkWorPcp7upi2Bg7VFLiD
InUf90q3bQiHuI9GZViE82e7GuW6Mn5v2/hsxogjdBG9RoQULlKgD5c4GMfbMgEgUVkJV6JMmN9M
zaP1V9ybpWOBh6jdNSAavLjleIsWuD9N8dSuKHQDLcm0h16PiX7QS3MXIPVeTqWa7RRLLTeZOZgY
ggQTXCJ/hyks16bIkjOUAODT1dcuHopLYhTVs2nfVXo9vDi1Bd9E+wdWDITW/3FoG6bBFQFNvKtJ
cMyvm1hUTqhWQUN7PvXCZakl2tF1Wu2o1gOmHz9EFTIJZyffkA+D43nKEhqvdqwUoB6bj+9onvJe
TBQBPl769BHLjjR0afMXP/5aV6fRsrOxdV7/rnzbSyJ+4tMnJ6EoyywEN8aRYqDjYS2VvkKACdTi
0xflG9eflCsYpKq3cU3z+fqaIdfg48dHF2MTGJJW3ddBs/rb/9PHp//8u9r3FJnK4boOf/1nPq3s
vHLXdZKfuf5oW6SXSFtpFeotq3HUYz5/TH7AMysHoOn8XL4jH0a5+eWiySkbl+eAe/yWlCR6I7V/
UgzvGGq6u7NgndftTadx6evcwVhHSuFtmq5tlz3j2OfOmn5OSRNvxuZpVPqfXY7Sto2NU2ROP9Wh
EaT0hI9NHHxLhmZaEcv6VqSqtYpaKKS9jWUd03nrqsWT19rnqMauTs/T31L/egFyqkK8m26ICF2H
leZvWyqi3PALLEpJt4kyZW3oYFtJnxGLokGe45cME2JPP+t6jwt2uOshOuMIidCe6RRZRbvqPUIG
psZT0F2aC98xE4jkVQ78bnjoMy6j+OUo2zg2dZXoB6MzslBwuhO/dqB/siSpTbwgijiL8Dvan3MX
29FNaCh7dluziUV1q3X6pUWluo6jHs1FkwELEjOAv1XwgKTeKqOotQVPcR8YqL7wj284fV/N5NVJ
MaZaY1EswpnNh5BwW5og1CMTWWjuuqxVAdtSIHxRcKTHcXHK4xJAUBi4iDS0L9MwKYgYDjEqqJnz
dlQagA9JjknXIqypEtW6Jhf6ZJVoRCkof4k94iLrLiaobvgeWcWDblbtKhf6feRXNwCJnBUVofsJ
L9miqIttSYtvm3QHdAiPcDmgneJZydWeFNfu3R6GVZVk8bbR8D8OeWlcDPM1bmirY1PfNmOhLANE
s05NdrYisq3jC+2Yq1wZtRXX7XBfzcme4lgFQhy4Yx/jFnFkGyThJiIk04pR/XUz9Csa3tGr3qd2
hgcQVO8IXhzLPoxujfjh0S7rlQLcbpk5hKB7zSlt85a2k7UfAr/AGbgEgtDsID1wew/KU2mNWyzJ
3r4to4iresaWbnDLaUCrFnodkMXbRoxuUi7Fsf2klQkeLh1eNq4Z8g8rKl81xIoJnzhEMTDZHUgQ
W9GpexO9M+nDTxsrdTI8m1b0XeTtJh+qbm2Z0X1GMe+EMfqQqygC8750NiWOjkjv3gyCwTFYwAgP
7+lRY9iItVNWxg+dunAiBAchYIWF1o/6wkx2nqIdGwIACLEtL31hLoughVted7dVKapVw0yPNsND
YCCLaHMh1n4FMMXS2zVxstjeaq2/gQS96UrTP7iehiUoezS6Yqs6ob+q8wJhNV6QFaGOYIaHzFrA
1oyIxU2+TybxxqgaqXQQCUzfYVlkxCOUWnduU5SbZo/p0ZjoVSvJVh3F2dJh+8OZw9UYIC6KHf/Q
a+Mmi+y3TvEvXLCSg1PHz2OroKJzi3GX6cZh9MZsbcXqIfV1a2nayewo9u9MOOqcWtE68L6hpW1w
DMYcBwMxw5ZFjWcsNo7wx3P3aEfJxeiDtcoFcTFiekcVObdXHWKBLbxPqHrJc2zNCjtm/Vh2zAdx
fZ8UO0cBZHMqD1mxmxhfLoSbPzHY2kSR+9QLPyIyOcekWqd7WMpfOYagbGWOszNi9G9WWviLssc/
PpXWVwVdHOr5Ll4XRaxvzBwYcdpiyhrikyPIp7UTQCp5az7ojFCxEGbZrlN1AhqUUllFrvOjr9H0
s4YomkL7yHTo7b/ZO6/lyJXt2v6L3qGANzeu7kN5wyKL3rwgyO4+8EgAmbBfrwGwdXprXyn0A3pB
lAHBckhkrjXnmA5wUzF/0gmJ1lvb1160BA0j3IbXzrP3LMWGdTWpYG1Peych7mk2bMH4IL52QEwn
EP3q42ifnZJxMmdVNKV2ep/7ybYzR3mVerpJG/vYNmnCFwB7xXUrGGwhKLdQBcFuAhs2KAwBrco+
8Bz1Kz5ISabjOlevscyQhZK23Xj2tGqGrNkErbodnSucahOCLY7ntHLltp+AksXuvZoowVkji0ZV
BOdmrGjwk0wz6pBThly39jaIYg/m5bm7QyxtngsyJgLlPCZQeSPGw3XckKFhh7NEqCkeyxCEc6js
ds26aLZ0lXvD+WiD7sZs6UdkpfXkmP6NF/INTyo++l3sr8cwyDYymR7NGm38oIZ6bQoYFJ31yQnW
YQlMnjMGzvXYSHOVmUg4mFVPGZhm/LfA1TLiIfN0NQRw/ccG43CTcrfxqpc60x9WlZjeS9C4VEGT
VYmcGRyZ+9bUw23M0FkV074NzXbneeRmzBHAbeGgJotzrIyAvhbVPLCUAmf7MF4FNYetniCDtIj6
bi3rkcz0mAIOcSaVqcUkJasnmPEaMxsstYVWe7tABUANK1qyZX310uEx7aaDEEBIuvBXW2a/jJaq
I4k6B/xvxRpxzZteGjT0EXsAsO0JKq4QWqVDe6lx7W3sHl9r1GLVccpXt6kYpPmRY0ODSdKwaoqd
+hgXNzJowJKeksqyf/QJfKgxNN5MskW2WJD6cxcF2m0phb5e9lg2y91sKqM7HT3gOXSmbrv82fz3
Bh/MD4hqM4Ro0h7U0A6HqsvBk2dR+pQo/R/LMWQ/Xmist68119OdTarCqQ887W7U8pIeO8co/fuu
yNWXm2bJRjhGfDsoIW/IYQ43VtBo7x04lOVYHjKdlcc1HGvIII4sxYp9W2CDTOMSAyjyIU+rmp9m
YZzdRKo3zTZKCDCauKHs0l805F2bQG+LD82NdsuufPT5qs0iyiNxN7J667NjPE3NfTPHInwfrbuk
o8x/mOiq17mu6yj/ffIyY63bGZRansMqeHPm/6u32aULvfhtbAFWDXoU3/Rwfy9RxiWjsoPxAwb0
tjfc+ufgYbUY27p9ZMpzHlg1b8ewCw5Igox7vUW/tOym26+WXdlfIxJgGPtlczdGg3FypKp3vd4k
+OX9l2VPB4F5WsTmaxv5wzbxBmzyIOhvY4Q4drkxgk77KOEfCDpaP/0oIR/dtdLHoGm0vTmOJsQB
V7u3a9NAf8Z7sUGKNXopvwZMl+tm8uO71hPBySUCcTfDG1jB+0/LB2Tk9ZXLVY2XSVpbzoP+XGc1
4BzEExsxK5sEIsNl18pNkE8K4TxUGW4kV9jdoWyT+iG3AGEtuwTMdv3YDz81J0HFaGj2bWC52VnT
cngkvnBekME+LrtGbfTQp3PZoNbJGa8ccS743d02VqExVWvtT5UHvz9IH8kzuvTuwQgnefCjuDoY
vcIvIJDzLkfrSX+oWj9YtRHHcGThblpjrG6kXtsErgwE+emF+NHbr9pEdj3Jn/qm7hr9RuRC3ZpU
B793KLVzAyruK00Ib9e0JrzpNC2+hQLpr8PRKn8EgvVlb3wVwMc3tt2Ly2j3IG8ESOvlX8DLhif5
A2EfLHHADJfQ9eSlb91iU6ej94Ul5PulNC3VVeUFZEg3ycWoWrkpxCzUQ+KIKPyw7MWUz4F8GVe3
YtCsm2UHHW/z56g9LK/HnYOWICzqt1luq5tAYjLpp0l+dhCuv19QPKEiFEF4O1ZGeqPXXkBkjON/
eHxZyx7UIZo1jp36jsHTOcejCX5PjOpDAmtb/otDaMmaRadxBwm5P6vAq7YxI957zK9yOYZsooQw
gDK+Rj5xJsU8NM2L+3cXDtqyB9y4AN9hKK9ZBPQCM465He18Jry3YKj5bEPLd8iEcA9Jiooyserp
1CVlsOXHNL6lAx3a+TtUAONWtedm94A36Clyzd0BWkvfuqg8LsdBgDhTn5rhXppadBpR35HLxOnF
9OC07JFFCnQdp8T9VFf20QRFuUvRZrSmJ16EQZLUMA0EamXBxtHH5FyDtnpwav1Hj0z7k5NHpx7g
hnd+zGwfKJix9uY/0M38hrqk85ybM37WZWETxmb/YUBun//QdNJhq6hrnLie51tLj+XO9cvn5clK
oOHHVe6CA/IVfken+D4quaYPEAnbp7SR7tGpc3srsmT8dHsmN270qYam2LV6LI5BrtfPJgW+5eXr
rurXlLWsSxmFw52RJw7+B15m1w0fyvGyx1ZaFi4TZK/L4yXepFyq/h3sBLOTMlWHfoAdTw7LYXmJ
whojoNyjAbcpsa5OhPVj+UvEiglzvdy/T5DinruRsfr7iTBAetzGb/6AkaXUmmmvB272hrh9sxyy
Q1m58aeEwoHehPdqJN4jcFmkab4MrlWJbLyWtXGtZGLdTKon02J+70MVHynzTC+idFifGYO3S2k3
vlc6U3v6p1faHC00dZIhhqoxT0kK0b71tffvV2XyQwsT0d/piWNffI2+wPKEjKfbLAIl101uhRMk
Y407tNkn8PTl1bZT72wJdnaOcS6ilTBDasSmePj+dPAcAUmrJGN56N06MT6+5aiNAfSfwuijR7rX
abDy/vsLzLWzyYX+w4/qdmdZJT8ZYP/PfpOwPOVNaoaGAGn+ibVRH94tP7sREPSHme5BzfwYOi7d
kZGRrmCbzdZiSqBC31uJCnGUavPq2KTuB/b56lBYTn0RccTUpLS6vWsL71JlrrPzPQz5dddxVW0f
Ajwnx9SzwM7pLFYN29j3+iwPCVriDQMcdqmaHkbV2BcRyK3u4yYtWcFyifnCaqtdzQSNqNUjDO4k
noZgIHqE9suH51e0Z4wE1GHvi2dCC45J2g+rIqyt09D5h6ZkDYgQzrt4FqvqyG7Jd0povE1m96jl
9gdlDJi8vvPSmnG0Ns2uO7SuMlHZcY5Kpxq2cUdsO263GoG9V31vosKEx0g9af7SkKguopjl5pLT
3XbmuZktyH+LW//7fn9Cvf/kpQ+tHePBmc7L4ZYDLLv9JSb8z4MM48Ga7Du4BnY6ywlsuvioaUBg
VB54QdJOJl+OF44l1gPhKVuCfl5Kz6b+krACijU17YWvXpL4DbdmwISYjL7GpaMtWzQW9bzJsAEw
u+yY85MhczJC2Z96vMaHRtc2jk88E1yLdpe7n57Sx6MWGOokmhyhmy2qbdfmLReBId363Z1nt+73
Dt2MecFBD5B23iy3srNOcepgDbPerV+j05Mnpf8SmsYbiufU3WUzEgk+OUEMcrU3d5BwtnFbjNuk
7t4SGYkzBI4MWzOiDdlvbae+KzwgTNjE98vHw1kmt2ZGIpTImnDlaiwY0rp7Xt4c1dHqBMu80Ku5
5Cimk7K/MjS8Z42Vyq70kmejgyEmpXrS03hYw0pCst6jyqpBvxPirYybxBDabnlsebac2bPgFDfY
hrMNEebr2GvQQJfeholCVClrvbwwTDjBRlSs4iCa8o6nVIPr4+6Zjj3JjIctqV1jSFtbYXa3dpps
yKV70SCnb40SZJbvo7uoRtQrIuLCK0q9Aw3ThqcwQ/9K9cr5/n18H91pFJKg+fdSEOC4TgdkksQx
HI0wPUhahofJaMstyhXeLCBEFsttu5lzIojsyDVglR7xEF0KTEM1961dtnt0Hek5JVZjb0rvxgX7
AyM0m5UXTU5DpAo0NOf9S2ID/iAb8CCiIDixWLSVk5xiHSkFKNPm1HQDRciOfG/HxzgKhhleEeHa
KyM1x60RW1iWByJ3pfyJ465Yk9uX0V6zbhGOVPsGnkc+IcI3h/5lEYAuKtFFILvcahbJWaP1kJzg
bmzxb0wAnKyXKQncS5jfIJL0rpqo4/Nk5swP08rHNOU4F9lDC89lYO+aWmOdnpJ2l3oJIRhkX+xD
rzmgxcYviBxzbXbZuAdzGWytzmhvtWRKj+SKvSinnc4qtfIzHqHqYRrrbJOMkXtxXGHtUktDzQ/R
BadI4O1CEVqnrjWsU4g9DN0Lc4uZx+5xaSDJRbMAjwFO9IGZgNwKQeAxs65q3D3jU2T34TWDgLW1
8hy6u55PD1pJlZH/A/ampWabxWlygmbtUV+pCS3rDeNQFbl5iu3gMqrK2y2ByJnnQBolTSLfE3pz
XvJul00xWNdA6gbLWfNmkVD/UYN/S8JnmnMvgoa3o/2IsuRZD3y1ZgIWAvNrX1xIKDIbaDZQEPFm
9Z0OcO1EYJLjZ8ZuHMxrPEvmPCSbVYFnPLZY6GxrZv6c110CTi3jAzKNBrmruCnUaJ7+bISLRmBq
TDzohfgKY/zxpRjLdez63xnA/ZwGPHSkzbQVaPEqSdvTsqHk1J4S7wUnwnCUnKAnhf89KXNnl88I
7eWh8p+3uiBFh+E5L9MsfMoHvBsYAjkNk3lDrpS21b3hLcroiVOtuRYGBAlpR9Umb0PMr7mcIV3L
79wjcY3RUAugvDmaBX9n0o+9n41npxhuslQE4CQJ+vA8LqN1HrTfm+WujoYFzef8DPksfM+9OPbz
O1k2haU5m7As52IXESzTvKmiLt8WJZ4lQwe6iuUAvK3+FDSM8nHIS1g2vu79vkXo0+9bHIyMnppe
fpZiX1Su0Z+WWzYQ2L/cXZ7Q4UzgXUB1VrvitGysGRuS1cVzZIOui8lGRAbGppjRfwso8M9jPtzV
VRrjyNNqCZbQgiAUp+AnQDORY2W5zySCTrRArXHlzzo/QCQcDmzj2inqYa3Z3nCcOlaSRgV+GA82
UToFiYx03SiN+oztpt5ThqYFau6mXrzY3UShxtbvAf9azCVgefQGsFk1Ml5Ecw9WUwq5QzM3Svms
lo3LbH0l9ARk8PyRtEUWUMQPqFLOv4rl7WQN51DIcl3XwBeixR6S7FNvwZA5aFDrkfTNP7YSqPoU
PqgZ0ggJr5TXCPSdrHwbxf1wcjCMnhC6QOUMenzGEwzoNAV3kkm5ZonEoF14nGomYba/78MEgRLb
5kcTv91Gp6q2tgtrXdRBdcJWtM2tkGtxbPJjb00YtrkXlbs4bJ/+hKT/V/noy2ORyw8R5hkdV34X
rRLBtkJtcIFjl27zGKt1JrLyhl5hICkyY8aMIcxNejTsPSBIdHdZjJnCfgKOVe/0IfXvBtfctSxz
P+nBIJsOMMWBzZ74NsL+2NfaDVRG49KiAKQEHPG4FR1cb4I/h4rnFJKfnAxx/REU5iWhxfpUOM1w
9jsr32SPsRMMD6WcwCOgMRCW1p3SgIagFdNbsmmJw1WGtjKCLL7r62pcu0orN6HvmhQIA7feSrOn
TUOaLrVY07kxHLEvMBlfiz7DZCrMQm1iEBTbKp2XK55zi+Klh7vu6dvBr3US+Pr+3nMcllGGHh5i
d9yZk1ZifimpErvWNfTrcm0GtG4a0HMexZc3I7Dx3dbzaJ0C1l7QegY6sZUxWmL3jdGDr0J3xifi
r4iCp7xLfzZ6WF2We9TimQIKBpWc4L01qW/261Da61HzjI8WZPzWsg3UF2aRvA420O75ca/q6CKY
sXF0rax5aYpmL0TqPAS9eG/GCCtRZlFTqpV7MEcEMObkPGHXaV5t+vyQLEgnbUmYfhXG5ECUKWkK
zc/6Gbke+NZXQN7LnSwi0h5yI9aO+kzEgdTQvHouZC8/CL5qmzhJ14JlVYiMbG4VU8rZJUU/PKjb
jDisu2VjkVqNeGIIYFLOQaKVMD6V1iAeKJynqA1bFgZMPCTOsGtLu521x0utNP8FZ3lyKPvsQiOF
wAoRmyRQc2tMpgL8MaTtxp7diY7KTjKzx/s4b7Q1aZXjepxGsUH7pfioZb0e8pQgzVRH5lZNIep0
RqC8HZujHjvmQZb5r6JpdQhkVfVCbB29jURSbLMnDZoJojPfB8PBvEGtdK6VX130GGTdIaos/WXw
kxPi/nidulH95JkDCJeha9YouKgn67doiR1ehMdlBL46Gjk5Ifsb1AWl67B1M9xneUrUAzZmed/U
BQAJQ4S/yLArthLUDjNICfmjqauXhgZHG4n8zp5SRF+DdesG5QOdKfMpiS315CYMDVi4k5H0dwyv
8q7kXbgeVkllqfJmOdMTknzOSbnzQD+qkb/hW+NSVz7kZd5eLLO5LPcMD9Geptd0brwa2maEYZ+Q
rruDNuT2qzfke7znxVcfUGcLuzS67fLhnTArANc2zWXDIaDV8x3z3pk3UzfdOCl19ELHTDCv+tbI
6nnPaa6uaJ/WLdKKldE0/SYJ3fHecqbq2MV020JCPUOBWKQcaWiTcosXuiutN5Ni5YpsNTLQjPjL
J4FMCxuyVcv2Hd2Vu8GG6JzCIBJPQUDZwq39j2guJVCqrG5oELVgmwJ3V2WOTutjHH9ANN36BLK9
B0GHIirHwx/55IYB6pHg/Ub1qAooum09JT+GKNn4lef+0tIaXwewm2jP9Mw/CYAlDGTxOwLIaFf4
MfnzrR7ctyMmWWd4NYLIeq4dPaGByIXARPj87IT177vLs3Q4aZI6TBWFDOtHd2BwHkb7jcSdCUdy
hGRlvls3w1vXGCjuzP4fEjrqHJO+iroAjgJigLOfgl60INKdHJd0ZaqWxRqbK73SZKRuQnlXd39A
SGdOnKcxSdY0AuiSjIdI972HycB736QCcKM19U/l3nEi+x8Ecn4JmsmvwGG7DeKdglxGZklY5kkZ
bBL6OGOWvvUJ+QtVlz7byfCuZyLF05L5n6b072vfrH/1rqA1E6LdnwTOvYTQDpl5K6cirRVNEiVS
J4P0NEbI/D3XfQonQuFSZgR7zcMWHoHl21pD198lufGOb2Q62pNUF3vyNoabVi8VI3uR2s/4zPrH
gnO+tGx1l2ByxfTlG0d+RCDYHV9sG50Q2la26jTarnOuOvUoagAStaW2qTV95KYggsM3WddIlTxI
TRqbBtwh3s6qe+Vv3rIGFpWqOTEaWsXrGoPEelTUt8agYolm2/4rWF1/ZROnLS33zaLDX5T4xnXj
zqrlPo8Ij67tEJ4McSgWpaQDZaZk7bi9DQKt1Ofrq9hqKnO2sUldBlCWvKMrzIKxM8lhykK1FaXp
PTajHawkwfCnPLPo6TnCO6msjY5Uj6Y9FvpLmuk4tKMUQFCufcWGRo8uHVi7kv20If2w+SGHnzZu
2Qi+ZnWxNFusy6Yz4J23L4M289tF4dykrfxo8NA95lGF1WOub7p+43z674Ooor1UjvHUG2Z+DlRh
PJRcPFeMpjkz39J6nibvM61IRSeBC2M3YSgTloujQcbvGmBCupcThTlf1Iq8B8tfpdAnjpHy8z1t
ES5iejTeIJWhrpAIwpKFLi52G5DPZ2uXFJH2ln5x9VA1VrMD4Gquf3+DygSEE5lPBM4PGz/I5KdM
0h1qZG3v9KSg+GL+VHTrsc4S66hj6TtXIX1cw5Abq3OGh3gatFtDdfvlnuN2pEqSUXiRhJwJF1IS
uYNA8b3E+plN4mfjGLDW+fa3kUwGlhHeZ48kFkIFU7G1V8b1rVI0Mup6epYDwgvDT+z3oHsmTXgk
Y90npzSU2sXS7eI8jnKWEulnCUDm96YRe09rf9HJuPawHjDF4BMmDGg4a2Ik/dxInwn58s5QemKA
dmlwN2ZtcMdZOSL+NoQE9V/8GpzZMBLb04E2VfqYF8emkf6pGV3vFOnaowS2cSglQNjMNadbknFh
9bMUk/g0iAaHq4r3Y9qZ2KhWy2JawnA7h7lJ4poMHnNDQwCTJNe2QPYwuIG8ZYjyBHE4Pcuqan6H
6J+0Sx0ywar7bdo/A21tLxQv/FupvIJ1Ree8NHG8J+hlIoPGqI40javNVEvYBCV/q5w6OHG450zv
XxMWVS/mQI5jCIBqCOvqfe48fiYxYDA77d3tKImRdwoaCLyb/GJXgF0U9YWT1o9q71TlDyq8dypP
zPs+Ix+IiIN0U0m4va0PrsOB+rBSrjyVdi1fyDs7JVERr4v5NOkkriOTRMd7MpS/dKw78xK+v0di
X5xtpvbrMCaBOhJyrzoKvJkVPkfgELlo5/GPcJ5RasPBxQwBgANqhn9vWbW3arqu+/K5sLhtEG+p
F+XIg4zkOnVz/z7UNro5tc8aWWyA/xMudaSuOJOI1qSAYUkus/TGkdaj7dFlcRNtujM1cr16RNhQ
yIZwl9P7oIUvP4ueJlDbFP+gRkNXzfCKm95ntmS6yUPtV8kmt1NxcHzQbqXFgD25Tn62CzGSgh55
R4A64iB9w+Czb5GLTWQsr5I57M+O7U3lifzVKXVKLNTrS5VxzXdV8KVzsdDjqHisiI1pyA3c2J0b
3CWmpfYVbJbzKJLoTNAm2UeCfqrZ0styu/dC1BHN2yI/Dx6UqEBxDUuiNyfySNx1Q1Tf2gbijbwk
qbXN9Tnnvba68mqmDlANPaP/ZLAU4m3zoqxnsi7AwJXRfZVmxpaXnm8pYBkPRZ3qD5zAzbDKFJ1R
22bhZzdQw5GKF2XcAHeQ2cadOoNxJcZ1XendnusHsigMv2erVs25SrjKi2Y8Rgjw98w4wtmmnG/1
Mm+IRxPNufGH5sxa+VZz0WSFqn8emvxSZ611ZG5SbkrbpMyXxtaZaRZXN/keqzq9Dq1Tn/VMu+Sx
md36Wa64wtnxhcpXQTS1HpPMA8ipUPJsJOHR0AsNeA8RREPHqZxTDXttiN5Iy/ZFRbuEpJ1b5Vs5
SLXJOConhkfIQ0VmIKctQCVU+XhbmdlThPP0qdMVwC4jeO2ShmSe+rUb9gOlk4c0ERSA8U/vIWDL
bWVnW19QJ/GMg4oFJ0xF3q3VlPtIY6pTOHuTdsWH5dLxTYXz4bht/ZBWjPYkV7pfOqwzS0TRIx43
c20pbDRR8oEmEo6i45YHFanhVaFLSsshWBcFHCVNs+Vj5vCDpf1x8MlBd+FORJT+CqtG7VI+8mlQ
lIIVe0YJQ/bNl2rn5a71MUQQw9IhDA/9FAynJMmg+jPPEWDk18xlmk+FrJi4lBKJnWee2xhOXdDx
SaRjO7xiPJlWKXoKGkze8MqcBSFl2Dy0NpFNVZTds4YoN33ZBFt84c3BoYAx1w6iy7JJBovjlka3
CYgibGzlPS2bjNLuaDawlYvhtS8QQ9VplO4TgI9R5ILY7jX9BOA0v8iQy7FdooCB7ZIdchXrpyzs
zQ1Q0OqDStVVWeGb5mgH1uIdUyuGgrRl+eq3PnE3H+bIcJeC3URO5YudpJ2DICXXkG11+X4k9Ytv
dsye1ESjJmAl0NXaiquUcRtWWkHF3matnhRPWpCJs061No2QbisWNEGmjaeklf3aJ+rjbGqEISWR
joacbJ+jQrRXKsO4jJJlJkTwmrmJlu4R2Tr8Jlm3DX1+37q2uqRdcBO5Q8ySUiAyK2g4a4haPA9t
tqpqCB8UvgPJiZZ11snOEmbXhFptKWIGDz7hE0EefUjLC15a4VWnnOkIGlERvkyDU+5eWOSXuFvy
8g6BybbzzP4m3hu6iO6iuM6enTgBsKn3l9qcu4GFNO6ayPaOtV++GU1s3KFjOZcqqY9W65bPXmmc
yqGGVomDkgx5IsdDP02+hhGYzh58QPgEo79/MoGDgU3/SR9LXTRIkvesgAv6e0G4GUKN8kIhBGaf
tL54PY1XXfZQM52WFoSuvHUpveSQibFZMXjkB6UCwtPnjSszimPWcMYZVJB82KQH5kCoooeB8pmA
0uT1uvMUK3UXlXbxGZi+hfgLQUoTPVbWlIPAycR7WUU0cDznl0Wb3S2DiokovK7eCfZ16acnouKM
C2Uq/VLQarkgx1OnvtGIA4DJMUr17nUIa2vwNWcRha+KmvCBDh7lPpbv1JyvCbS3qLaKp1CZ7b1F
hKNTlHTpmYcWeqN/EuqI3k6jZ9waOuI2uqZHAM2UjOrCetHJrNklo0b5fw4+N13kAsPo5Y99YVCq
9+XPZMqfvQqZTtcmE8tXCbuB0saOul5jmOGNNDr/sfCqS5wVW4pWzmkQFMnGZgRfzEi3oujB7E2P
rJ1JVedu6PSINYF8daWw75aH4hiEfUm43sGpBDVDrpp5Qqggl1X4nlVPVROZ5c1oOj9sSlpr0Wqv
RT0Np7Ct+2tiR8PVcIjunblRdG5aRER0k1PHR/c/6PkLK75brEr1pklAp9KPIWkJ4eWB7rtF5SNy
b1KzvvOQQCjfjC49dq0HRT0DR6P27MHWnaRj77CmpTtLs0gRa5MzAufqwXU4mUpNbEzNdiht5TRF
RoqTJUXVg2/EwR5vo7nRcvEMo5aTbyquNc6UrW0HjLG+8ewmSX2IoowJgzFHG43Vga4YYsQmgc8b
TtElt4PfmyRoglNWTsUMea0+iwJO3bLRpEIMgS+QkgsBU8ixKSOI+hGxv3HvtSI76Anm4CrK3WLV
sA5FAAHzeBp8+55UpRgU3X06b+piVWuQ6jWvJtaSrurGMM5xr2fvBqE763E04BWNk3FSzFYodVsp
Kk4tRXPTRiurSEH32K1BFHxNhj0wqLuksUg0dwN16DTKhmOv9Xs5Dt62oZKKgaf0CYaM/Z2R1I+t
6/lnStr+OYjidCPTqd5qrgAunElxk2jl9CjTJ3sedyMj8fdd0TdPSENYyEtlrjVF6CThpXf2GE+Q
/QfgAjliDdeXxQGV+glwBCqY8pPsrugydosYdGzv+oQTM9Sfra5VFyCjcOxrUztqRvQAu967HUQL
oURxvicYxb7X1UQYTkR/MYpNaOBU8xHU3fQ+zIF9Tmilu+UuApEbF96RNlAiWBFSGJ/MwbDvKmsE
1mpM9rp0qjdLKuva9z/73mivk4ywMgjUQC0l2AtrSVJtPAKNwJGyOg3qGRN7cGwiZlN76HZZr+tH
M2mvnGh08k2924QtelG3Cb29Mf9UY7Kl6elMp76r5Tbs5gZ2EtrnYdkMt1R9CHOitSpWMXKeA3rb
k5uZ+m3Rw8tq+vKlMPt6jdDYegchdCgmy72vXYwDQhyFsNyfdhShK27T4YH0vRtmB8GhT3TktiJL
n2kHBrfJLCf3rebkNMytfegRD8DDUGpT08usGAQUzVSiYrwwRQtpVST1jdBNJ7P8mdQRS55E3uYQ
5Fb8LrqjQUHl5LUdWE8zeEA3Td5BFtswuriL2KvbeFhzr5Nv3AxViWata0jS9TlXoNpcUDMDFRgA
gZBsoF+AM+kwT01G9JRLokFq5SPQ00IzkwfTk/JRMEXWIvO9dHX9OXH5KCKt/H1reUzrfIKQCmvv
KQ35JKarRzBbF8oo3fs0UuKqxg5hk0EM7EBQD0A4hgwDDRJmVECyXjR+UBh9tPpmeCRZt6eMnmEA
cBEst33R3DnSTFZpDnx1kp3zbPuINUfhqjfeEo2xJBWfrfKfm4gMKE71fexM1Bd1dYWPqqg7YIHa
qNAFUB8P/tfskjVTD4V2HOXHXEfzpJeId6jGhU+2RDttkgXoxflwa+mYzeJEzs4BuE+YbJuTqRvh
Kdvllt3fpHlXkqXUhp/KSdHGV+5blzreTij3Z+9R+TUI/rgIEwEWcSDaAyVkoL4TQSEIF18jmpPn
cuIQPavxo6uQJ4hAi+4ZP5HbZ9j4cuRG1ChpFRDJGT8uG20k6zOaAu9k9kW9mbxg2vSVl5AwxCZp
aXDUsfW5VHBjdJaGFkWk8rW/TIbIYx1dFaPXIdOG9pBSf6Wf3vnb0KXNbGnaVtBpQ15t4IJM6hQ1
u1GQWY3fqw4Lmrqd6uhnZYR4GDaFbeWpvZ5qM89Yc/Yuva+DQ9l3nTW08eo4YAlEZ/Lgf+FBC+4V
Ba61zP1iTztAbhnSrLVwKCgb1tmZy8O13ZurxXr4v8SF/4G4QL4D7uH/PstijU61+fwpiK1gPqnG
489/+5fvv/kP3oIOOsG26MQ4FlZZc/bK/jPGIvhXnZPdQ15J3+8/xVgY8BYoDfCXejAb2//CW3D/
FWuiGfguDTDLM/TgX/7f//0x/J/ol7h+e0Xl3+7/1bLNy/ibp5QADd/D7ehRQXUYMGfP6V89pQWL
5VCbtDPtWoSPEYN4L4EtkTv/+9b3Y9UAkC0dCbRc9cvtZa//77khxDXHcrle/eX5+XjL3WUjCFg8
mX7U76I+uFIeZV0gWVjEnadY4kDyy0hmQ6w1QwxxqSXr5UE87uVp2VTI6TFCLDs1JTLN2f9enpa9
8vnv/+z6l8P92efP08utAf3Dqmn7dwAC6L7++W/+9l+hiqEg+/P0cutv+3y/Mql5OtnMQ4J05T9e
V2nIV51V01bL1bEiQ34vw5IYtAkKkm5jl15TjZ+j2OdHl43nyv90PxNglZZnJqDABuuT4/LXy0M5
luiT8bTc/rPjcnfZ/Nnze/f53/7lH/w7e2ey3EiudOl36X38FvOw6EWLFCmKpMacVJuwrMq6Mc9z
PH1/cOYtqnTrVlnv2ywTBjiAIMUgA4D78XP+qvuDDTYff9dl7lklVAwuYpTXK0nNCgAR6o27ExDa
jHLsurmC0tI/4GliM3ELEksmkHbBrA2WDnFsgNCzfGTXu/jhpkqzlPvvR+a6xUla4wqsWZVaGz4o
cg6a+9RGZriaveQWWATfWvmSwoMXb1qj1i8DxSZTLvPkK01ih7UzeuNBvqeL2KS7YPPaWDHOQfUi
+URGI0RF7s27uVI1J/vJHbxpJ63Lj0O9I2leLqqaMGLPhvYgwBOkttCbvQJRkskYD0P+vVRwGyiN
IcBDUwAEoCoEVCNNW8EXcDhDJK1QNDj2YojtVLUnQFpFDf78uCi3vV/iNVP0ZVIMip5P5+5voVBO
7jyfrE/VKUyiUtNhLTTLVt+DDKruQ0WjRTwcBq1r22or3Hlu+WYqtjUpXEXGJTVLcXFB3Pazma/L
13WpfRI6GYE48YaQtn2HHgs/JpAslH4Sj4D4vAt1qWDSIk8Rib6rWsnz7IAbYsffbN+xbBbCyCXg
qqmZx4NTPLlR4OCV0s/y55QioiNV3xlADeZFMW1A5ZNsibJP8ah5iMekqXuX2gvJ/te37xkpsiUN
rilXfXdr9XH0iidMmlLYqkNqJM6d/Y7jh6OQO71XKwal1Sa8iIigQkzaHP2WjnA7nwIYwOZeavJq
+qAhBmF7m9Ro4eVQ5Bwp6UNEDJbmdp4QbL9B+We6j5KGKkmC5LJlJDTmmendg7H3YKCvtZuFswv0
TuotcSSA3i5O+YZW5MBv5E3JPbG1djOEnXknJrlh13sV7oiolfd5uPKQz/LiS91B6ndp5uo9L2ml
QZlf2UAeSRZNwuggQC4F7grmJtpN9gq+oBr3AvWSPqnZHFRNO1dpnwCQtD80WoOZ5KcbwS01sdbd
GtbwwwcZikyMYtWyMg3et6tKbLmmEL8jLSSMk5oQnEk1VCxnUuOIlvBlik4CyzGE/K6PZj4YRY6H
Jx2EFcjOG3fiK+0E0TeB1C0KVye1a9Nfg/oWEYJ/iWkYojd/nN3bWKjxPA0UjZ8X4Q5yr/NgANYV
Uxz15h7h2DuCrV9rG23P6x/ri9rstT2jp8OJSqu3179Q/uzSiuELE4HbujfMA04jkd+9/pXSlL+3
tmHiQhWatP823BOMhdvTHpON/OXy53oCd7qAnsRQoZvkepN5lyqSwAG9oZvBTLPbd99X+XZUqFVA
MIBWm9Wpxf/yC1Zf4EBlhseWsb+abLt4YKfq7MwW6r5UwRKvRbTmycZzYCyWu1L50LQ2kNkKTHJS
MEMSx2BZVBxrqTDiSZv4nToXj+lPouZBMUxLofvgM7WmGXec6BJwtlawrc2+3nrqO+8qkF3hwf+e
Ijm0aetyvhcbIoa/eFWf4rUEVCYF/D7rTV+B0pxQ0dxaqwNRmqImnBVtodQ8HxzgTZm186H1Xklg
Jset9N1NpagQ0bGeWWEUOBM67u5+nHE3B/pcICZqsH4L2E6+4Je23fThpoSp/yaOjK2LF/bnF7xV
N1KKdfExNopbzmwCeLxXD00g0wN0bqnvc6/pMP4R0Q/6KmHF4+O7Is+uzb51jVtS3Ydb30gA4+Nr
kSKKjK+AQ+HfqPix64ouTwqhFr3apFmhlg7gSJGOyhjpvjbFZqVRTDace5SWzQqNP0hd+lIV67vr
XKq+MSnU2HJHGru2a7vmZCqI9gxH5b3Zzc5B754r0x3RvfDsrW1kqNdwAOOcA/psKosMTz7fs1xt
JXvZMhklTw1bGTupSj8PlUfyalMYQlsX4kxyESbHQUhA+IGlKkYpSHVhE6kKDfgFG0z1dbvOkeb4
bA2gsa8zxSrNBXEMJpnrSBq7W7M1Ue1EXeR6JeQM0KRJHAhi2KCQmaq6K9nPSBVvEIuxMqaqJs1M
mEOv7b/sBvjC68hImQRolj3y9Zoy/dq8dH94tfQ6Bx3Pat8r4vU/3tC7d3kZeLmG15AkEIW+CQ8B
i341q0WvU4B/aYemjd5S2KPjq2xSDH/UpLn6LJkyWGrXudIc1ia+z50badiw9AL8VxN0csc5BqtL
abZabqV6sV6vc30pVkR9EyE4gczov1/v+vJSuw5+d8XrtT68xQ9TruPmhCeFn9wJg6KhfrZSrH/U
PjRJFQs2LPAOCFsGm6NKLPmDlVZqtkM2b+gsP6T1l+y1H8hsZeB/tZE4Da5+yPQLLypCc+wXrq8p
8y6vIsaP/QNcZZvGbeyf71g9la7vXWrk3vKQkuqlR42RP6210n/3SPs6xjGQzB6bu6CeLDx/pLDL
JFXIhzeRjbNuSOYqYD51X+u6RDc0H0b0VAP2kcU4ngliezshDXXURsiTLZ+0r8XF2JZGeAO5mMnC
pPaF135LzbxcUi4ibem+GKWtKwECA7mTyUdMJSZTlkR6HdfOhGe9z5fqRtec/rZpYer02zQCkN8C
0mxqz9vYwMPZ3Kplb7bX6dWYu62HHMfdaENdMBitfmE0xrMP9lj2kqvstGOyrDd+28KDSzDsNhwC
+z5Y0SGSWtwUoO2UzU5GD4VpH0o4oN5CUBrIrirFQ7cJwBdulpz48UY7oqJS3hey4xO20AvHsnCL
RmoRFyM5QBoKWh0qsJ7xYsYkxeeAk8l6j/17kEDLfgSYAQs8xUBS0yHBXyisr6k6tUitQKU+Tdkz
kCCtk7ZEMXnhet+16EZHlfOrPegDhMAA8q+F2Fx2CFvLAL4++V1CpBaQStVZGgvFGm9yjaw3o0m/
ra3vQwWvlmNfrcRSdGT141z+SnyenaR8EldmUqlJIR05eP9NP4YlPGLk1FwKM4/vutXfhfJsFOrY
dFXuh0k9GC9Vsepl8gCTeLBbpni8h+Uy4KyR8PdGhK8+DjbU01qmSY/UnBhNeW4G6qkqP+zfhZKO
fteUDrEljUHYOpidLb7BEZglCQluapfcXwIiYrt2SG1WH1Uww8sjbLFyf6V2LcYEr4/cc7FJszeU
0+favtTW4TleySDOLqcFdTyQDpks85LIe+hd29itaskV6l32hmjP/9HUZImM5bDXqYW3keSj69A4
KW0iKktASphaTWVQbiX7JAF9NnJUDVYwWncILY73RCL54OEvZXNk1Jx6oTPYcsCI4W1C82okHHCS
glDfxusH/87TZ7K4I5VZIcVQ4Ie6ATEGuGCoLw/wBu/+zweZPI6Irc63NRFMgMr+cp+j6Ucgdbq3
1BGNRB1y//5oDqsdF+D4/t0tNRkjo6VZh3p+9/+dteJd/QdnraHbMID+d2ft/8m/d9n3967ay4x/
u2rN4H+QJCWGCKAbn5uPK/TiqjU8839sW8fXCukhrBcuxHs/BYc9438sG5Ik27N9x3IMB3dxVw19
/L//l0MXbLr0Whakr6Zl/794ai1PsZle2f/U+4H6z7ENwGf8ob5yTL/31PreCP80pEa/r13/r3Ze
olO8OskDCaT5NgCF/J0c8JvM6NMfTTmggwtx9HObdukBespxX7WkN8TT/Ezka70dhmK+DRz0Udt2
7J4HpRNH4s+rFBH8G5shBxQUR0v9GjW1fR4c/wlWzRRZ3RGBsy7TeeSoGeykFx76M2qrEHWAK8lR
ik1G1N8RDuvy6nwtyJaozn7coxe1JFrA5q0pEAD+zzFiG0dPO4Xd5SIyFTHeLyTgDjCyaNMWIizj
W+4ZD07TDr+TjX1cjGF4W9q53I6z4z7koLvvMx22XZITkldbH5Hf9cwR4isYWUu9as+FGTZnG16Z
O3IJP19NYpfiamv8/LZrHFIy1SQtcTuISp7xwLnhJm9q0B2q6LJoPkqTb1p+F7TFf9h9E+3NiWTx
ho+R0VJc2tWc0ScXSvzp0ObTgI9OjXcus8pyPpQO6qBe28HwW3XdczRxLrLxYGyKHKCqNg4OEdhs
LI6gt93/rIZJARKy1vIDqmJedtuW/nRGTn0+S40EL7hJ/a6D+Zde6eibKtqXsO/tiFKRlp61zVsC
ZngbwnZxD6rA/4Z8alQE9VsQAj+e0Tb2Akic4xnumWnx6jfDgJikbO0OUPxgfzHI0PSmunmbAR3f
eWCudzKMeO8z8p7Wi5e607vpTTSS30YCBHjEwUGXWTMQ3vGbp0szTDL7AcBhQ/6TS5p9qUNmZvuP
YJtDfiDAGcYZOirEivxHz6iCR0cVLNLo0hr28Wof4pLMFDN6FpMURD+DRzvPxi1JNT+vEQekVFXR
XOy6Mp1OgypG3RlB6JEyqM18vz50yJCrrUtge8LNU90CufSOHapje6NrvkqLZaMnwU51fGzHhA9g
NkNw95jnKJaVCtR2HVm2hRlvndH8OVN6CFvdhk2EP5UI1osUet7vWxxWD2Q39i9DbfRHWMUBbQTp
j9HoHhY9Lr5b5Cch0xtEn5eusOBV9EyU4+J1D/szanrpVJNKToqaU8F8F+m1Nn2OCeJyUDEL7SHu
gI5oJO3dzSStP10KyPZOZW6QVfqHSdU0hfJwsii4vXYksBQ//TDnOf45Vw0sEB0EY5ijPmgC52j6
xr9NjeDTyB/0IoVtcp8HN7Zvr7YkXE9BqllnUvj7F0iKhpPua5dJYZJGB1ysJaFw0z4Fw0qKDsKC
qpGkK8kv76rx0tknkgpAlLfWzx70AmxAP1qMNnQczreLEq5sFUmsv0QFByz7DE6yOrNBih+EPNaJ
DOwhJNQ35ZLZ+8u4YYWVVvqLTv9hFeBDxrjfa2BcX7o2R2oYNA71SzGZ9T7qFg9958y42FaPp2MW
tqdKmeaoKE+9l327TupjOG0+XJRjnBpdReNjg7uW2xiXTz6UXqtuDmeCyeXTxZQN3Q56SHi81Yjc
6MqnYDGL69ir3VnKbldo2rix+E3fFyvUInDuhecpNdnIzU7xm19B8pOvv+pADrcIX2Vnf8kZ4Pxc
Ff55AECBqgYL/m4/8DM8+j4cCg7uwyIb6Bx/4J/nP+TFJJX8eZGtOteoek4Nv7uBN4DhA2E8W61x
Mp1gdHde7rj7pug/a6ahIxNk19ltn6zVvlafIjwnW5KynUfhbDZGSD30hQ1sqzrFhs9PMbeA31mn
xDkbRXoo7DbzD2Wa/pqTdLzBP75HdvB7ZvINzUdw7PWCApVqSTGNyBwNxc9GnZz0eE2e+njSPjm9
Q7ghCIaTjKwLpSZZtu1BmnpT3nQuCdJe6pePee5o99a6aLd1rqdfV9ioorhIfxh68i3LBuMzohHW
roSeYLcY/qmIR5fzbao/kSXo7Vu24EjDj8bZLtYaDm+9/GyQtgc155ztlzwZgK+a6JdNSELG42i/
aAMFzNgoHBZeeADgqppj/oB05UlaMswnOrbNa14aCKr9chl2GAwgZrFpFU+gCO397KaKGTzxPjue
/ij5VCHJ4zd8u9antWlX+FmjcOsXM2ntD5NnDLdG0XnbNQfK9QyfwT/QMpsfRAtsvgpeYDie7fiO
S6jf+PCl8VJzLqqujUCr4EjOxzZ7GSNjfbYiOFWhOtg0UNFC1tc8uf5S7Jaw62+tdC4+kZ/Qn7wS
yNsUpTNAddxTQlfP80Q7shcN0KTUjC0hlfB47ZCa2GScND/YrnM/dPzV4KuNHaZ5M87egdyL8rZO
bOcMdFwDKuWH+2y0EaDTGn8DTsX+tnjDa2BN9r9aSB1q0lR+G+LCUKS2lnMS6gEHTq37qcVbf6Ei
wDsDhyAgYQsxJVWVUW7vIKwWJ6fLcMVZIPbAhKkmS4b8NKVueteYeneow6J+DFLSlIvMCr75Vf+4
qExNMH2QATfIywQIBBvBpD/k5rDeTims1t1Y0OwL9GilOufNIxSOGXwajBPTEqIQ4xQpy1zmFSwN
zq9zkwWn3uK3Ro5lfNtVo4Vigp49RxmFXvc6NnYFrV1lz9aoZc8+p719lniIayubjLOhwbwr/BHe
XDVNislvtPshXaA8+LcJCF5x9lYL3nPb2aLAat7Rl0Ijnlmfs5Z8tdkFoqkK28L/EeZGe1OqHcK1
Q2pi65IBJqe/6oYLBLVjM9a2H+b1ZtS1xJys72s+tSc3iH63c9QnZn9wvnh5sImsKPlkrNH0GqNI
WqSO9lLrkATWAYluRh8bv7oAClElNr/COOjsYlh2DhOZda8sLr/JADPLf68dp3sNHKDZ9mIj7qFZ
2td28PfkABm/BiHxYQvWwUeIreoTq8+6lQ6IMsnMiVYTQKxtEXpRcFZQ/PF5cc2q2yKtieqMGT2w
NY4h0e+fSH/Qz43txq+QzQSIx+IGkE4pRq19WlpDP0vrOqKB2P5VZv1xDRnByT+8XKNPI2gGzcK8
bUAwoMCchf79pZpWhn+vWUoG4l11flqnRdt7gxXfkn2mfQlHQKUc45w7C7fhFx0CKraqrAbS67bz
VvNQzoizUnuZCuix1Sjk4Zv93691pvnnpc7TWehA/AS+7hiBy7n2z0tdCLd1omV5+XtmBuMTnDn1
DWls3a81StRj1pKzlj0YSYFg8hiNMI955md/qGww89opzn1YNtHa1bdhnSMaPbA1IffFuu+QhL5P
xhImM3gelt3qEQ9wM3SF/v7tq9P4++Mwb98CsGQH4Mh9Hrr+B/GPJYeaYSWs90Ob0nMTlNWXGfaS
Ifetbx2unkM5RWgSW5b9LdU5sY5jw4GCA/OnpioOa1jb3ywQ63dJZfnkP9IMh+pHbnXtk+Vr2rPn
RK+X2bAD7+ye9De5dhNUz51+tpMBvPEvyUwMMCrq7qi35lLfSPXS7r3uKLXMaepi59RLd+zBm99C
soLLGp6A8TEOhk3noAOfDg5vwh4Ome+MLalBmX9Mcs+7FOmMWxlGcNpT6gNWrGGcHAu4mmX1s0Oy
Gvre/2YbENvNZjUfgqpuX/kN/ZABLb9uYpSa/7KuuXeAZzXbdXPQveWOv7GTIPsOyj3bZTOPOGft
zc/wZei7squtW4Qi3zdtRbgBDQ8wfTs6p0YSn6UmRQxY5Mb3Ie740JGsUXGRgPoTkO39Ts39s56O
rW4/Z15LZ+VRdP3S/w63Br520YM5dX+Mnd/C0QxHZjS67Xku9McuSZYXK+gpvMDexuhQA8ygKR25
RmKx6S6XYVE3hQcgrLDW4ftDAOkAIKE3/WcAKuEzEiUBKTTFl7Hyw2ec9eHzYtTZ3olQ2x7zyktB
vU6ggt002csMGbhG0Vee1c5RZojdJVzLVcVQRrYvV5WWzJCrFkZsbq5XiRfwxnAPJXsZlxAdR4N0
R0Kicw/iILM3l6pqS02KyY+de1ieOdJIdUDLTG8t527IsnL39z9CQyRd3jmluA04vmwjsGz8GUC8
PjxETFh/sjpxzB95DUt6EjbZY9HmL4Gf5EjTRNmjFONiZI9pYqWbqvbrndhkrNTaHoKFCbZVMLrM
uHbMzUQKcrx8+2Bf5jZ7qKfXD+ZMvboZpae+WkgqUy0ZIUWnpUjR5JZ2efVrhyK+uyX9XLu8+rWj
I0/gzuxRDb/apFZ2UXaOON9c7dcX04x675eGdpROsSd2X9zHfpvvC+WpXycCBBDmESC4tD9WZUAo
EYSP1XfTYqsiK+8/LqYu3mu1tnVrLdgO7UySiZ77Z6mRzGuCJTqTP/yazNGrFbU+mu9dc+NPQ7Vz
ADqPMIHG/kl6XNyQJ2ku+KegbEuamyzFD4+q+PS5M42vQPaiFzxQ8wPSrfqNp636W14E3cZQ7O9r
5Jef6tw8ip3DdLqber++K+LEeDPdlwUJ6G8uXqpDbZAqKqP+4qoGUpPbv//imu5/Lh8BcFzddx2T
NYTn2Z9Xv7SqjGwazeIHTg/usBvO680wmP45m9pdH8KZJq0qhR9iG5tFfovHtd+I8V0PUsdzmDdn
MfVIzpM7C8M/W1B7ArzA9aSY1yi41LqaDJ2FHIUe8qC9PvHcMrNhn5Aq+GCsk/8cuD77H8KEAaTN
z2Iq+7K7t50svbGhaX82VVGvbrsrUq3Yik3GZb1PIoDrDnuxTTlJu6zHB78tnWNpTM5RatdCbG4c
lzse0TApqXEepCDtpfpX8951O9m03GkBh1mVAvLh+h+af3WppmNJXNztXw0N+t67J3MyPK76rKGO
VmonqSVJ92XMHG3/wU422s8RMtZq2QEHla22JviRr/M/jJtIlt20kwv9zp8vUFVNCD+aMiIVNWx9
3i2ZKn8Y5YouLrK7AD9aPDj2McwmyH7wuB/X4Bh1WQtnSY9dOv05gz+6sBLnMu46A+/bc0iQa381
XafJNWN7n4SveHf1k897udW1fvoCl9SbpVzf2UyGFX6G72Tsg+px4mYf4rl8muHNRs+t+cUnIXab
Qzd49obGO8UdagcQObhvAY4aOfa7SJPdQJSTv84m8nFeAwVtmcbbKW/CRzNc72q4xL5oXRc91nn/
VoRV8yWNkPMYCI/hc6U5JLF3KLLW3FzGFoO5bwc4cjLVO7UHzTsVSUW2fDlMT9actodFd9d97WjJ
61Th0i693PuhB2+pD/1x3hiEJOAFfPGb1T/ARTDgd7bUij6sLzXqSDdu2mp3YnPSbn1aEmjz1QQx
4ewfdlA8DNsIMc8X6Qgj6zmo4YyXEeRF8wfi4rqNEJDauEGKl3hp4Ya/PPFmZ4bkOsQLtBgNR3me
lFJI7/XJeO2ARGHnmPilr6ZJLnJ9oF5f6WqT0UjM/bx8eGfAaMcSHq0kQE59QIqurOuXtupZDIeY
hhGer6br8m/8xW5Axl03Bx8ud53LR5D/fDXbmOJ/2CxYf9ZWYstGCoTvKNYhg6QHRwXr3gewyIMj
xyr3rN8iSzu6kL35N4jXjXeQgtU3l3aQxJCGNTYCDWlf3V2MPsQH53lFa6JfIC6KYyt+WvXV3S4L
vhGZ0mdGuGkrMuE4O6dkwBTjlrzKZWtpbvooNincPHD3HSSmN9LhqF6vNaP9CDRymf7BnWj9xxHL
4XDlqn8wGxNZVIvQu02q1eYQ0KZZ95vdRgcoHOpTXocQtzXp76RwrfrOabr6dKlGAZnTmgfINtR/
i7TwU8W69QU+T/02nJ3g2AXwmbOlt7eo7pjbNoOBEz1HF8EXdzyvsxXArGLuklj3v6F8gAyHZ7u3
sxcH3xCT+A7Rh/sEeXL+HAXRG279579fUVUM9M/nMZJgnQDcOdtBHfW/D04wI8h8czb18jc3nSG/
T2f3JYRCaM1i90laOokue9QtDDAbC/xthVs9Rwa3VnqLyW3vc7Nob0JUJHdZk8KKF64hPP9NeJRa
bU2Po77iiFJ2Ip4umkKqKoWzoJq3LsBKIickKAFBWqOhE9Bnvb4fK5KrYStjk4EX4pMfNxHEyjW8
wC0sKiQNa7yuk0QktVPgSdWOUhPbCgnjYfDC/dV0HSZjBzI4O5SRmKu16lpJgtDnkjSf2XY6O3iN
y92aNtqXfin0DRLd3b00bcv4qmmB8ygt3dw289oDpdatJziuntmBpnd/f5uMj2FkfoXQSbtsiHR2
86bx0VmJ8I4+162j/ZpoTo1ClfaLRf7dsxShM+cEaNIn3maAWycp9HOCShuqiOVz4qTlcztExWMG
RXqgwYOFCl3kPiWkSidjshBV/u5MWvgo10LxqsQlNhBKsNuH62s4CfcUBrCTXE/sWtJ+jgySFUBP
Pg91BKqkCYMj0u7ILUF9DQbdNV9ypBo2yTRO36feuCvyyv6Xn0/7MnfhtZrcAA66IHpd0hUpUKMM
j3rmQQTWtv7WdquHazjIXhveqmVk70NErfuiUrhQXiJEtATlcM6N5i8nJUMP3S90Gy+emiDX1Xx0
RdSr9HFu5Jt6yd6/gqM1T4kzgRBrqv6lKJrh3CbtQ5Lp/YuY+FGQmB+joS1NYwyqHW6UaK7IEvTc
kx22v5dZXT1NVhI8z5b/OvGr+ta63boboHHkVzW435p4OI+Qrb7ORZw/tpNfwu6DfSzm5NZefDjx
wmWBGSNPtnjuqqO95Du46rXztYh192ez7efPYTbiY3+NzdE64sf+WZihbR3zwYFmOow6+5A7+VZs
MmTpC+sIBbuxz3R8BfCXDV/N31pvtL7qfbOcC4Df0GjT1LR63rXW4u7cNrG+tmwJbqaxjB5+ziGJ
xUZ7NXb38QRXk2819ibnz/itc8+rXuu/JORtTa42nqDXrl7dBfeGnpa/NIuzbJ1Es++9qV8+A364
K4i5/AJ9pXGroXF0qFBt/AY7Nds7xhex4fHrrG22lDQD50ZNfisBW9/hyB3+SSXVIJf1w7OSX53n
yBoY+KQEfjx8ONFUtwVKlnDmKWaV2ncfDVXAYTZv+kKxA6jmNNQtwUTdvGt91onrOPjzJiiewlMz
Wf3Rx/lzM3gzWLNlCL6OETwso7l+T4OiQz7Tj06ITi331lIeIs1sn0rHZUEq3YNHUu6TmHqQa/vR
6dCn/cMmHc7q8gPOx3MYMrNpg+SmLSpj56DxRLTdAnZBuGA6GjFqhM4IjkSaUVQDdHbbZTpeqmJ1
3c4MN+8GSLWuiflA2nmQVq+udhmtZkPuDZlLmLnH0YbEzNbC+tWe4wRuA5+dw1LqL1Hr9siUQGfo
pB68el0Vn6QIGXha6rIhQQY5l6tNar7q/a82K5uyY+h+uo6SocTIlo2vj8E2rqFJgo3cQ7Sy0dON
DV3KzeCG5sFRx7NQHd7cut91oQFERZngwqgetQJledUSUzeW+T2BCdThzTB9Mr2JZZ+DqFV1y1sD
LfidDTPHbqjd5S1O4qPJBvJTmGc2YT9YdGQYN8a5Kf0seUAizHoZW/tF7KBhptt28aKDNE3OdOla
vDkpkvWoywHwVmTVJIejGhF/6lUxGgTgg/71YokL6ybKZzDgbus8ZmVRH2OnP5rz0HILKDSbe5PD
an6/Gm77iu6cft+mRncjvcifgG5Az+ygsXHYLmmUPABTAY8652DLy2x4MVcdwmbfDX+dGnivezv8
3XUbRI+y9uvUTc5WV5NUZtDGjdx0B2Z1KBVFC0dDqXpIxd5fCo04PKRutC09DPd1ClsUPuwGzh/H
9olCBTBK9Jm+ryFcvfE1RcdJbKcciTiSwr7sJfCjF+V0AACj9Nyir2wi8s28Bshox/76igv3oVSu
iygsndus1+atvUK8guqH9xRDjAvTrXaQVlNX3pPUfB0ucr1yH/w8ISrhz7tMX6AxkWeunyzjXW8m
b/LcdeAy+Nkh7WKdt+TOmccPz+fEsV6mYXZgGkhq1qgivI2DCsbcKq22UWsmn/OAQG+fFfGbXbk/
PID5v83Vcj/6RUh2yvSsZWjTDBkNF8DrgxR+4xanNHRvdQ/Wv0uHpjkhjHPGtwQm9cOlQxsC86FG
UywoA/0ULiuFXxgnafp9vg5gG2gjmtLdoQjxdBmnTJdeafPz0C9TZBxfsSe51NzlUH3k1daIUxu2
LX18lcJgow/s68WtiECRRAF5mpu1e+mLqrg61waKgWr4EJbja9OmyMzF+sawcHrWvhM+ShE0abf1
gaHcXm2Dm2mPUxjsIjIrT1e7l3nq1DrClckAU284c/IsL1Chc4ydGGWwXo4wvablQ0Zu0QEgSP5t
sYK73imIfeFUfhqG9Fcxp4md7bOiH3bSHPmi36Q8zB7dMvQ/Bb0GJSOze9+r7omik+Ri+Pm3bI6N
zZIl0843Ig66bmX8Umk1whY1DwKISAP0WhDuw4Pafg8zwvDAd6JnsE/AFqwJLsx5nHbw8CbCYnRU
VEbHzHQteL5V9VJoa7mJJoQBRmUrpDtKazQtXbM/GrWXk5VqoiaVQsTsBVqx6Vot+UHKoTf382/E
eCHCDJPhsQLzTWR1YA3Lcu/LXCAHpEYmpv4lnQL/s2Msy07Lw/w+iPUP10LeNMOZXj95CBAep9yA
g0qq9pxZDTxJWGekw+saUk3d9tEsG38bPO5MF7jjwYvc5nNTGP3WzdG8Hzk0ftZDsMITK8iObWv7
uVp8Psi4QzFS9QbFxLofOvpWej2/zQ6dC++zNKFe1smmnNFeVXPjUS9PCMFy7FDNkhvm5bb7EpGj
gmtujH8PAtBZ4dRFNzoSNcRCvF/SsIxI0vXL17XrtFsnNEJ+G2N1ryExczcZG3OACD3zHpoF6swp
qMxPNixcNySRLt+7Xj8OraX9kpn2AWd89Mkly/RptZZbztuoS1Ra9ha6XXE2NRhk4Vcfb53BJlGq
tMsDIdjlWDmsMEtxksIg3nepSfPCL6hIBq9DtNAls8EpcX710bIzyvRWB955lALPd39E5oxQV++7
BLQKX9trrT3cWTgMHqWogiI5jGX//WqS2qq1xs5OKuNOK2AAT2xr+aUwg0eAOHCZeUlzFHuk7Kmu
PWrZ8jpDuXKcgOxs2ygLN/GCyBIO5epBarrXVg/5uPzsXVRTbNIbwP9/gvht/WZ3EIaYi+48WO7c
nVtCXhut7ppfR6iq19ot3pZoaHedWZBBXDcmpFvRd3NlBwxc9C4O+vahWtL2QWom/j60t0gAxFfG
fdJ8uqXHd1PCeZHT8jjGdu2QyUvnILPpLeVeOsR2uYJjJq8eW7S9bXaI7tkbELrJI/g6YtYNVGDS
XLpoujRhdiR/VatPEL1AAr62y7GvpwaPkJc9kcE74YHWeescl2/cYR6eIPFEiMBAhgr5Butz6UNY
GCMieNP+uam1cFWGC2694nvoV3yJm8L6pJtV8jZaNlwMJYhiu8/d3dz09rHK9e4YDAtM/75ePwPX
gFmmcXGAJ3G155ebP46B/aVMSv1gqZaYkjLKH3NvSDfukLY7ZKR0m4+F7iLOGnIV1Qfbkk1du/GL
MY3rvnc96HlLsL1xkQMnc4dPBgkupxquS9gEm/Gt91BcmYdkPpNMv772pn0OCn94M8uqQETABDyi
poPfudHGMn1uILWTwD0OCsQuVNxeCi8ug0tNOiqJ8F/H2HkIj7HT3Bqa0juFvnTMx/5rzu8TUc8C
Bk877r+m1gSvWaz5l15upXHTNZN3kl7UASHuLPxPdg/jWtmA60sXxR4EdSiB9PCJsGx6rlzi16ol
JinK8m2ZXevRBij4tGpBfcjy4AkOxGTbmEV1gNK/+2IWSB31Reshw0QTNY7v/TI5D9IqQ/NO15v0
RVq+dht58/CqF26ySZtma9Wue+r+L1/nteS4rmTRL2IECfpXuZJXqXz1C6Mtvff8+lmE+rTO7bkz
D4UgEknIFEUCmTv3HnvrOOfooMWdD2VfNmE/eIuyqpFP++MoB/7qIniogw0r/jXffZK/fP/bnE1J
DpSqVXRvQdtdWuGHW70Km0VIYCVeJ6ybl6ERpWs1fh+t1vrRdPysDD2EF7asLyXiO5+Q91fLSddR
Opyv1q5Xx8OYFETe817baKMab72BOPeALtABullAPNxFvvgm7Ke+UrxIewjz+c2eacnFZJ30JLqv
TRoGj+VA2K0ohuobxLdn1Ej9N9OrWaxn7MHq0RlhifcO0kGxkvnubwyXcIy0ozW1Bb8Pv/6WmbNy
m9Z+gXvNWFeRk++1IOmfrCGKbnM7UfTDRzz8efBrfWe0drKpucY/Ka5dyrn1SvGWMHIVJCMN+1zo
gKqz+V31ibEN8rBfkNqEKzICCy4B4bKR+G8JFZdH94G//P7qSucyDGJI2AYfYXQmvU/w13z31xAs
6EHmTcUqtNR4Y+bjsK3Lsfl0qk0OreGX2tKBwCb8myJK+78Q5FkiBzoSC9UnMBxluZZuqGAdXYIo
L56VhHs4h1Ukr0dUQHu7gj80rg/3bjfbILVqWeDMh7J/c/xzyt1W5APFuHEFx+N/cQ4QidxWZgio
LM+Ra9K5CoSrvbR19D0ozOwEV5j2Uo2OuYx7c9o2CvruSsgjCwqSBgFuGVDi6zFXpgUR3z0M5Qzh
oQyt4BZkclwib1Edvt8iSPcTbv1I8Q/17KwiWA35nRnslQ7OmMRvA/aO0++j2aYYUfnL0IslIAj3
qKNbfSQa4R5l997kPsD3Rvt5t/zlNRmDie48onnzdrGo8vopnrFxI1gigHtNu5ddrYHx0RhRg0Np
JXuxKicDd6V8Rj3h/VKf3GWYJ9pJ0WJ1peRu9pmUqM/EnvUD8r433fL7t8y3zLVR1eIQpbZ6QtpU
XdXJCCiySKnys9FtsT1q2DPoaS+W0f1uBgq1Fj27lgdLS/xHOdAofXNR243sjJGBHAgaC/2GoN2+
duH8QPsXrnUVveBmXwRu8qsLg5+h6pDdUmJ2BVRYngKScftq6tOHyekL6h1DioZ5QH9LhgQPTmKN
9NgUrvWh1ka0cjNzvLQWQHJ9MNYaZMqB59arQJmab1AUSMRzWMJdO6RleLZmVJ9GWc6YT/nVUNDQ
EkYmvjWTcgma2HvVmtB4MFWD9WusVa+G4z3V1G1+QSjldUKJ88mOu+xJhU91yfY2eZBdOaBU9Rb9
s+4sTYqdkr0nEdjo7+yWwT1oxQ8trt8rRGJeM7tuNrrrD3t1iqcLW8NhGYVD9t1At2CKyx9pV5Kk
drX4mnhKueOt1w8uCXN4SqNwIV3q0XrQG63/pJTDWvml7R0nyEuPPY+7VdtNzafZpVv5ugTEuVBZ
oz4VZmWt68zrz4M1/W5y4F2H1O8op/jH7jqzmH0XgfAv2TYh9PaP891nhNZukY8U8raxeQ09NXqI
hjJ4Y6mnroohSLe3rlM7yyTgQ8jupMECHnnJtJddFMJRFa1V90AwLXgz5zrDUourkxylkvWDgLR9
5lYavrENPheD3T7eJiLR7qNj8yRPhM8L0u0mRWcC+XL58E5JYfWxoi3kQ1va2j4ia1pZMObzHL8/
3gHJ9SXR5MZCpGiAuuWJStjgAbjmVxjvgY+WY1Lu8mT6DnB42qKVDB9yyQ+lzHWSr6MWLWL4On6M
JJnFmANaKfX63BJJ/hJmZgZdXtk+ed68EVSA2lpQsx9cghcPhZY1V6Lq6lIFcLpKJsdbWd4IlqcE
a124ZvQkGxdpJBUk1PnWC5FJrixlZ01JfHNwFPgC9QgqQht+Fb8Ve8WMB3h0aTxBSfRCHo7uRzdF
8KD63luO7vOhrykqM+LJfQuRkN+IzIZVeO66vYfeV6O5OzkK/+ePIjOcszzVTLpFqxIuI/BRPKGs
cHOynEIcCx1OD3lO7lvJNkszf602/tozWJpMUC0d+3x0EVArbAh2uDst9AgWUnaFYX1UEdxIV3Io
d3NtIf11+S9IR0QT/AQS7pqF0EVrHYSR9PQqe3BbN5f/tKuiH5GImH1FkvTSVw9EfXMDs/qvOaRd
moZw7I+Eql5zFRKReTNEFkusu5Ycui3VhyZUruTmSR0EFNZ5tXNn+3/6S3tX5flL5bPlmIkJ264F
RT4fiRR4uUio1VFiguXDqCCmXk7cmP4sOk2D5MbUlwdpcmzHfZSXbOWhX0awtixKpSK90r//n8s7
OSAa82dRI+12d5NH96VgG/casWdk1mrrg6BJ/0kEvNsiauGu7bkbhMiMCI+FUBKJE0TiFDHMdj12
ubCriWebamUvHev8iv2GL/RXJUhDitwMqktSVfmMhfKl8jrzqrt6fIb9lo3AbLccFnJszQsCWm63
Fnln7XvV9fZcegS6/9Rt1JoNiyTSQ1sJdGW9AYe7KLnKgb3K2o8iUqvN1IthJW2pbaKqEbVQGpXd
GjCKeKyGCsH0xC5WpltB20o16TNBc/VQoh218AvFeJYuf04YgHOyVY6AaLpq+jKIej0JO7yKuRdX
3BPzNHqJZob/urb3nTXNonPN4J1TO/XOpp8+DiYMP+Ac4MZLmkPnW3B/Fc0J9t34Ihsxb7xi0/7w
eurzpSmaN2jB3FgEtZYgPmMSNKTwlMlTFpPij+hY5622173hdOvK+KERF6ewsMRe9qpJcEN1HGSL
Su+BRZD3LBsgne/6YJWUFbjeMwyZ6NYaOiy+c7f1WLEYhfLFiBtY6ZE22bC6Gh+lbx66yHBOLdRD
82x6OMed7ciklrRUnnXRiefp+9CrFso9Y44mFiwI+6HpzQ1kx9bOiN5QZ0U/x6NWxTWbD9TM/ZWd
WT8oEzdWIkrZXodxQxLDsM6qFtXXKjOqqxa0N1OWdezHZ49maGzobhmUbrMJsbU9tR0FMgszhI5y
YOdoW3lQzeKXz5Bn51sWNFDDiBnoIYdvnqU2TatB1+vlv86UTqbv/4j7VllC+hs+VbV+Rctk/JhU
tvqEj7qN7FIv8CXh5vVYh9PNS2uIqTkNsPOQjeLcsKbhYpw6gMN/bJmfBTsypCVljI2hLNC/XECn
TTgyYlna1+HBG6zgILuyQcwiI62U5IsyL1gKS6OWKEGwkYcxGBxrKQ/lmc2G/GaxbWqr3CZBVz/5
ZUD9rWF3P4BGcSC6b2qiAgao9PrSeC0EZxqPJ6+3gBZ2yhdSE90PEQnkWbVrmqjqHlHC1n+AfIQU
eki238mq4ESsjgVV106Peq/2a1EhcNNRwZAmpvooZSUGevHck2M9FTdyTErhzGNFFWu3sf99nhzT
Zgz0n/MMF+bjLkBsrI6LeqkPGRm1EQE1UOb9A4+B4jnX0fHLZziTpfgLg5hgZDXrNg2Nbz24qMXY
puJRmSp0E+MyX2vgYb6UrM2KSf/W+vO/HGowcrlhfAZmKpZyQENowNLYMVU9P5qqDpA9MdGW1Uqb
R+E8N8zGl8FXwrdAI2wioAHfak2sHAExzQJDhrmPZoqQOul+Hw1WDiNbj+ZRns7An9nlPiqP7qcF
BtyJ1EFEZ5bri6HUrQ/fFuNDEcdoTriJ9zGkGqR1ENjzmGrWQkvjvcXt+YWv6dHixrfwA+iry2hC
86AKAKehnLxBp7V7UVCWInJeZ0s52qk19YiEI/TM9hpiYPWyb/X4yaS89oU6eQLBqoEC9J+Zahu8
ej538V9Qnoaahxe3xxTdsaWPiMGykN3a5p8/N51jobYtD2+OszFWojeNK+lB2u9NOflX0HaU2hfV
G7f9+lc1xxyobPjBkrdbdKGbvBSW7QOgbYtjPYTqwQgjqA6V4RxX9nBFeW68DgnUdyZAAWmSjTlA
chPU7UX2iGAP19uoPCFAjw3ASwMP8D9zVC63b/iL9/c5QsMZD25QvUlTyq3krBU9IKG5FBiAuo1c
CeXCzdzcu6niv4cqKp2+rCiWA+D61WZjzNXDsi+bOvZiipXKpZzg71n/1Y9C/6kUhkNBupluNUDE
K81W1DdDAMOwGq178PxGe+u0sgR6M5h79E2S3TgH130BUinIwnyTZEH6GsDF/JC0lrYKrCx5jbJS
7Kygqpcj8uivnRkHRziSkVmQ3YAqJeHmr7JXKqB33bJqlpMbl4cq0suDPLo3SuiQIpH9iFyWc/Os
obs9ROjYLsIC3nlLaV8810ToGsG6V3QI6301ODF0tHSjWXMnE1Awlmo6vOYBVAyeYVAPOo/ag+Ic
uwHSkMQy+9c+dMwTlBLfs7mXEe44R9H4JseaMtEvblg8yhNj39MfRz84yLHECM1raSsbOZYXhf3k
+TANzLO4GU+8JvsphwYjiF817kZ+FI7LKN5mdmq8SL9sbBdRRURUvraNMjxpdgedbZQX9FkZw+vH
Hdo39iPVAvnrFDTvKgLzZznmRMCABdpkRznIzzxdpm4VwXTCmYodou3IinoruzmSnetsGNSNEWnk
/QvnkHlFeCr+sxlHmFV67SjNU1sVRKih4b+5RRpxWCgckMQMRb2SPvAN4DPB+7RNBM/bW1eeKMfl
2VEbqRsvMNIFERl3X1i9umc5QMyJRzaQHjPRj3rrIHVLMh0Kc93lXzUbe7jLwJ1KJwdlWkOdCC72
Yjrdm2nw1ZOIjATGTrHT5p4clPZ4JP5NhbiLwjJcL+ggMJxpVLEv7k7Ez8N1XbXzgkb51RWg20j5
gtTtNQSpBys5yibwAYZ3N+yjbJ22SW9DaZk9haM983H88ZGHihKlR5svO7fH4RLbyLYJpH32pRHV
b2HJ031wTZ94DN1KlE9TrEaPsme0yWrSu/GZ1QtbjfwY+yVUDVWZrzxBgjycFH2+YxlXBFfGzRim
/ipCyDlastTJ0GPL801scM0tU5tMu6+SN7v1tcq9BKkzHVNDGFc5j1PwAM/0x2meL4/C5myOHpBz
XkKaKLia9mPc/JKmm31K4CwJkOyTb0LaOgdBX6fz4UnvtHyjub3Bqol7ZDz59cWfqBY1PP2EPkd9
qeZG2hUoKAJN1U/S1Sh7iNb4pm62u5s864+vtKfOWB41wXXfFuH4xfMgNNBy9WNAOnM7tG6ziajt
k3YfXvwPp5qaramW7cY1kI5koRIcjTLql01ZGg8t/GRP4ywIEmjbwGmMq7QgfCXQV0XBx55cL1lG
maqSUzLrneLb3RPMqcajxv7/NgogiOKjMIAwbp4uSOOfHVDildWO8Vs7lLshS8VVb5OYwkKLwhVu
FFoaOq/BV2msQ6d9rjqb5AsnZAPhitxqDnLMYr1/cZXxXY75hGtPQtQZesWheHI6882fqh/Cy7uX
qPShX7M2tdK4SCR19qviesrJmMesBBJnJ86brXRFrWF6gKyk5mbBaDp5Ltolv+cRYy3niWLWqyhW
UqGuiYs+74zKebdUZPqzFvX6SfZ8tSEW1Aw9KrRsltzQq86zvxzMZ3+1Nv/2J34LW9g86OlTdbZH
42KnAaClxEMN1BmcvYXk5aLoC+OJh5TxBF2BCc+5m++aKjCfkFjxL2MRbuWgdAu0wVjVPuH4+1lm
/5xTrHaV54hCbx8m9OeguGRG6TVo1ZPjiegke56SO3tnfmFj9vjrhWXXj6JjXIWvltWhbmRW9UqN
Aw9ZneyXC5Pcz0B/Qaw4ofKaymPk6qbPJvRb0Co64CMeM5uyMqdDnHsE1hQ2QTkISXQdxmbZ2475
5hVImWQd9A9D+lzPTeX31JwoIGSyPEmfXYeFhAjNo+xJD7us7YXrGs1OnuV2aXSsRvebbdhmzrQ5
W+a4bEFq2f2OamD0QlDKO3fOIHap3V1ARAzqopJtiCzsSVM/pcfNROllfJb9kiwTyDj1oM0mabcm
NidZVA4rNW+7S67XbEGSuPycar1alao27uta99776sVJRfE59QhH9yj4rM0wLolBJhTFxFPNLVRB
XNktiqd8bgyvQap6CoqdtOmaRsCXbVDr+E8UAOZPHkFY0B05KiHzmPQqIHqgMKM8mX2nX/S5MTOz
W/Ym3LLSVsNYeoFMQr/YgX1l4yKgJf3HVOqtcQ61q6hZFyzk6QVQcX7w6ZJfNCU1PyYrNo+yURyX
UJc8zLuSw9zwx1XK7mh5d6qH9rc7+V6TFeg/3cBvEToW/c7wou/cN34OkPUQ95ymo+YF6D0refdM
wS8yRsiof80sxF6ErvwyUXZTfLX8NsttL9ImNZ/HIHYR5bORONJrbR/CpzTDqv0rlAtQ9/rgtMyV
PtT2Z5Ck6PBE5vAAs6H9qZC8gyXJfHd0z95Fneavc4RxnnP0IBfJ5OlbM1H0d9fPXikxNB/FkEUv
E9lVaUY7KzooQTYsZddHjWuVdinaNf/PSToE2UtzqkBvEZyexYmtwBSroml0fg0jMmLwa9MpPthX
fhoqqJrOMM2nsvSO0lxp1CWMVVWvW3SvP7LYGhbF0FskmIfwjUzM7exBCMKIdto+IsexH0jGfBKK
gcEDnNAmKUb/Ux+DR68Hk6dwG70QxkdpcrbDdoNY4SDm4KYffCLx3Edo+ASZZrHQmKJVkA8eWxdD
W4O3PKoeIY+OHeOp00S4VObsdtUTAho7PTqBnI1feB4cZJobSfRuMzkNmn5zcpz6tmVPlucNBbfy
MBYVslhzNlyn+oe6tyq7GDB5XMfR/JDTljnqW1AgAWWaXwX64NYrP9Eb6Xe21cDFPFu7yeMv7Il9
1jV31Allk3nSqVDClQk6YFeP38xORfEb4sbnKA6QNic3iaqMcIJtRs3TcTLJI8Rt4z4gWo6mY9p0
zbnpKGEYov5AcBUVy9+2PDw1cHTms4dpwHbNejjeIYKnHKoCgeS6T92XsByVi+kmR9mLUdx9mTlP
5iGn69tDnqfNHLagmogSvWNekadHC89/8jRD5erKg4/Ucb8Xnan88Lx6SbICxZiGhY7TV+N3dJth
QQx78w3umHAGGJVAc4du3YdD9TwpwwiVVgnlxNztqEx+dJE9HjUNtWFDB62ZUbCwDnTPQ77R6Z59
oFXcyJ/CoafTo0ET65AcyDElKIZTYJQUaTIY1DEesfYjdsf4GFNSsOF1SWrFerMsOvYXU5kal6JV
tRsITAzlr0wdU/gDSKrZLHBXEhymdcMmY9P/rlV1gcyRCeZt0K3PKifkWtdf+RUP6ySgnJxb6y/h
BRB7OvBmwuVQ6asaBk7UNmDg1AZ7LxvKNwBkykMcOcxn1dpybv4e/5fr/Xy9abvf50ujPP02XDXE
C8pMXJ2WuNFQxN1XWwUWYsMPvkBns4RbAqB2cAldJfgq/Ewsys5wX6qSim+QMCoalWTjXSpmYWCr
6oMCa/ECmYlkX6Wmd4VyClEiN2DFPDTeVdp6qiGWXMv6psvQo6CCgeswgX8nK6byoQXy/DFW1lcn
L+PHihKG5wy1poAbBLvVFhmvyQKJzH3PWrcDQSJQDO3RE3XvnMYCGIMb9CsTSQeCtKX31ACS2KqB
yLfgbpSnoOc3VLBuetVjDeVIvU7JrXnV+1QM0MRbZnwy567iKovSycNXKH+AmHb2kzQ3CG/u4iIN
Vh5rhXee8R6gfL3bylHHNX9Rluue5aA0yW6T9weDiv/XYeinrdvHztroW+2TiNip7TzzWWSaf7KD
+iUeHHuBxlU0gxx4caFFmzYf3LWYu2Dsqm2Fei7FqHQpTFD2ikcmHIKr8BXCXP+sBcT1FfMzy4N3
1RzNl7rOxAasWL6u+QJedCQZ96ZdBcuuVswXh+TE2Sii16Sv3YVo+mGjVPqxNe32GYrW7jmDoAaA
bxQfxhn1CZuUv5sSNQY9wKj0i5pwWbEAvMpePwr4IFIglw4iSoCECxjKG+sxAArAdVsP37UWVbQu
S794RhSsWduzvBGOem4LUyylRwGrnJJH3xuiVsvaIR/vTaA67MoWq8mFtqlu7UWvTGerDI9eVWcf
dqQFoMXidm/qXvrRG86y5zH02tpWd+6LgBwCX8RHl5jempWoeNCrsYIbnvgIpF/+YtKAuORdsE5K
LvNQUOZmG7pyjkB27oeCxwy/f/NFzJKpelkUVyMJom2KBtXJ7bXfjZqUTyacHLu7HQLex8QYmt2Y
9Si6co19KlN+acE4//KgV68sNfmehUT0rAqwE1WX8aZr2Seqg9ofLLTpN6pIraemQJJcQNzyzS7E
JhLm+Ev3vf1INOZLLfJqqY6+ezTNyF8ocYX2COXVb6GeRXuoedAqmLtVYFkPYFbI0s1dEcPIEaSe
uQGfVr2RuM1XtmY723EetVBMWFhGSXBnHmUxRN1yw39CITjxNgkN/rMivsqZipYahLzuX4DpjC+j
jszPfI7QRbZF9NW6tMPwFUBX+8tzdoba1D9JBqeLIdaKV4tymnU9GhlqmgT3TcRUHkbivMT8qaIf
AzP/GjvVlhq95ldamrueQMsX9GZQZwur6RqjpfcQKimaLUUwngxkayH4aMWrPqdqHYpVf1rtkvVf
84tbAHKDsfrWJIkNmMDNueKoiU8ovn0YYG54NF0QwIitbcya7xEYf7dXshdAo1q4K23EjWGrqYlp
jXZEisSIq4Ns5NC9a4kQUJUDb9m/zskSqiq00lW2PD7yczU3CJwlK63qEYEkPH0mvgSETQ5rtRP/
ayRkT8eKHR85SlXLq8tOohl2ucOz+NaYuc/qqG82ZZ+AV50H+tIDmJHV4hPCLG/Xym4VRQ4shABW
ZxfVnFAZib2O5IsWHsiIV/lCHo6+Nh9OWY08e3e+jZSdFx66ziuDjTz8l3/gXEYCLFfXqDch0ZH3
SdWzEzlFIGVzN2z8eqvr3Bw0r/Pf1VboK4Im01aO8qQukTNo+5McJakOc5eiPptjWT7PUw6NprzJ
KcMW+WrZlVP2ZL9WsuuzvLlNKbuwQzyYRmlvJQl23RCt8inHgqRMDRd3250i2+yrIb2NSONfPv/N
xoJlix73iQyPAZnAa1OkFITrnfPY+rbz6FDLlaAoebzbjWFA0iUBMyE92N86j8mMSmyIxJKh+udU
gTDrFmWGfiH9hr2hk5Tl/hw/9EHrnKr5SHOi30fSxlbp9+hffv9tFFCCc5svT/yTB5trPAvdNAP1
hDARUSHruIZhLOWhYUysOuThzUH6kswTi8Dp6tup0lbJ8+Xhv04iXWLvC81sVmNgpxQKKKgodQB1
06RC+TH1fWo2NJaVFTCdMnNJPv4ZGGPbP1M+v5Rud7sbwzHL/QK4PaFqZyGHG0OcQBX3h7ufEolw
X4fjx2Ca9q7xXHVj1+qwFzGi151pZFClzf3JSRBtVnPPWN/HjSJjXLpK483/1heGL8AFAgKF9WkR
qZfMyaavfm5VazXJGhS3wv5ZaM2HtHtVsTDHcagFpfks8xKBACTyxMpj5sCgxsWOemdtKSw7Ar3e
knpEgcMfIJ2dygYpTP23tzyFxaV7iYsX2SH3x1m9qWxcUlwnaZONnoAtBsLLXUUNvEXn1HPwdK6S
RTUuQ+URRhR+WZmy7/qY0lR/fPX0tLkWqiivSRG/GUUxfsCZADvhpgwK9bV5Rae0e629TudYxF33
KrHOv48tHeLJ1J8ulGk7y8jKxQZFVMH+CqIoIEs/K721jyJMhpewAqEZqOyewsgbXljq+tuWFfhK
jip1jr735H6Tg0mpayyRDuASknYZTtVG0/2LPnYgGo3SPckmbUlyL0xvbB46BenuW/8+Lo/sst2q
RiL2LaIM7UOjhN6qyIiuulHRHcyOWMXC85T2IPv2bJRHf9mcRFBKT2SShZgOhYgwwPs4enhsOtu/
tE7/uzFt6IIHZHE3fw1QMADPVemoi/sA8T3/khpZdOJ6Wf5ll3N6Qf48wtWxk73BEv0RlaiVLOiR
1T6T1iMVbSDI8KfsR9pNNmmUot0LifDZ6fjdTbcjh+qh+3TSJuf84ytNf80uAv+gWegqGMMUK1Qz
Q9Zheu3WjdOooBKhHUnT9ajPdk48H9KXRxlMqQs9CY8iKLj72J4Ox3RhnA0x+XAIjSutU4qzNXoQ
EWthpq0QLs4A3c+jBuuHvnMX9cSFAlZ51l8ew/dRcBllRpeuZTfzzHwFeUu5Azccveta9FPM0CY5
GJtP/ErsV3y8RxKMj6WmhO9gGd291UFnKJ38oay4XZUCdAPz87NOluAh64N0HgLvVJGOvjqWRT6N
a0Ka69SsoKW1wtubEgZ7OeXLDfpQZJ9lbMWPEtLAGqW+YqGCJ3m8Ix3AoP9lybXPKO7iR8DC9Q0v
8X/Pc3ud2vy4z9GjRudRrrxvsxFMAYHm4FCp3mgtAdADDZsbKhubVTYl3CeyoqVcUWmjY0rB6lEe
NdI4TYjoxaIJ2LnNTnI8rAW6M//ykodxSkYdqjOguX9NIodvJ0V2EB/bfc6O6BC7bY3AhftCgFc5
BMZgVid5GPaZT4UVxpEfJDcNihpA+9kdGDsKHbkOQo9oSOQph5DoyCLPzoP7o3G8aDWHEYuFTDrK
TOR/T0rKIQAB5UF6KnqwQcYDZSV3gCCFAtVSzGjSiv35jYbt1v8zXKuoZJ//dIcQnuqF5GbT4D+q
V0k8LPvSjA+DFjX+w53JrdHH2wtEJlmW85/ubQYYjAboctKeos6pv2qflmnqV9lUlmhPkREAtw+4
e3VBrexCu0r537X6NasT4xqXPhUjiqcu7zaXe/Cqjm0Sr/NUciC3ERYaBRnGu01VrQ83npqDnEna
ua+uavDjlBFxpq7l0aNiV7fXk6bKMTLSs+2TPCeyKbjtGrEL2WNRvF8MR73hftV5bscKtYwWGYQd
LS/cR7RqZZLsmh1Gz18pRTTs/fnEQjrJQ88n8ahFTr2+L8TuGid3m1zo3bvy6C/bX927Sx3XzQJA
V7sZOjY+E/gGv/WriwecGbbhubH6R380h33LY94EmIatzO03IrDGTvbsuKouma4hT++WPwYThci7
SXqMQk9AkkzFdjShIo67QjnBshouvKAb3xNkR5dD6zVPQ59a66RQvJPbdNrW0OpkLyBwPtbO5D/o
eVM9ImLfr6I0TF+nqWTT3JnOW9IO3UFpVfBRJEgcYJo0fjqkx6I8aFnoHoXnMwhV8O9B6SHEGB0N
ESxUNsZqYkaP+ZxYjMLIPjtWt5Y92SjcBRDkaH50ox9HwFDD/qFwy5qKBc9a1VZi7GufYnM/DJQH
Y5ycl06p2LRm4tCYYApJaT+64dk2zRj6R5qYp/G1gbo3dezmIns3u+/u2QsqRxIQ01xrV3/xrNBE
AAV/NUmSqwP58oLUtbk1bF/1kfo2gCTUVfBwn11NIQLtMxLnd1teoxo/6Um6ktPICduyHR9Iq/OJ
5jdlzs2Qxc2uCNBav70FV9VZG1jai1FPo7+0YKY4BU33cH/PraVnjznh0//8dP0wQiCTApqf37Z0
h4f99unupj+f8P4OIsMhJRL51vb2khnbDYAqLB/urxnZNgw8GRm4+6t2oeKtKYX7/QnlhFWY/f6E
t28LWSGofudPd5tbmD7rHT6d9Jbzy09YQ5x2f5P9/AnT5vb/u30tPTIwVTz8/nTybNU294rvgIqa
vwh5dp5mXyJRmchFYbq9fdKOi6FSohUwvPIZ3NFc76oWp8JqnSdSZc+1sN1Pim/g2Ms8AJaaV77n
WrYsLCU958I11u6ElEBj5xduTOZzJojIBZPHXSacxasSQxwVTf8qB2VTAsbQTXe8+VcdRfMNAdCN
zIf2UdAenSL+cfd3NeKHPPNZcDrqqtUV1nrlTNOeDsOqjhztCfVb8QQl1tEZGuUUzb2xtPt9EPHV
ykHpZnlQ1rPaDuDBxMVrAugoHCiP5zlkI5piWKedXfzL5sX1xrXs+nJ7FeRHifl7YiFfRp7VGCGq
IFaR7mV30Mb6DLj51pNnDQ10RgiJQUf65/0Gogd9oDmP0hRB+LCFTCJf3t8vnOG/cjWpD9IjaaLg
ZIv69k6lCW534qBDHJDt4wNJm/4Z+117+0oA+xcPapQC49e/DO5J97LsXCsaBayjH17kkZmklE4h
L7eVXdtMYHIvBQiE0Gii1V/ebqwOu4pqx/sE0kM2vALKk79f4W624gINxz+vcB9Iyvb3q+QUocAf
z3pI7eBIVoN0DZSZ0DaLjo1ArZiSej/esZyHzHpyByTnR4d0e1WeXRephEENmqsOumBFPsd6UQLH
X3Z6NnyYdR8stEEfv0V5c6qczvvlTuRqsmBgTdiRVWZp5i8SRwCfUoPvtqH9bGxf+QhS14GPrM1e
BXU9qxR+1SulS2xNdV0983a1Byvo7IOtdM7OzZxqNyhcuXpuSxkWVl6a950f13gEqlW0i1q2Gkv+
Ru/SnRwZdHeuOMrIJS9El47Hm9XW3cXAg2ANoiLjX9DwX0arq26I9ytasmk1lifLMpvT2do1i2vj
qYR/6CGsESSrtJCYqetfVBc8CPhiBQLKLlnGIm1OU22pT5Fav0q748f6KpoqNJeBqFFTqa+ywlY+
wbP+D2vnteS2zrXpK2IVczhVzqGj2yestt1mzplX/z+EvC3/PXt/YWZOWASwALHVkkis9QZl5aiu
SSGZ6X13zNQG0d1O97d8NZSl6GaHuMeKWH4Kr8bo29DAzBhPUseBZ7niMZEkJBXfeN/1eryvqryG
ozydjiqqFbah7DrFy8gv+ovAbvPlOKTJs2NSPmt6zBFsy4yfcwlbBTMD3yGabQPlKszkn6I1SrWN
QrpzFDPRfDEeUEmfo43MvXg62OkGZEn9JBpdlK9Rbq+vYm4Sjs+6F8gn0eIvQYnY9cODCI07QIAN
qfot6QPpKWH/ueWrkMu4blYBuXoOWq8Ec9lKteUYBL/6xgQ+FwrXFUBhg7SfCAx79a/hKdBsxnzn
Dhl449/9uTElGlo54od0fIlwWwFWXcSvrTSoyP9z5xdNLSfnqYW6t/MAab3yDPAiG0V4ga4+vjTG
QgQpqROftbzlc8wKthrCZzIVngSmKbFtUM6XXFAC0+ig8OPYWaN9FKMj9W9wSN7zALrqamj1qazj
5FVX7GA/1kFJOp5JWTtmKxOMxUpMMnIZQ+YmYPOAw8oe9X535U2MSXEIhS+PE+DDE0+WPaJTA0tI
dhQpmNEry8eQtNYQNeq1ibQSteUgWma8wysxiAWte6bOeGuJLvzrvXkaD3yFpukOJe29UuMpp/U5
BUiEUJ+lxgvZJrASiWBnG0IuAMH8UzGqbyg7APsJJpq4buWXSC+MtemOE2euR5dQ4pbtNGb1WKu6
M0PaO3+vLOhTylRGVxrMooAufTfdIp9FSSY/575JqUVXVRLZurPpUIjaOtI44UnyYImWbPZcxWzN
+FB238mvLW4rFWm0zbtWf490mAomxPDHpibrVcdBctTkjMpd1HubQLbcs29p2cJWouQ1MKUfiWUZ
H3F/va2D6dVVwkrlrTG6GvBVK10dVB8W7jji0tTHzyO2Vk8BfhBPbYUTVGSlD6IrrPRxBmsDZPU0
WDRJscpIpy/FKL+N0aHVOyCi02iOnvJTvb+vRT1uympF9UGMW06SLBuLD5n0ljpN+zS0yaJAwPm1
MWwF+EWgzURTyw1rZfpNgXR3Xb2yE8PKKeqhT0zBGh7TFD7aR8VNygeoVbfu3kz8fZpN6OgpKs74
zkEf6deD3Bh7nDLxsTOk7jjpUyzkCkdA3Rz7o+gTB6AI/TGeDiOeyQssnQiZZuA/jwGUGBFtVUai
9T4s+sQocnCgp1JzL1dxOG+60T1Vpmcd68zq54M22u+k4HZe744v+YiBA0Z9xRpOZvDF00e8JWL7
XYLQvEgxnj4ErRJeUso30HpV6z0Nh1cF8wmPysbMd9MOXGMXXO4Hq3aPFQ86e8iMhY3DvRNtR8n0
MdclLg6sX8FegOqyLqfHyITaNDNJ1c0Ko674/os2u4tVkfD24Mk7XCoEzXZjB5RHsAOw/vtejigr
CeZATQtIj4+ak6w949P+XTab4CTYAdNYPUX+X8wTq+hGv7WVMjjLI1QBqaIQ7xqR8+AbnfNgV8BH
bPMqegaZpA8yOfVCjIk+065XvVOPZ9GKjSjaVB3KZT4mcOncdKsLMr39MZwWy1zVXo24SAWqYT74
eKwgoZmwMdFq80HNRvsaW8BcGBM9lWlISxc++yLOKlQbwyhcahBAjgqobLssw3kYRuWLkqW/zkQf
NKvmcejzORiK4KvT/dTMrPxi5Wa6tSC4LUW36wV7x2p0ir38WmEdg5RB0gVfw1H+DmW/vfpRk50G
bbBmIr5KNaQiMqs7OZqcXF1V/xD9hpO7PAcUJrI1fM8cuziIfn5ba7Qzk2YbGon3JdQpzk+XI3VS
vI6RYFuLJldn/L66rrP7ZTZdBQoz+6Kxfl1dy6PUvFPdVYWUSlh02UdhKWcystmXMcyMhRn18tGt
nWJfZIg9dl0QPY8tEAXyNNkHbPB5VPf6udHUZNHomovUpYcJyHR2PySNNKzNNjo4ZvNnv4jVZf3F
023/uW31vRKb6he3L9AhSyP/WCgN9HjZzZZq4lqvvRqf3cBWfoRa9gAqLnnVPP6srsykfaiN3RF1
Cpijul+9gZXfejx7/1Dc/CvWXPqzXErpys5JvmtBLZ86bwwm0Uz3ayR5SxGKHBKOTk5ePWWwv1et
3ng7GSr7GfWofq4qA1/iAdvnphxcUG2jbm210NmwwYiEWNDrmJb1rBuH+KuRB9/ypHK/kUk4ZQh0
fBTquJT52fdnTntE9ASf88ZE/gbGyAzqx0rPkvLD8eULZmrNN60NPsbWNzaS6XQrGeeRRxfwXpY/
IheRPbZlwQZ0cJWV6GtHvTxDHNukWZfdIpAr9OZOrJPGwGFuyIIHPw2dcx4YoJinM5j41aKJs2BZ
28iJLH0UxvgPOPtSpSjN7ZV9o1FED7fR2oWXFNp1sIwsxIsodzes89eUWx/v6m2KWN9XMmUZ9kG9
iu1WmoVSLJ1du1P38QBQLvKy8r0NX8AfW9/isnHniI0rR/5h5lFHaHleTgPN8D2Bh/weml249Er2
AeYARCWXO+TVotD6Nuo5jIzG/5J3UbsK7FDeSrmBY0foYxk1RfSt+aTBwXzGcdXboA9qA94zy+cm
UR5FAJJEyQxRPyBnVVWuVSlQeQuoFwHFBF5XfbHAZG+kOMlXJUYwVhP5Lyj+q9tYd7ql3cvGV3No
FoGVDq9u2esbW8U3RPSX8re6D+K3Bju3dQP8aK04gfk1ThLjq2aTUehj2VoXTRe/DfE3MRbBcV6x
rdY2WLaMr4NWLUS/YrBRDatEJefV+y8klDfiJcjvWItACtaaGUvz0vCxOmMvsRdn+dS894kB3S//
j5BOd3T4FI2++DS3B2m/Q8ceR0sk/sShDMEpF0Gu/dGXJl125iLCNZUCvIh+B8fTAP4ENjrbxo9P
/WoN5db36uOnftfL0mMD4r+NzGFewVqed133mhpVeS0mcqKNhs/+dxes9+qKOc2tiypbSRIJVqzE
ttbXB2WR46h39TJDW9Z6j+BJ6zirXNPzo8NObwMrtt/LNf9PyuLu1jOdfJ9kfrupUPk8Gi6KOnWU
U8GQcPGL0EK++GGFJoBbeo+J0qIQG/IwGqryCRhAdi5NTV6ZSuvO0tRw2Vjf3gt52KCRwM7UNNOz
6BNnbuwYO5hBJ9HSnNBDyijxi2NFQSqIu/R86wvLBAvBRI4X/jDIj5DBvV09lgBYXX0o2Ov5cwDQ
3VWMGnFdLKwAe1DR1CK7O+RD9i0rE/mx0svmhNjiIfZcVHvVMKCia0Qb0dR1pZuleejeRoNuXOtO
5D5QPfWearVZiCh75Pml1HmOl2ErAvxCa2YwRuqEnRse/FKvXwK9nEeDhhyzRaZw1NtmKZpNHf2A
Gz9c7KSNril7T6OOAYk6urbMzaJG95JJCW5VGRWTjZzh72qZRvVQ2mSB9Tg4NjKGiFFtBMeWm78Y
Ewevq8tlo/rl0jSVMQYI3Vx0w5TXHgiSbRq4yVkcFL2IFnJhYminZemtL6jHBLaS5+MCagJnnIJF
nziDwVlu5IYC573PlXx3gdqLMgN5mI/LNu6pjUwaPInTJLsQUtM6pn1hHnJ2bdPwA+U8O6rm/gzi
HTcM+yMs3J9q08svSSmNwJIq/1xnlb1BET5Aa9HUT50CfzfX8uJFCfOA+kbRfoDlNTTN+amV4VP4
lJZ4pMvAEm+HOrFQqGuTaxFlWJr+7/52GvzUR24Dx5VmFhv+z8LwKvXkgGeGkiGPSx1gwTEbNQVs
ZPiBwPmAqssw7MXZ/WAZSrJWogYWte6ivMDB5zkE1uN0GmrlU6tSIb4bvYl+VYKnL/puwb/jxOg9
uC+VYhnLuruRYKOtMVsdQBuZwauqSBLagbKxDSsvePWj5D0wnerMjTt41acqeFy9eK7VkxpOHsWU
sajUHSXDbi6CYnawIL9ge5CF5Z4ycNsYO5hFRm9pzxiOK4skGqpzrKjxRpGLBPyCZh6KMI5Xftkr
DxYksXkHneStG60HkuwTkJ/HL4pWWHsnT4HLY4iva+UcumP9oFfcQZJCkQ8KWrW71Ja8zVjI4zn3
02ExYGT60nXskvMv/OYkB93IKQGEVTcjwSVHC+Ct8cGbaFJOAxVyJtriACQvBOHQjHg0Rn+NiDVE
uIi5zRFtVUKxtWvfhkpPrv4kfa30XXbo0+IsusKpCwSCcQy7ei26xKHT1eZMrmAm5tz7xZk6aWLf
+oi4hf5eH2mw9W1BOSFPl0TV2fbT7CDi5TGQVq4xVgCxNGdtkNjaj0VY7Oqsc0jBN/7RrjRtBb4t
uqCLby/YuAyP2WDUFIy1Yrrn5pgzad7CbuCd6ZGu7FFsQcQgmdRClLKOVqIzVFK7uJ3aHgrNLtm0
YS8PKhA0hf105jXVY9vFIMF1l2R1IidruekQRuxzfTskZbFNp8xkiCLjanTK+JJLIpWtek+6nCVz
U66KL/gI++iEklpsESaFzZnyqDys3WkTNQNYuGy7AqkxN7PWlj3MjAnw0RZSsGMDjt/b1LT8xp3B
l5AOYZy0L7/DGgt0od3DmMl87VeYW5kupmWEOawm+sVq5hQGruXPMJ5CTHACY3yI6rpcS7FNcT8a
1MfANEtM7xtoPb5RzF0VUkCLIsGudGL10TJTdZN5Bkz+KdjG3OYxhdozhep5ks0VsG4bEarIdbxr
JODaoqlbNYaXTqFuOouSELJB8mPio6xpOEb0knvseppRNb/UIQ/D/PuV92hESsKvlR9S2vLMFSO0
Ta5iZpPmCmdeuWabgekqeJplFSXFVZIqfV41UM3LsEWjqUlIHVIEeIdEfsz8hrxFaG+8MrN/Up97
dvuweMsTI59bUqE/aKDkVjU6qkczjLRtMyTaBguG9iRWROonRZTLRTW77f33MuPplHvXlDu+rVgk
oHemFfXWyefDJFKoA4vaij3O3+2CPvVRESt2fkJqezQ2PiTFMNP7FIedIVkm6A+h0i1peXIN6jx7
LpriOes09TS4bfrMVWaAGw0yMtPgKGVI3dlauROjVlOF6Hca7UaMUvUoUHdyTfw5mUsa1lhV5Lr7
qjmBoSnAv2vxmx3IB2NyXTEttiee63xJdXOSGw2akxNWADNbxWV7XkMIi4p2VmlW/TGuXE/KP8o4
7gGIIIkl590b1A7n4Erlr0PdVMMyzmJt9mngU9MsK3ZbkCNF/xhkaIc4WAgmo+4c/Jo0NOLrbFpD
gx1+EfQ/eCJDkLnvfqJ8+IKhuP/FSdAJhlfUncO4NzYVvBy4LnZ+TigIL5DZNtemPjhzbm+87dOh
gWCwNxUbHblew15cdGa4omIsPURUpg2X+9cYzALd0w9dVblPrtdNXxS1xpiRZtI65bJsDCwvpmBc
Asz1qOnIbUxNv3HQccYM+baUlTvNyZeaZzF1ZFf8gODR3JpCzbrp5jz6BKuY/QS8SG+MFnnMxjPT
pF57bRJ+fqoF+4benwFJ7nF+CBAdMBZ5NHQfcq48plQZ393WrGaqZTovOJgNczx3k0e5kYMlwtN7
J7HQCfQHNFvDMdv2IHFQPlGkbF6X7Y5HDRs8O6OKpcdrybDjRRa56WMyHQYqC1QarqJHdr2DY41b
maGj75vOUVUyY8S3G/q0bLrJAohQJy/EeDmQEc5a9Iqrxj2G5OXnhd7bs9SXnyIL9pWJJMN6oPy0
Mt20nAtlISEcFE4E2DrLJ+t4YK3yWOGvEqsvls6fZ0fqWbRkUuggr5/wVK0uCprDuzJLy4WXWsbb
0GY/rMRIrrlTSSfkoSl6Gx3fI3wepmzklWpy9S3xmx8G79kbN5cG70tgAaHWBHMUmy+4zXenDBLT
MrBtkMSOhWWm0lXb0oNu7aI3OeAWhMGQPB74tnxVRn4g8QHB8a5uvZXpgLBE7y344fCP0UpJ2URK
KG1IAH4bSoTNEx0B8gI99F9cFhQiUzW3XvVBd9dYnaRrs8ibq2/mx9gdVGzINLb+ZfJdrlF2Iens
X6ywuHaSH277PjD3iHijCDkdjPjs5e9Z4dfezOvgi2ZB+7NTV7Imr/ugcL74mdsta00u9zYbiLPH
Jc7DhocsDQWHFa7b+rkcG2/ekYuELVSEKEU7fjSrm8iC9imfNaUZ35XJYhXxlHTmWnnOJ2pYZbL9
6qO1+822A5RVOghn3FDCtVmijOLKRvfqmMC1St1vv3vGsC69gsJdoz21qe7A0pOunpluah2xhcFC
dGSI1HldYzLdJb69jtAk32d91W9MW9q5Y5YulcHZj3HVzmSSHiRimn7VBpq5ytzmi2+lNQ7vdjCr
0iH4hi7TxTYK6yPny4OUMx6wyKCvHKmud0i/7hz4zScCJjNzGAqndACXHgED6T0/vIoDAmXKXopQ
pZ+6IklCViyxjSW1HeXYWYNylLv8S2/nl8JMycZn5RP08fiMsLP8nEnKCyqF1kkN8+o4GOWlC4Hy
5EkY7gPnI5Sb9CAjOuGE/bD1LBRQgPdn+kE6uQ1MRd9M3jpQGWuw6UgzTU1pMM9TZuvBVNvu1Jg1
xHUJUJsuhcGilBt/rzrNUakbG836CXE4ARN9hzMeEX5EuQ9GakC+QPSLA2Qs8PQiRLQdv/rKQ3+K
ivbw3OOmdC7i8LlWsupEopVv0thR4euq9kW203AGySJZl0H7w6YScsUmWDv2vQW1UfeDOU8b2YGz
qxhENL67tr0FXHmMvpHWJ6JTjGHrBFE+u7UD1epnQ6XGgOrSdpn3dvFSaGGzxAYzX4umqZncfhwF
fVlvhP/m5MO8q6GBkmXT0v3t1GLXund1mH7zCVSxjzz9gVKwNPc7bBd9Z5dWw6UYQuNsJ6Bau3qp
O9oP9nXFTA7rb51utJexTig7Zch8lsHbWPI9DCV1PjRh9bPTHzvbQuUn8p1DQZlphgpVu+gjyDNN
iBV5IDXuBms8Ek58nS8JSp6XdDqjDH1J1LiAxEmXGGwziFJdx2+laMqqnpwkpfwWgerJcDp7KiO5
5R6ELJRoWoE3HgebZBn3uScwn91D0mRzaBDmU57JySwAJkDhvP/TTW6cmnGkcdf1zfe/M5MTEWLA
4faw1QZe/bdnnYVS9hDEPws3t3d9gfaj3eBvA+sm2QQ6DCv4mTCTS7TJ2HIPKy3XivNolxZkS7kh
h+NdnLrINhmP6vvUpi7n8/XfcA+hOJchpYDg4XhGlDlbukEgPzRjZOEy1MlPeXwtSx5AJ7vea9uG
4abVcYQPPac+D8FUfHHi8k1106Nc8E2P4h63deBMZLm0uWlhua41hr5p3FHegJXGyTxT46ViWMVW
MVkNcPd0y+gKKtM8l8JaXqpyaX7YefKoDNgEVZksY1sjLTsjzH+yyzv5/Ba+eS1X2PlRhkRT0GzK
oT7ZfJXWkWp3696whwv6lt4CDWj1VaZAqZpJ+DM1j1SygI7zZb6YfW29WT46p0WrVA8UmJpVEdcZ
WJcSbDRpLJ65qktW6c08razoW5H1cz8r4w/ZLzFBSIP42QQauGqRPtmPo4ZKiwGW13c6hZr+cFRr
3X6yHUfhJ3tFlqt4D3wDeqctFztX7yzwhN2H4kX8UNoWUHyjMoHNN+EeKeJwSeZmOCWOmc9aw/gW
Krn3BBVx2CgIp64RPXWe2aMjFZl635GxAECYJsPDkOgdtJ9SXpVp27yii7oTEYFZj7DWyM+pXZWt
m77ayJYXb9GEMLcK9YcD/8uI0l9tnpGecBYBQv7LpifpPqjBcEhJ+876wHGfDF0nHVT2uwl70mko
BBc9aMG+jo8BQD0YNWW9LA1sqj3ey4WJ4+eWm4v00oSjP7Nbm/L3NFo1No4zhv4ky5MWqZvxUFRz
Iy2BVGh6222bhuz1aCvpmxNbHx1I00vhhPol0/wfmLWnEKCdWQ6Oeg6PD4UFRza3mEgN676N0gdP
nTLXWVN9NxHPSoJG+WCX81HIgfVcIP20VJTozR7KfEHd07kk0wHMMkqq1I42rimpEvoelbIYSzBL
vls6FxHoOCbQ/JAi9r0vl3qT7C8/LNMqIiwmr3Sxb2vfFotNzHWac992JJslz1/aWZ4eJa/CgGCM
EX5qtfgA6uKrBWDyGGjGMvOrRySog7k6qoexcvZ6Qh7XcmzlmGPqPh8HX1kYdd1vnLhSt/iQDOd8
OgSbdCDlAsog2OSeEyx0s1FfzQE9/bLvf0KGG/2OHTuyVs8l+fZZVTvZskMgiZ/L2Bt3VBDmvi4Z
GEXl2kYeALHFhamQq/GsjRtJ6ZyPPN9XJf7iOyoyMDYmMJqcD4cRsuo80ShHh6bWLzojIkMvDxaU
uqZpZ1HdPCIWlGxE3/0AK+yvkMpWu2VnddqMp5GjTqng1a460jCWHrxMapSLNjG0S+T4zsqHnO0m
xpqK1HiAYJRuPAPHm04tUPwJ6mNXaskjigo8V+OyB/ZK77eiT0mAvqAuCxxUsi9sBawPRSUNNU52
ZPaDp/GUjNvEuyxJw87Xs3EHHpt3x6WCEUDqx7VS6ngQjL5IFWWHDhLuskWAeZMUvX2VMTSVLbVl
04PTPLxXcqUBexw/aOaxlwQHMMPpNhhJWNjAPBaFNaoLzXdcxF26B49suGOYlPDHUDKPNQhFF77a
Vcq87Mqz9MR2xjZiNHlq8kDvPpsYAWBu6POQF9flMy5fJNEj/YnPjwlGZ47Ce3qxm8lJuXm2ICNf
yHwmt0NBXXpRoBC2HKYoMRAWlXuq8++igbWrvKRgGi0sqxwvKEw5M02pe6os2ni59cmGuVZjWwf/
SogYYLegnw0gklNP3oXRXDYwcK+lpjz0jlUcmib+dRYjtYBCNzKMiF4DUhYxt1N+ifhcxXK7irkT
HksDw2NJNvJ1ojgurEoOfAycbVNb5O/T8WiUJjeAJLzWhRTx9ednkSdYCw9cFLoxNoFCUhrWVfTV
dkaisUK2NLRVtkmVS5GOrC6ov/Uop+kiK4ZTgxzQRUbZYK65vnf1ueo1qbmYamGHar43XmzARAe+
dFWnLNAV1LlNu/reydVkXYf6W+u30dFvf5AEL09xM+Qrx3ZRiwlwIKpcRDfFGZrKyOSI0/uhtk59
0Q+kTrEf6U3ZxGjCQq9ait9cVFG+GthbzAxdql/4vVfmdeh6j4Vd4tQWlu7ZlPlQBBGiPUG0Nxvc
iNXG4NYyNcWhQ9QDFqST9dlMDKk9eeu0W0hdrF606iEQ4kyyGWPPwxt8026SScdtYYVRvhghlbDr
VadUHwZuQmBJHApf4bHAN5uV4snaTcCprBvsV3sVfaFJwknEdfhaoRdtHqIMHYE89OJFYyn6rg7g
6zuAuZ4U36we2E7P5D7JnlB+XAKTlK7Tg7rbVMqrFjvFoUwC99Y08iSZh0MXrhBwwWMlbXtpiV2r
tI6B6T5UevYd6gQYsbTrdnzXgllHpepqZBF4OSce14bjArgqpRcfb6uHbkjmelNWT94wlE9ZYl9y
xIRPuSeVT47WGfN2GBp+YWnatuKuKVGEC7d2T0aWd8c2H9xTir08+pzhq5eE5TaQ/Rzihhe9mhG5
SfKQwUaMRvCowchTKhOjroRxVRpJj7Ktyw/cPzaiu7fa9BD7GcgmNpoAJEcf8QYqmIZWxQv4EOaz
EUcIeKtoh8OoMp+Titw3QDN5YU9NY5CVdZ5xe5ciy3hOYCkBCVXipZirOq23RuG7Wd7mNiCHudtr
KPwSzBNetcpG10MnjaWitg8QbYf/JZoqJpVLlPnllQhOOzDpOrKjt1HZi1JSN36+vs3te3eB4I+8
FsEaZIpF6dvubTQ2q2ZhQbPfiGA56AA9tVMZVrzu6Etzva6jNbjRjWE57bn1BmuVBGN+sKN9Robu
CbevVpG7p4lJ85SU/Qv1OeeYoSywQeEBdX2t785NHW+htDt7S5NQYxF9tfJejDCzbl2t1kUnHaSC
K+dqgHRpqu+pjuzsDn9tEZ+WQbxg/xxg2I67iZV2POIF1InlMMa2jtpFovTf09xo3/PcVzFG14wz
vPRwE6AbVVMOuzRG9NzIWIWZTqruyKm389DpvdeS1PFKQ+dgJUaVCtuPuohxF5lGMx1IX5W1Fy+w
tZfmvSoSb6P6GaLlHWm7MDHLRSUV5RrkMvct2xuHnYNNhbEMDeuv03g61ZWkUOd/BPxxqidKvoom
tpdnPGBu672Y/HmQloeFhAzQi8an7erGGBFNLcno9HPoDQ+iFY5pdipA54kWGCvjoOHQMwsmefWx
ROTJ7nv0zqdVMejUVpO61iI0Je08uPKvgy5tLQnK4b2bB/58F7uAKaege3+so7noD4E5/zSQeaE8
K9xkWN+DRQj5CPY6Jlrzv1/ObdkwGqWiPGNMsILfPbzZo+kuxtrpDoOSykdZJd3VqAAHQ/bI/oDY
RDA5ColDMdkKibNYMyYdDIxhRwtHIdGn/D6Ls6nI3GJP+2lABItRVHsx/ZhWFtPw/PXQUUDIYjkC
or6tWpFbBvZEUaqZgWReRMOY7rIq+HWAG5juyHynO3F2H7jH3Qc+xf0HIfflgZsheC/Wv88TzXvM
/ZX+g5BPS93n/uNV/uOr3a/gHvJp+cqT/rr8f3yl+zL3kE/L3EP+u/fjH5f5168kpon3Q2kH/B39
4EF03S/j3vzHl/jHkPvAp7f8v1/q/md8WurvrvRTyN+92qe+/49X+o9L/esrtT2/5OlQyzDtHXi0
C6avoTj8i/YfQ1HlMyulRnibdWs3epT92b5N+GPa376C6BRL3Vb5d/H3V71ftdzhQrO8j/y50r9b
79+9PpsZtt6dHvJ0fn/F26qf34c/e/9fX/f2in/+JeLV62G8GEXXru5/7f2qPvXdm58v9B+niIE/
Lv2+hBiJp3/5pz4x8B/0/Qch//1StlMinVtq74NkBPtGaieFRMBm+/j3QYxEw1DsVO0iukWPOKvE
hHus6ZbhXgyXFJC2Towtm9Z5D5nW6HOvMuBW1YZ0zYIYAbW6f2IXjJDt1IpzmIQt+JZpXMwZA93c
UX3/KcZFv4tO1GosUcQSfeJQ9ahlmDogsBqx/QNy0WdEPeJzYUvxtrMdDJ87eL62Gd0OKFTGxzxF
gXSK0qIIJzkxGlgScDZPPtz6xLAa6R8tACoyZw3SMmKp3O/hOeeqvLwFuqhKLiojsNFJNuCXZCMW
O+zswWFiprryI7xcbfRuDPjzXXHWSRpQtw9h90zNIbCKc6HExVlRGm3t6QXQdTG71aph4xYgG/6Y
bfUOwOS0eUNckBXFxMrMsSUy6ut9LbG032kVSU1vf1svSIrmEKYxsrx/vaQIS/uuP6o8WNzC9JEt
mqVuHLnsITHjF+RNDvU3s3rkkaGo/2Fc38jwr8ahWxv83/aAcr2DX01e9q7BJNEppt+HC3AijuTo
u6RrQFXYeQHpNEXpI7O2eWH5t4ajBA5omKk/B46LwBXJq9sM0XmfJlljNKfoUS//mHOLrIZy2cVJ
uv88cVQGf9uE0vXTWqJpZOaRTLexVSoDr/oYo7VR7rxT0CTeSZwB9vLwbS29tQtklro2o/cBEdc5
Y3QcYZZOofeZt4W09sG2o5i8aaDvxGEkdbbDGVnfiTMM04ZtIiUzMZj8DhNNV9e9FMIJMzLI0ZjN
SrPWkYGX4TbmIzzWFOqplSTlJHpbzOSWYGq1uRi4jU7h4qwbZVLeqncQsfcIKk7mSsqR9ACv8Sv2
Phop/iMmQyoJ2/81qI2ZvkEm8f3eb4InVNHTSjOqPK68FiP3F3PwMARV1yFhMl317+u6NVOoelAN
7aW4CMPyVN6RMkFhy3Z34mBkGY71t+O9t4tMejM4IWQLp9gEZAvG1wPOd2PcSX8soBc5CYO4i6Xb
grdJfyxY9mi9Sig0LFSU0ff6dAjDvNmLpji7Hz71wdNDNpaN2Pw+8F8tcJ92ew21d1YZ0nYpG5+y
PyRsEXFAVpOLL/vpJTRSdlchhhJigHxbhAc1JrWTVyW6tPYOKsCYzkQb7OmvTsvwnzBakFeiH/SY
s7vPuMeWwthSLCPm3mM+NXOvh43h1NtRjt6kJqWSkRsouelh9BgAUNvaFkkDmU/Ya9FqGxEBgcth
z+34F2uCsacZ7LrcjEsgVRYS/hOcpJ3gJM0AqCcfc5PS43QqOutpRJzdY8SUql9ZPfZN91DR/XfN
QEBU7ivF8nhy23q4jo5x0eukeyrYcO9yXS2XQxmn755uUFICYEXqbEDkbSpByZH7pTAArkYF8mth
XbszqR62AmwsUMjiUFe2OzcMJ1ne+wRsOYVVt0zAb83FwA2e7DpuuNZsPvp/gJ69uo22KC9+uwU2
sLirAMVcDK7cnVM4zo6dq57OxKk4oMVuACGo8LS/9ZbQtPtCNVbaPRKxUxcbzimGuhE2sdNBTLeL
OgBgSVogN6sexdAUQXV59Gpsc4L/Ie28mtzWgW39i1jFHF6V8+QZ2y8s29tmzpm//nyA7NHYZ+97
Hq4fUEB3A5I1Egk2Vq/VXOoS3mfZk005ZVTb5iaoDr/55Ujee2kAyAEmZ3Mrg1XDQA46CeFEbZ3m
bszT19j3HMiHUyCnSjqhG/LbFnOUdScdoej9lz0b89f0fY2kfyZtWZ5ar0zOcP8n5652Vo1H6hNS
r18m6ZyrYQZP0mjlHhLakzq707CQMc0AgppzT5Thcy+hPlCslfVtE21lN+2sH26kF9sPNvlS8c8S
XvCT7CukTMfRyCC6M71DJprR1mCkvI1lD51gdEnsZve3Xem9w7/ZRiv0DwqiT2i6i5jrqtIqx3KO
bPqJ0pOl9FTVpO44Ve4tW7s3zbB8bck3hypAdjsNzReyHq3dla9BkKsoqA/g+tXiVUNC/s4a7Cc5
Iy7d9FyXbBpLk2yt3XGhMSm5PoZ56B9lLxvKL1Pg2hs5GqbKPwYNkGRu7r9D4vfezTYAM0UNx0d9
QnhvjutkuY5c8a+Xa6nWWeVtJjjx/5h3C/41N1JRoXCijRpGxbaazeBBUWtY6Csv/UT27rM1mtpP
xLU9y+To1w3ip9RJ2s9en3CkE/fhYxi7XDOtWDnarZ0e/1qng/TrGA41fDd8iU+a2jj7QSnJP0E7
sGgRzzlFyEtM5w5WwE0fA70Ei2DXb3GieOsUtq6FQ6KcA9MsWcM71p060XBY97G52WSIpmrrpHaV
/c0uJ9yGMkza8tKwd3PiodX2x5JWOX98hdt8I+Y4os2ye9+yKIRKEXdwYCXfymGqltnFy9ILANuk
XHY5ahZBiNpWaLTwfI0ocGlGNC4g1Ro4OP+jKdDrRe/Vgtt7IV3xoMFjLbtlkKECW5FW+2D0q8Je
G0MMys1ruk2kJZooOQifZNOZEEigdf8gR0EFAc4tYhBhAxGRM/+OYNcE/lFD3lur8mbFsWNwriVJ
UtWmbNv9YlxLI9SZ4XmShEipCJLG/465zbnFNIJ2STri2Ah2Klg9GIRK4wWukMTXype+QYnu9+C3
p1IqZZNTHUUxjLjuGUGxjqFyWMrL4O2qWEww44bCcbNdr6PCYU4+iXRxWZXNbamb4zbtttQtuECw
iXxtlnNdb+cnav3HhcuJ+2FO0IvRMyfgrJWSotTxu2rZwFUSdvrjKJwQY7jLTgOZLWNHxbaOUSP0
bgujrzhWiY5urUd30huV/EXyDBpzOXQ4mb+YwXhEOEh9qqd1T31MA5IOyIKQO3cLY+V3drjPEbo4
ZQ4sXDwTlclKdiEWn5qFW4DspAy13rRTPjaLylB/hV79t6myN0SCg2HiWUUOybJTzTQCwkuU4tGl
2vjit4b2PHHouTQSx9yDmtKew9pxYbsPfBSnS6jCVHNY2uL01ULydW8Z1fdqVl0eV4UNTGMACKyr
97M4h5WNGWjmPmrb73LUiTNbGRtRuvOvsWLN23TZk+tqhVLvYelKj2MyVNSvs5/S+BzuzBrAjLT1
GtWared727kqlEtJne56anvU5sagXI5Nph1m2aQNAKdCyAkupOGDS/gLuD4OQdb/6smQD9FGEn3K
C7Xegd6pD7oKseS72qCUHJTDIiqOHIuER2lqpSphk3F0Zqu5oOD/rU8og2ubyjll1IEeI1n4Ycao
lUfLdoLjdQHpua0y59Bdr97fxtQ3HJTPQbq0ovIHR6nlEydQ1ZOipF846+9PphhpqjXugEwiZSUi
ykqvnoqoW0F9Pt/LeK2aESIeKZGSTsWymwe9JXUvpstJvp9qAI7Q+r6+gJtm5yy3qO03ynI5kCpZ
2IlXHGUwKIJ5r09UCsnXRyFC3U8ux5IQVzu98dY1tXF2FOCxcugEkCrPLVU5clh5TrNQzcQ554Gi
vv2a0/eacVYyeMb9yjPebnPYxMb3uo7aXwinZeSk3zIwOHeFaDjC1O5CPbPWo1AvvdmkIzMLdBIS
VH7kUDYyJDSjpxF04uFmkj1qRkeb5MxtHc4O3YOfQ/n7/nLXSJ1ac3/0wLqKtyCb0TFhUM/D7eAr
7dHi2bOEbUBvj/pY7+whmHau1rbQ02JKddugakWOZVdar3PkdLvhEBEobtWswxn8c9cW/zKhUKn5
TCJlp3U8Qsgm7QMf1JUYN6qiX42Uu/xy3wL/ss1iRmd33q/J0m0aqb7VwOX/vbSVem6Gtucfy5aU
vuyMCf5GeEHSVYLizCet8wbutCYinXZQfNLcF0iRnVeIzupzEyMZ6Ixp/in3p3LtBpSX84gN0XOt
LpxC1VaeQOYjBZ0fLYHclD1pmwGiAysWHtkU7z05hCYNt2el0PIM4sZbDHuVPfMJXuruXguz/l7X
LH81DCje3Gy2WgXnpvS30jRQdAnLrKB0NSZ33EujbGKIIbY2gA7Bc93d3xr7KW794h50psOjokUR
Z9HUHoB7XrCKbfWcWaDZKDFdxdBr7kpOq1+7hk+oiS0kh4USM/W/VFf7XXs0xXBoQbBSIeyfpNd2
w6/D5E0XORUE7F1W69W99Llmue1MO32UvkhpFyBw0mfN07yXAflhGF48W3mOYMq7B7DZHAsfRKoY
ZVAbXHudlyJCoPXNXjpGK6jvvdrtdjBpsR8RwTdHFyp7VTM7BC8Ik7Hg2IJNFwBMucXK1RGRq5Iw
vM6++sIaOIZiaGslCPyNN4TwEKRBcScb1UIaam4R0JVDBI1/OZqygZpGVYPNLTgXXiQnhlWYlFDP
va+SjFpxF4S6tx66EoGgd4ecYQ1k7WLFgYzJVDY2TNt7Xsfe5xqqMYKcUhVSe8hyoRUsaS1v45sb
4UIIL+V4attq15gUL4fJvC04/4flKejvfUPn+yZ6RnKO0QC840z5lyX2i0FkffgDyQDh6Mu2poIB
MCnZ4rWvpNTpxx48gRDQ7gevde4n0VCViwpwTXYs1SLnPsws597SfGfbjomzuNlMTdFOVDgdpUlO
lbHQ2CzaXA/BKLKadGpBEF1f5ma7vYzXU3Hcw01z9EKn31OYTXF6Ws5vNlvuVWZ25CPF0IWNirJ9
82HsleYpMZ1toOozWJM+OKYgTJeRHJpOsk67oNlJb1SNX2NfHNWDznmp+PbKKLhVIL7ngRDRCpau
Gi3fQMsRbeVwjitQlFroneVQq0F8KvlbboTdhTtVep2EPgvMwzA1rGVUaVjKoq7B88th7kDYqSO4
bVZ8be2yQGkBOqB9Uzr5louu8cRhA1dyiAT+iWzotyHE/wZH4Lh0kPq++yvWhCcALRZi8xSVd7aP
K4p3vVWrzsaxF43sySZCiuroVKFfwYGORwFuteiNpIVwk2FSN4+G18ZvQ9J68XOZd+1bqXY/tC7a
uE5VPZSDqj9Tlg48sm7YKUah8TyC9lgF1uBvpTcyed5HtcQAgEHwhPL3MfGBSSUiuCaHeE8J+EE6
5fy4+p66PA1JS1jGn4NageFaRCslxP4zxPKqZamrlJ/ao2wovlKt8HGw+vKRYs6ZXJIK2eXsJ+nS
TXlczU0TYtT3+LYvtkZoWRfd0X/4GYJk46Cld0PBlZLtJOz4oBHvOtFIx5jn9j4Ys5fWrn6bxIQ8
d8tzbcfLa3xnB4c4nM+dmqtgWCCfl71b82+2KbP+r7jbtDjm+18o7bgy0yABK+3DuDOZVAyLmlO9
CXUYg2hkry85J1nI8V9usKDRLoz8k7RfV5BT/oq72T7ElHB1bPg9/NDUSmeTwQt/eKXbFNn7+93k
JrmhkW3d4j8D5Yq3tWWcESrWuuKqAlM3GgHLwYVVmm9tUm4swS0tx1CbRICHATTebMNooGH0YSwm
dtIo59ya2nXiQ1kOygPAQeupb/LvSmENJzki5apveDazVj3fmyeEQ3ZRUoynvHM1VHKo1JjsWEff
NNfvpE02fW5BcunqxVoOS2UGu1v1856cLd//rg5fQUNHVKhpHVqBRb4xvak7J0njUacSBQdFML+y
KIlrAELhXAdg0IPwTvYsnbtNoXWwI//pQGWM7LFvvUm7PWcxNBQiREt/NgMHSXKNrHBDyCFGncuc
YqMgS23odWEZW08cGPjfU4RJjlmbFkdnjB8i08q28btJ2iu7DsvF392RinasfNDX2dL/Ieh9NWn7
7yVL3/u9elsGW0BO7lobvPzcpFEP0QKVBiU1JovI7sMfOTBPioh+8pf5ZMCN9TZrRbvyNTe9KwqY
BCH303eTXWl3Nnu0ld135ZLSfY/Dh3Y+hSbw7E0dUkrkNM64+mCUXdkYAQD1vjV84FpgtsF26/Pp
5p6guO8Wnc/HhG7y15sjgh4WUTU0L9WseORuy+UYOlI5olLCPDbF/FmOZDOUpvjSDPVab6biUdrU
CCKYenb5cWPyEc3mqDZaS58pTNCf6NtZMbrlzZZlrbuYesDqt4XG5JuvoV1+XZVysANlcvFCriFt
uQe3rJ+O8Uba2BxFy0qP2h08I3dFOSHxgczSY+/Z4xnezHMsRpTJV48TLPwbSNPmlRzKhhz+D4Dy
MdlJwtLG8u58TrzlJGlqqbbewmzQL2uIoakTHieQZD7SjGOp36Wg481yji6tGEm7Htrmkb3DQY5c
dTZBKepTtXWQ3FpI47VpVP3O15EKMzqY5qQtHFTjYk7xosnqeG17SnWJSovTWah5d6mjGRf+3y6A
Z0d76W0OUNTeDP+ZSm2ZQYZCMXdvHnIzKr6GFYWrLqxUkB0pyjqZK+dkwlBy8BrV3DokRe576iFX
ULCob1YRfeOEq/7pxFsUNYIN15l661A9d995ur0sqgCb3XXeomBvfupa7yC9tpLAeJ9OfMXRGrV3
KljIfYrEzcrQa/tE2fwPKBVCCig0JL2F6dbcbDZM7rtC7ag3J0LalXEqe7isf0+jdvP/Z7l/e1Vp
E++Q5y59HYCUr8XxZSuaTpy8yoZio1UM4Pd0M8mIQJ+0Taer/EFFrLTJ+XJIIegjeHdrL0e3damS
yeEC2RaUSx06YOVCZjl7rvqUYlHnC1T23l3DCdvU5NWu0NXokg8t1b+WYT+QDUJ5yvMhV0KHdIEs
hvVltLqnIeEbrIzN0ho44+Qp/3jlV/1AtSq7k5fp67oyKZURzKq6YdHInmhkyCzYWTuRtY7m7Oes
l9MdVzRorsew/0axyqGirPItgNxoS315v6siPz40rfrN4ju2y10H+p3CKV5HCpC2njtPazlsxrZf
I9SUb+XQn4d4pVpGvJdDTxfkVwhdHCcula8BTFaUG0G9Vamqckb/GVxzDv1apbr6y6jlv4a1yLfK
oZd4PlRk/S+vHGb3pbmeAvVHP88ezK+2iupQaoL1bfMEdPTAE4ytoVjCf2aVKb16liPZZGEmiCz0
H/Fg5Nl6dPa6TaKftIFBOYxqXHtis05hTDVwCEShmXSYSDlcvfzUTEqURHRaW/q61Ae4Z9/dXmUZ
5UqueF2WytrFlPvKukUqZtmnfXGwkgydQORiVzP482+qBQmD7n1R5sFaz1oYHbrazZ+MxPiGiGe2
LYMAnE4XFGfZuP7Yngb3Tg6mpqq61c1pKIG2tGoklsauGnYQGr76eUUxoVfrC093lEsrBEM4DQju
8hS2JUszPtjLKg/MxeBCPhm1HXkDwuQsGGj7/dyjdMnxRfy50+GotC33azsE3OiSEp74nrqMbmh7
OCMK7ys0QV+1sq+fTGNKDmyVtDUUz8PXhO1xanhfTTJ1nNSWKlhYXXs0Z/eHnMdzALdvyk4eRioe
OY/oTO67kXWlJFPHJ1OztS9UlKLdCURkLx8dZZPxKBQ6Jbcp8TQpm6ii7FNtKwTCc8eFabicnXPp
2Sv5EOrGQq4tD5aa36p3TRKrd0Xjf66jQNvLkWykM078xUBt3PlmN3TdPHWlMVdIVaqN92rPxny2
/Wha9CqigjMkc2tPH92tHGaK9YKq8xI1VjQxBG2NqcUhn5oenmQvmcOsWchuELhJs7i5VLfloaXW
QIYz5UPgry6yfwuztT3YHOfxFIsmIAuTr2pj+OQUdreVDtS3fKRPouLNNnMqDss6bPhbD6CHZDcU
tDuxELUQN5zTtRFMPtfxNajjyE1D6wtCLIGZlqjoBj43jcfP0EFjFF5qhVQxeq6zvmuFdk8DXJ67
emzs2kzXX9Te/+WF+i4+TAPKcOwT3AW1dMG32Um2dWyaP2HY3zdxR5IPkgYeH/293TjFvUzkp3o1
L9QgD49yGGhhuK5UqMncxHlpxhl9pGT+YvtuuUnbkeSj59SfhL2o9OkLJbPQsvIV5nhnWYGQOhTq
GH0y3QQyY6957iZYILOo/yHNbjaE29IYF1a2s3lGO8DcDVOz6Jl/DidlHIR8Ie5r9xoeArdCOhzy
3Pc5f61zjdaQF8gXtzUDz3lwqIPY1rkznJSgGBC8R8rKGrS7Di1zEzFfbNKbqONwkk1R58/KGDjb
pIlt/yxtUIOAodHLeiFnADKJSE+LVat8TnYa5z8l4q9ofVOTVKbDJnkv5uIP6MwL6bWi+HPRqN1u
bjWdqgYxIwpbToJKO6JK7z1QVoFB6WMDMPvKY2ySQG3Zs6Ep2YTULYcYW6VO7E0Jnxls17qmroKg
/VmWpPKVtEInkLoXKit+i73zf0X2vRt+OaQA/NUmGDL+cri5Q/HrbRkZLVXir8Lxf67/b8vcbFf5
+PcZuQWzCr9d3k0k3k0k5KFl9O29WqH+GJi5sdCUplqRYyjuURjL7x3RA19AAZN9Jy2ymUNU5OrB
dj6Eemk78Ty0u055X2GspozLmN+t5Uy5tOmq/WUilyVNZtaHKF5YJmnkKIw3c2wF3kLjvnou3WGt
yaGcl5VpwXGmam7UgLJxyvz67hSBCL29M/nq1Ps6XPDnfntzeG3XHxuSjte3YapCBExZodzsPGSk
nTqPRKluVe5D2njmGdzLQfpUYSoGB6IOY2J3JIbS0ZbdsK41z1vpMfvwJU9w/qLBL9SgnWsMf9Q7
G/Kek1yFq0L3gJrNzQ/2r93D6nJ23GTnRp11aa0i5f6acQSqNSoQHZgNLvFsWhfZc4Pa2Adt+3SN
k1OCIf0n9/N5l/HPIPHNDIefxK5tjGhhi1Vl3G0pgQudnLI4XF9SgysjoiprNYjTxqHvAkrwynIn
h2idIwRsUYokh24G1UfdPSEY4B7Rl3CuzV9D6ZC23oujTTmFMcyDYP+MeEgX6NvUD2jM1Q9RzJmX
WepUfA1TzcdMQ53JR5sM5i7YrtIBtg45lHFybhuz9zBJMF/n/rVe04TttmyoxdZQPT+aRf+r8Trn
OLBpoAQepiWKqX47hGR5hRACdJxW3BT1Bu5yOCegGay0KljJFT505bIyWnp8GET4oSGNNKuIRyG+
iSRmmaEJ38beiZJpkmyDhVp6OWTq6jqmCtU9XaMmL4DBwg6/ffBYclIh5sN6zuM3dYJsw1P2K2bt
K8eZqkL2VzRWUirIMHPqB6GPrh2SsYxOEXWusM8bhzhLNwE5zl3sUFY1l5V14MzW3gXm8KgYA1XW
sCIvjLlvNzxATV8SsgjUn06f9ABOBL4h7aZO+6s9t+v5ah8y/YNdxs/ASa7xZtopZ1QVoWQZoU8a
qupSC3XdNOHxuC2n6DAL7d3BQVpAQ0Bv0wixXYMHlx2/qHAlvQHUrCffTrhBiblVPtn3qhLtOhGL
9IF7cAP/FQrT+aGxe2PR1LD2wAW3gLHb+GpoHfIYQR9BZ25S4qo3+iKNveTSR2X6hOLSXQWb+Gdg
VvnGDhoFgjWv/OxRyUz+qKTYD412DvxRTczOlGjWZ6irERCqEAEa3PpqCuwQgiJO8uuzVivk0jLg
2TJYxkiHHMqmdKhj9wMUeYJQcL7cAmVPEZTOxfD9trw0y0VutiGMvnTO53Qs5k1tNIG2qWabokWF
x7UVQqTVkutowzZKuKw4qU5jZ3AVz7w43ZBAyhb/axZYqvhgeMbquohc7xpkJv2bphj1Ljbi6HJr
7AIU9TAtbxbokaILPJZoJcyR9UxKMthL2y1E9prSnZe+pimrm0ObXKaRNQ22Vp9Rdyhe7GqU3aIG
2QF708pIzY/vwnBIxXVl99Wtk+EQ+FN/8FTnVyNtcigdt+GHkLhS0sWH8fsyyuybSx9ZraX03ib/
51qOeGGlLcMdms17qD3mbTQ64aIWFFotzP5QAbjlqlQ845iHHtRbkmorgTTqnHC+s5ysiGSvX08q
KpfMUQv+KNOsH2UI9AMRzEoIMAVBae3G1HHYPdbK52HQ9lTOwcathiOHX4K7XNirufphJDB1RHGo
X8rWPDRhtxmU/hA3VvEtzNyGu6ShvESxWa3GRhnubdWKtg7cGkcX6Ylll04l0nY65Pdt+zVrnPjF
KBXnvqCQOIfu7cXnPOa5CA7SJRuoH4A0qw26gUSzr3hoGnOB5u73Cq3g58TQuX8aylKOLMSMnp2R
H5mbdKuJvfbKMRa2EiVPQdj1T8mYxSs389ttmtn9k1oU8Zkr4Kt0ymYM/C8uu8WTHEHH4Wwbk9rN
WCUttGQxVyzmOeGvxeYm7bYkgs9T13LgNxfsYQSJTw9DNpgTMYT5ZO20+rZKYQOKImXgJvxbiUcK
42hpA7GzBb705qia8isyLw4Uy2QBlCzklGlM7iXSCpThXdVmyb0EYQlfI0bSF8TxXaOm6mJq2XU4
VltyXJioC7D65aNTmMUje2mKJfI538qhdBgFdcJx7FykqbH6+qS3zvM1XkwKFCGXGvDQk059nC4H
s/0We0F3lCGcZLh37WwvbxM0tV2qXCRPjWYuEodNcFJGvQVVcOrvvUy5i+tA4WEJ4OcFybL+kg0N
5/9qStGKD5Xn1nCoWUCjqN76vmbwIfrNsrJCjsjEzTTVE7iNY2R/xEg20lmIiFvY/9s29ajwjQ3F
vYmyLmwXdkKeqV3oRtZTnLnHcQyrOzRKqiUqrdn3/zsiY43xzzU6rUKTxCiCXZWk7VMzKZ983uOp
EKM678LdPIzaUlHM5skoxvYpST/pZpo8SouFxghKhtawkb5o8pyLOcKTFDTtQxrrwJor88KzKcrc
Wd9/G7hlh5YSf2odz9g0nhHti0S1Lx0XA3tw/WPNba6mXJfuOHvK2i0BQKL67kKHOSO2NLf6ywT1
0nWo97b+0vW+82F488rgf5ubk/vbwXmbzXp7ko2nwnzATbeAyvG3TfbUDsYLUsE+pyC5AHhOGbK6
KsySq6uxE2jSuHN2mW3Mh7mEHVuSsncoIHFPcp57bVZ2U98B1c/16LNaGUtIP8NvACeBg0Xui+7E
SCSWYHCSHmJXI7pYg6JfEhhkKG7iZ3LKgnJ9ddpx6+ztQH0LKWngqMd/LRouEZ49d9seAZtV4c3G
cxWazZHjj34hhzrk4PdRkyDSUyvd0jDeNL3snqSvhmAhUarwIkdaOZVL9zJHXMrv4cBxj1OiJEsA
AMiLTPZ07qvZWCK3FH5zDGfDTsl669sSVhEdhix7UsLXUgiCiQA5MxHCJPUIo5OcydY6+jZX1iaf
HOttGIZy2yfrMID6ewYxXP8TVegcTq2mvNr98K226uROjlT9tela9QVIXffA4do5TQuUvzufk0w9
DZZyqOdDtgUKbK/B6X3KqI/fV7Wdz6DslXlXgrrWU1JDqmiscIRz6r03ZjBl8DAwbKRDNlqZ2tc4
B8KPI6Rhy9v8tOEQBfmjroEBwg83To6K1uh2PBnXU3LxOlXniplqjzA1D8ukbFw+9DlYNE5tQsdl
jMvSDYqj3VWVe+1mflkcNdciBe2UMDIq3zsDdm4SbgVSQyMw8Im7VGEMyOJ07fCk+0IzPDPj76nv
L0k9dj+zuL83IaP6PE/8YEyjKu9bLyl3/WCTI9Qy/WLElboKNQ7s4ez+KidN7r6EheiHYw3ZIlTz
+iXvEVqvHb9f1AEK4JwP9jCK8ptrJrPetYndPZOTEFpjYNulty7CgEMe87t0OkXgPfHBSJdskDt/
Rb/bO8uRYTfu0nAHEGdiaaiL/3Ut6ayU2f1zrQjBE9PQvLMpJsu1Yv05SDNzJdNuvdWlqBtF7a98
3YdxPyruMutgHGrE3rrV4f6Y4YPZwRVhPada7GyqPk/Wrdhr93EN9a3CFbgXQ3U05gtZa859GSla
qT+NyYOcKBdzrHKPgsfAPQ8/AkEV1VqZd5Rrqcb4768UvJRBxK3HCPxrE+itBXQ0TKJN1zfdQnq8
vvrllsNrjJo12h6cx/42OS55sgjgD1pok8FltAbjdtRttM2AsXIWmHJ9FSZf0J6roTZFyDLRvUZn
EeBaRYsPMxR5qqt9ttQQmHHb+ZshKKYvxgz31G9zV8G0K82q86/mP6LlIrnI6f0RLc1hHP/jFXAb
j6rb73hysrYJbPTP5hR87+16+g5JyKMCAdGrqccWxVWWSuVmzeNPN88LGQHN4mboPao5/bAE0N69
GbE2Lg1O4M/sJmFeVZW2OMtxB258ELxQ3vCdrTWyXYX5Mw/KC7oy7udBr1E7qshqO+RTtzU8Owen
6ZRT33v6ei6G5hli8wFeuWb8XtSGuPCYP0kMbWEdXnS5Nz/3AFvAdqhgvMSnZtXAPf7FjobauTVL
9Tlw4YIdLOtXfIRQ1C3+ZhfxvYj3HeLl+vID/TP+9roB6/wVL9/Pn/H/sr58/7V4/85UrEcOUJ4N
z/oRGt3wvYMFek5S9GHcBZV0EYT/Vr4jZaB/Rz/9nzE2nQMktz0bTsvawR4Ub3zXn77A1wYVW628
OTqcx5WwI148fYGRZ2m+23MK7a52ET+7Zr8je9IuMgRXjo2Z1PUizRT7WA2Gg4BHr6+kRzbScRvK
Xt0YTPnLXcTdoQvHcXezT9pgkSkL1SdkneFlyhL9c9k3Ly6nqj/h280UB76xbh52Ixo1yxEalk1a
ejXUfjToadUnOZQ92SgDx+WB2TYwoXBLUijRKuf2LJuk9NpzJBo59K3RWkLx0q5uttrsyGPLcaDM
8cYwg3kh58kp0jGVsMpS01lD7++on/vZQOqtDl4K14pO/eBoV/sUQ3EypjZymiqKJDwbmJd+gP4l
SbND5XSoqKegubZejnA33O3KiUQvdXMOpcizIfjv8vlpjHi88Qoet5zpCXWQ+clFu4CS0h7xRWGj
7GZC2JUNR2RT5mfr9xS3TU/t6EGBCywD5mOvrpbB6FJRkOoX6bUjUWcFSmytGeH81EHEJZ6G2Uy2
S0M1vE9xOL1p8BL+TJN7BybDYGHb4CNmUScIrf66S9m36AWwg17tvuhUuA1blOfCCxRQ4hHTGJDy
hYlr3KlOCDJAg9hNrcqDHI2kRu5kr7pr+mq89hXusStLT/nMRoBA1PBTNZQFlJ5XVCae67wci23d
T2yZIdRbcjg5ni3KtnK4oGD6MfpvflMsx3Iy4bstlXWgZtEh0Yb5sbFiKGchltuNquWt3TZsNu6I
YqymBONrmwjCxzYP93rcja+TG2sLHgBzdBjwzlXCHQUBPDOLRlRKKu4Y7w0ikL+GPB/FB8Wr4KOH
C+hCGVT/0jjdkr0IpyaxxmUjCdDEEUPq7CG96/NVPBr8lwxHsGsWYIlJwa/tstE/lYrQEG8S744D
t/pogi5BG0rpqZcMww2Lt4uqpToid139QTZs7u8MVYPKMIC77GqHdsBUyvsG5PZDkVKYEukztNu/
p5hRNZA3DD/dTDMknTvVIKF9W4ZzUoRtuDNepzYQUy7TuctXmo8Qcg0Y55zMuvEGFX8VqO1bYenB
xYXMcyHNaqKjoGHanzRYLTnvdzdIsIObSkgorhRdwJXVfF8ntaesurjmGanIzc3ca9mdmwT5tcmQ
OkEYGgpsGyjKpQBZuVUNdNisppvusqC3qb7RnC9QNG9KMyh+FEP7qai18dV01GGt6HFzQuFtOBVt
Ua0GvWuf+yrzVxyRR7tGi+ZX8gvAaIKa4otBm15Dt/uigDWhTJCRGljsb7Lhycxb81kFO8Wfd37N
Uea5D2fvUQZV4itDzYO2cCKYlvW82yrqmGwqE/4+al/GF6P3Tgr33a+2Cw+mMQLOiSJUJynJhJdu
HNqv1UQJXeGk7sMIs9hx0MABTCC1v1Yk3wzPKd9g3k93gRNE26a12s/iyEgGoNILB+6U94e61/Un
PapeO/Ku24BcwK4WxK+tp2nPAnG0SWonOiD6SxEkZFZLxL70b6Pys9KV6R8ApVz9qBd/DD0n2hll
ZOzcxlcf2gBub4jH5n/AD0GgpXyvAzcFd9Po94GDbHXTO0jOAnXIiyY+eoJBWjb+NKsnsD/ZZhLQ
ipvt2nMhmXZbvlBXjyUCQ42P2DFMjM77Onw2NkKoyKtVZT4egtkhtfh3V45lo5vmeFApI/nfQWqr
qBw7B8N4sOKKVQAwhmCEoEpQAZkZkdZfgjqyHsp67O9j72tsGsiqp1mYn4LJf5Q+x2uth7Ds1V2d
g0kdKCmIl4kVmuu+sDXOsMQ4gGV2yaW5gPaNcM+E47F0t1kFy99U6tpurjmSppjdYR+sceLTzOC/
EbDsu/umiYD9q8NFjiC87e5L2yXDnCf6WtpkI/gU0CrQLgiZsJS0tb7+KdOU9nCNsD7pWXAgQzHD
JdpTu1WAtUA7RuAfK9154PQ+vktVD5GZ0H3IjMp5yDOrPaCpHS3kMHBG/Q41RVJ4vTt/bbThMOog
XRQvmXetYpobNh3qZwCI0J8q+2ZUHsg89Q+jUyUH19K9ReAH/0PYeTXJjWNt+q98MdfLWBL0Gzt7
kd5VZpav0g1DalXTe89fvw+RPSpJM9HTF2ziAGCq0pDAOa/50yjieck3e1ibj1bJ2qShbrYYUFB+
FnGUrGqvrHn9BCMAUIJ3ds2CxbahrKtp5RzbQK2p2ObdxZvtCpCIHR/bFpTgaCjpm+9j22zbCNVZ
FuoC8LzvC6+Ov+Hi5y+61MDYo0dSLXZqgRlEBDTD7tIn5GLxwmoj+74l8bceB+CH0Ma1TVPWsDEA
HuysTOjHjkXv3u94Gx11vkeoVrMzpj6+g/7Nrcga4gtWizwW2QXcj7OZSekX0yP2ZirpEQzZBtsx
0V4ZtDf8E2IYh/yobYRsm8AuvxvquC+yWYTfM2EMtxMWB2kwLqxOs58nC3vcsK3YVPsVDGkRr9za
r95AIOEMoeeID+t29VYkC/ZC/tuoWvkJKZFkKUclNpxvPXGwHZknIfmycpIMWVRRd2ez9ip+01aF
FWqpvDiBCynSJTuRi+7R9JWlOp4C89wlRYhnzZAdBBZKf+hF9t1Uzehd1YAvhpGDr6xmUXdNkgmg
rIXURepXZ2nXIxDtty2nLPSF2tfdxZlpZJJJKxm3YDE75PC7B2em48pQH/uosySdOLhOUjxOcBcP
mEx3i7KKu90AJm6DPZJ6iZswRL9CO8sWSFmAKfMB5cJmG6NPzBPSN6J1qfdioRSp9YAci1iMg+V9
6drygguE4y941FqzoC2vehdmMcyRMgs3mZ7zpOz1WAEcleDpKiIbYkZj35Gm0qeVD+GKdWJ7ujXL
zhObxkSQyaEszccQRRsn1lT1oMY1PlvIjC4S4ZV38pDOxZuKd364BeNsh3qNcZKdamqgPkKObF2a
mHkkDqiQxvCjc6KnG0tB+n4EB8bPODeuUefq1yDvyjMEQ1Rd/xWq57MGhUlvGO3jZ3yIFWNp1V2x
0cLYRycaw87d7XLcEcHujObtUvLCWI62p7rq/9TqCW39Icg/0nPdO82HEpvtwnDK8dGpJpe/1OgP
7GzdVd/k31gBWLhoUELu1CygEgbFTjY/O25NilexW2d3v8UHo1VXEbraKzns85DnpDCM7CojhpMW
zmoYtXYpDDdbD95BFX73IA+Bw1vriU7dyyZK5RqKvyjxDHX3oPAtfEDmMtv6joO7/DxLxlDThL2u
Re5BjusbiC/x5G1uE+ZhuQiyTT1540rO6iuje6gq9QVL0vwkQ4OD12xXR2c5CexejttIsCuoUJy1
nkTcqOFcqVc9yVhk+bl7infFT/2NYen+gbSy9qBNyLvKEYNdfyO7pT7WqlPtK7PuN16DV7CaR/s6
L0wdkxfhncsGvn/rmidUSZBwxUtgZRqzSBXWhCtkYKs9eUvnzeLhEha28RKEWnTqwaAtC89y3vSg
5laoVhG77Nx8MT3sT1InWDY5iHlNc+J9neraCXxauI2iqL/kTVOsURtVH8jWW0ujrqOXsgw19GVS
dOmt8YuCIcQfdRfti1jXebY54zb0Jg9eCYc24ObsZqNgd0M23vIQ1k/Gd89MnGUzudOxjDv7OUys
dVBMxNFf2WoTuqlmpg/vmSAr3SHr6pGJwIVcpwQyTx9zYGFBMRSXtpiqey/ov8rphSOsVWoiyy6o
XsdhekeyWd+7LlDzthi6s27b2TrAbffJLDUTCmsWfq0t3KPllqfq92HXW38icvBsWnH+HuZ5uVRr
TTxkw+hv5BV7th63K9rotp6VtMd8arDyp3IYTKD9WvjVDLo7EQs2UVwxA1XxXaPiNf4xe8/oInDe
rVDn8+gt/aSngfEY9MAw+sR+73WgLArqA3sDFelH1U/YRSJQMBVqhqFXdkPR+ZnRHrlztEuJogPV
2i7H7JvnlCEGVJ6zrLRK7HyXZt8liCX1Pa7J5GvAUDfGNlSwCJe9Q8wOLQCSvZS9egmp3YZaiLef
eVRc4azQLPa/JcGah7/2rWy1BtOuVD2ZYZ1cRsXIZqra8DQjzIpc7KvaGp/Z6xcHX0TBWgLLfo2H
c1wC0X6NF6wX/lNcjleGoqIimZo7NYn8TepqARb0evQcdLqybWP0D2wvip97oRQHS2B+KXtzLVHY
d4w8keZe1xW4qQ/J3aTNRZym/ibhHobSJYe+R6bgE/0hY9Q7Kcf/QH8og5EcZEwCRGRHbVIXqAGH
2jpCxy4ObXfOpFNGViLxXjrc2WthYXlSvDc4Xr9Us4A+SUAUzuahyYcZb9ocVKPMFBhja5zlmZjP
EPS/DMqUHGToM55nVrPtf8ySHRTE/5rqNeZPs0Qwfa+m2tgJTYsubRrbqxy6z8osUFmXMXnwoTbs
ROHiagWJ51JXXcsCF+4fPC9j2U1xx1/4YwruYFu3bJ3jbZy8ludBmmxm4spPQUX1rJU9gXdozTpU
Vp2RV7sKodtF4tYBhpvzK8S8gry2vM5t9vwKRtHZq9TTyDvprXtvTRpMO22ovrv6R5FHwzezyPQl
b0N6obRsHgIMwjYCu91LoMUmHmm1vVZSl52l1mUvltrBzilFuxvmZmZWSC/HTnWQvYg5dECZgv40
qmH2YrbpFzfqrTOc7uzFiNjK86s6NAFfGzXhVetJLd7B8CFvFBjROVLc9BHm0EXGTSfPQWhAGp5w
VHq3+2I1ulb2gu27cSz68K/pXorEWIiK+lm3kv843QfU8m5N+W06IuzG0bddsbRTHTSGHnrL2CXb
E+sjewGnjV7r9s1F1Oi5qWrl6icU0lMnem31wDmQ4mnwtCni14Fd60a1a9BSfCYLV7HqrRg9HOb0
KjgPDe7sA/rQu3rEIknxx27VBIX5MoXWn0WCO0WZ3ENNZok9kzDgaywiKz87ujGcpNOu9OOdQ3zf
seMw/2XR+yNUlXgW9mnkAWGt2n2VlA8R6tTqFk5A81MT75h2j1XUQ9mq+TmIKxiGnpuudMNAAXE+
pGn7JUEuZT92JcaBYxOlFw3F8WVk2+1GNuU4de5IR0ERsdKz2wWqoVq5egIKr9PHp8EjixDp9RsO
hCUV8tFcgUaaEwoIbqPJndwNPNRezCZZxGbcvBm6pR68wVGWcpbvi3aZmthEy171bUTe741ES3hK
E5zU4Hg3rN6jdDXWXnGoQ9VakdYMNl3CExyNgc6Cx8gOzDZupzlC3TWA3BP4IbIkHdX/OKjTvT7L
5KxYezuLpq94vqNRtiT7GD07TQwyC6/Uj7QGqedZ3yNgCKSN7elRz7ChHQbDPxomfDakIsK1YsO5
N6scv6KJdDPVdPQRzW89d2FKgz7SltgmbAevsPdwt61zHbrlyh0T8VYJ8yJfyAiDXQwXEms4HqSF
OgE1yL3oIs+suvyuKIFNIfCXeFk1Lgb2uIunpD53g8KGs1PN7tRZdX+SZ20W/XVm96ZyVEOg4gz4
DP82FHf0/tbbdrOuilWQmIwpm8VtkO5crKxuZbOeD+iuFNGb7CxmuEgeLsbESZ5k8ctWjK8slbI7
2YV/QLYS+FtsZSdLkOR2rTJ0lUM6UE4OYuFfMbEzVxg1AW0KYbPLmDefkXdfK6qgXIxL4S1eeqLe
dVRvF3LE54QkRFrKtYcSlOa/LhKm/FOcEJGf+WVkXM6KO8dYuTF25LLjp6vzgsYljNTinq1E+1xn
zl04diBB5pajpc+KGrpn2bLr/LuXzpocY9o92zi64zVZTCdzbhbgmRel4fRAJ5ipIlqzFL7bHdp6
6p7jLhiXKT55ezmXjDfWkpEx7eTcQeWGPfaBsb39GzQURrwO1wQ516HItWl1NdnI3j72TKCPs79e
iQVnlVpYKHZ98eJZ0W5Shf3FMhRrlQB+gDwUFE/wB6+3OKocq5j9/EkdsubBMcRXGZfXCccadU63
ma5WBve6aybny9AaGnfbproEYeyeLWFapCE0NASbdFjVA7aSpRP0V1iY/VWZ6fkVj8lJdYGc/Yib
wgxWFC5NVmiMkB2+qWFWkaHAMof8QlVchF3HS4ZZyVHGUiOOFtwxzVW5byLA3xqr+HXpinEfU9h8
6vPpvql6fIIacoGjXXdPlg0ZEYeAUz+3bqEANZMKzVnZiuCr4WWe9EfZHL0oW/tJMG68GAyi07bW
JpPMHTXw2kUxn2IevzGqLpiXMMTamd2jgestVk0UAMKZcbjaFG9Tdzpkha28N9xSzZQVOVvrHSKj
fLtARL43qbvDRC1/5iFRH1GInR12iaMR9MeI642qPZp9lger8RqUpXYMWWYfdXgyTkuGXHDTXpj9
UD1kSubugjEatkOUjE+pGP4g9W/9EVncR9BLeM0LI9k4IC8OJNPDKxK4yMlYsfWHkz1Y6tB+awQW
v7ZnJWdXAxRQ16BeFTs1jmgj1AuPdQ+3OZry4MW9cZwTM8D95+BPp66M6m2ZbqgPo/k49zemFi/d
eavJ8n6JIYF3In9tOKveVsNVqCj2qk0b+4yDd8ueJ+LXEhTlrtN1G3wNHb5ZAxjtzAGSIjfrnQxS
0XJu3WYQQDZxrW4xoNS1ajX0TlTdmh7wzjW3s7EUFl5jk3I3Hj4wd6mwaYimB99lw4nIylm25ASq
h+pqmLeqqlK0KQvbdlkmdXWVQzyeYfsp16yFjhrwgzkffIH4hp/F7l429c5PzoG6g/F8hXJPWr96
MVFf8BcQ5x9U/snvgR/H2CWF+aMKd2WtplgMFKiy7G1vCvbslvxz4ob4IZF7eQz8Ulnww2++dGXy
1xUFNZB/XbFGN2vrTpm6xipU7AwtRtOiqrw3hJg/KkuvrgFMAuwe3RcZHnWV9Eo6uVtnHlXY+tYU
ofbEbnvC9F2YfNbEO/RxVwNY7gPOVPVblq7k/8Pk1A+WzpYXOp2dF3Cxk+HnJu6WyoIilLVMxwmj
pd6oTpEC4XQzzqfdbAUkD7VW2niHMKZAAKVZyODnGB3l3q1ZpOoyzEg7SmdgTYy7rKFQFfGbXJhg
NJ9HOxHUgSZ4wH7ur/uqcV4aa/4G5a8Yi7lnvw//vLUAbe5qVnurwGjz17FMG26tXrb3PSVcOZ7X
bZQS3LVwcepKO55UXt9t+crmbxmiJ+2cuDWgwKziIsb+EyHae9O34wXWZtPXFiQpT7A0uRdxnFA+
9WEr/pBqlGdScPGmynjrYaPNKtfbfI7roj5dhlaqLzO8+fo266/jfEhKhzy6X3y0KRogsiXjuh/C
Ii1H1qLoL9+GuUlVXgrzTY76DDcjCxxT5Onus6MsSGBFNgBGeTX5erXaaeBd9Sz+WvT+2uDWcE7q
AZ+rdgwfMrA8S2GBQh0rAAx9kJdfNK15wfQy/Mh0qqGi5a7ratus1Qq2gIZ/EE6NqZRifuhjoL+5
5RiQwUmHJ9HHwyorSuPaIQGzEXVU37UCRonojZnQ2XerT7x8Fwzt0ilcKHoUzKiw9EF9J7tr+KA4
w/QfNRvEbUk6GCmePMYmLr+fWgsfHQ0YV6YU5N5jgfkbRpN82mFzaMHjvcHMk8Mj8iz7uKuDZVX3
+Y67FLKLdWSsgvmGKw9NExXBrR2bVVYt9Bom+T/+53//v//7x/B//I/8SirFz7P/ydr0modZU//z
H5bzj/8pbuH993/+w7A1VpvUh11ddYVtaoZK/x9fH0JAh//8h/a/HFbGvYej7bdEY3UzZNyf5MF0
kFYUSr3382q4U0zd6Fdarg13Wh6dazdr9p9jZVwtxDNfVHL3jsfnYpYqxLPBfsITJdlRQE5Wstlq
pjhWmO/wltMLMsG76F50kq2+9uwnaO/gjW69OitLJC8vsiMXA9SqMkfXzEGoy+iSddvoxZvvhM7e
mZJmJZtoDWbLykmj02AUxVu7AlGdvsU6xaBk0pKlHKTGXbdySYXujSx8zpzsPDVDddUMr9i5ft4t
ND2HPi6DWelAVwu8k2yRUq2ulaaM66x245VTptU1t7uvf/+5yPf998/FQebTcQxNOLYtfv1cxgI1
FFKzzbcG5Rwwdfl9MVbdfa/kz9IUXs/AFGWTaW2kxXzUqS9yFLuJhM00OwJfyz6KmTMjD2antXj6
xB9A86p7PnLiUdwefowy50zJj5DqWwaqvGq7LPxoeEnQrZg8ygWyBTYYMkr4EjRJ+5BNDmRexviK
V58j0yArcv37N8Oy/+1LamuOEK7uaEJzdHX+Ev/0JRWAHqeOreK3qaqbjWa06cZgbbgnjZk8R31+
cYxI/Zo5KQWW1gzJZwfRJXATZSE7Csd4RlvXe4RuHB261B3X8VBis1c1j5iPYlk5JcFD10TJ/tYM
5tKBrB+oJGS3rRJhPBMkLRzMHz2yxjCi5x73WJV9VhzkmVB0++5zrpz1edGfBjNfvq4c8Rn3BuCs
SAfyfQfKcSyy0T/aMM3zWzvQsbHk3drKXmse8jkOgbzgNsOVMz67kyjNrCWm8/5/uYsIMd8mfv26
urqt6aaw582zo1u/fkK1qtXomUPu7pSw3PSp6uIehP6P40KoJM3AvhRrtHPkVd2paFxI+l3evNm1
CI960mX3oRll91qC+2fSu8Zexm6HDuaHHxQYks7jZAxx25TcRdduZbMdrey+L4RDEjVpNqN8cc8r
KOrmZbeGEuIhgwFNOTb0rFkMlYIusx5zWoKoJ0Xq1MvY1oqTmxTwYH46bRAc3kWTd/XUGrR7lPGO
94m547dpnaahjLdDr4eXPErEGthofx/xi1hhxBg/+R0pKnbp3otS9FDMhkl5T4Lgm6ICPleEc0Jv
enqCi/VQGVqzmwBGkeZs46sg13mVZ3BlvnMBlBl/hPIGkcOoSV8Mdxqc24Si9GFmpuBCP+c3HbRC
jzRcqPBrzGfBt8nKy/graRWIyTYiS75a2kvD7PH5FSa03/kstiek2uVpPYXuLSibAM2NQ/OnGVP7
9ZdgteM5HZis3SYAwiwPfrwznFHZU9yMUbBWan2pOQEWAJDoT0jge6dEaboj+WYI8LRk3PIr1tA/
nQJqXqPGPh0+x+Qui7aVbFvC+hYZfr318mYfqkXwHKhtsTLJvZ/yyXDOLvXhpT4nu9t0NpRMzDce
MfmG6qGxx5Cb+qjXUq+srPEG05fI/MHzsehzoHLOQP6xc8mz1sCNZCfg2+jSV/D9TW8qlkaVjotR
jbC/mgfrjUuZNQu/gPFuTpPbq2fQkn8dsgwDGva69pZ96iQWdZeq50gDlods+0aOs7QPdWyCi93E
zt2YYc0+eFbwxe1hfcSjyXajq82rPaDj5uZ6+KXqcohHnpOAjzGUR8pMZ6PzvGdyMt3CjQ7UiMaz
4lWqv+7wjqSsCYzMLYuLrsAbQJIW6+x0Ko8yloHlROtSKy5kKp77Au2Iih2ov2aLR2IHbOduRKTY
XxcmizYlAxch58kp8swNIog0CX/N57UmB0H4hB/LOgkS3tgIbNnamLxgZbNcXmuN4MmNavwZlkN+
NL3KutS2sC5jBJru758chv77fUnXhaoZrqbqhgaD2/j1vjRUXtr4vW1+HTxvrc8+Ctp8IPPWsu3n
zETczgOb9q9g6QzBqqI8/lNMjm5Bhx3jXDFQG5lny7Y8CwZk5dUppfg06UgLNu2G7HfCFtKKz1XA
bU8euiGL8MuQ58gqqCpCPIySbb9yYRX53VHOkfHbECBEz+hZ+Sjq1Jq6yM0MPpuO0fXfv09yOfHL
/Vu3bN11TMtxNWE4cpn40xPWLCPcjRWr+KoYUba0yQpt87LAWxQg03tnomCHrt1L7jjtkXwy+gVz
3IlQSlQLc7okk+JdfdP43hfWiE8t+xeWE/XBFIP6GpXFQsYDTw93ZEOLjWxqGRahIDieyNrpJyMY
qttlS61gQd6o6Xkyg3STCK3HeCEJN8LxHe69sf3aI28Uz6DY3+KpvzSKNv/ij7Gz7jEG2ifoLr6G
an4DGEdold7iuJm3rwn5ZAn0/W18RlwCht1QidBxOIaVkz/OdclVkYXGRjaVsckvsFJ3MfmuAuFl
AcM76PJ91ObFIwbZVFia+mMcFW3995+W82/rIZ61NoUwk8/LFJQxfv1WV2WtO1Qxg69d0OIEreWv
k1V791Fa2uc+r/pFY7b9+9AG4Ad814Kt7GjPaORssMTu381uSLZOK8KtaaTNug5AuujgS47afHCo
rB1lU57JWGAKajW2fYhEnF1Z7yDpovKzKfFCviIWiF3swM2lL9Xi5Gljfyowy3huRvMSVNF0QZQo
f3aF+UG9o7mTrWBOUjZFUB9lM23Dflm5dr+v5pmlz1bNn3R7K3tDcONrPa3qje+K9BDMkDMwkO2p
m/lE1qwd3y6buq9PoPaAWsqI7PscVfYCGXGH3UJWozTVRv13bvrWXN9LhUV9jNzmA8+xYhdHNcmU
RCWFEasM1eNuHlo3/s72IGfW7mjf2Ui5TQvTyO27vDLOVW6O+3LukL0yrjWW/V8+ePnB/vwzFeQo
TU21ddVgs6b9vhDukaLuetfXv4zCr1a5VYCoNZX+doj5wqNG4r7kVWRt2FJEd1bpWPfphPCujcCi
bFEHTy5mZwAHZQs8m0p169wzwkVWg6sZe6TM5AGtqOzs2Nz7/cZQWIziOe6gOkWqZTh3LIn3f/+l
/rdbtTB1la+zrsKE1XVd+20JGRtm6ehapH2xNe+1htR813CX+ekw9KjzwXfUWMhN9iJFXPoO1Ei/
MjLPvZapyDcx23uMlNAgNbPcO5ROaB1UIDS7LpmmO68bqk2BNfMV+lm/6PWxORahRi7eKOodoGtQ
Qsm0drzU2xvg9w7yrFCj7naW/Tj7T72fsc9xFNbi//JI+7cfvzBdSzia4eimO2/ef3uksYCb2LOP
1ZcoTT+y7EJ63rsbosg6hzOWR+JzTJHGKxSPzNVnTJ7FrSNOGgZbtwklGjULeRpNM4hYL8eNvIAc
LDtQspmzH95xpGg9/gX17lAYKIMxQGvF6e9u8G95qg71LNU0JuueHCi4AwijAkAP3DBRX2ypYzLH
7LDV7m5DQH3dmvo8xEdzZYHW7IgMbJ1dqzp9Eo5pHKTZEE7E2dVXzWZnIqILAYumPMixeRrfxqbg
/Z2FWQbtzleGTR+JGrqv02qLdijvQMo7XwI1wZ7eAYxHhsRmE2u+GY3vfrF6u1nCXEBdROuda5Ug
xirmDsSGSAfnQXYBWeNfislDdHPuyEbWeI03YgZuBvldO6hzeoiOaCpeDQCRf/8zseXv4Jd7gMWa
xgXYatsOIET998wAkpWJhpbtF2sAOV7WIckv3AXWkdLbL6Xh9Suzrq1dMDeVHgy3qjfZnezl0Y17
L1nhsTDNp4wlpgyPFtgpHm7fUAO1X1oN/IeTG+pSdroCGxaPnwqHudfJ74O+f8KdqDybpWnfmX4o
li3Kyt+AucOo0se3qS5A/eGass9Cv3iqlOpVDuiUrF5Y7djcI/cYHwN/StaJNyhfm3AhB+Qic1eF
G4xHr8hcfOI9Hv3zpfHTe2IfYD2xitF3g67gRiaJl05qkfbzez5fZI62qhbV9+N8gP7zV6zKjOpe
HpBK+TkmB3/OVaKuvo37jIkIpSTWFL9c6/frlzaoILaTgur5o22r5wBOyHuiYy8Ul0O2z2vFfusj
dONr+71r4NAlnVqh1uRZ73aJHTiURRbwHbgSDEYQOSMOvRJqQp1Z1y4b0LxOoIa6brnvCgp/CIUk
/Ex0H7to6P4R9Llq7I8sPPrgxc2bR0eAfRF5/eJCELibjMZ5BM6mr3sXcbcQN+LH0a86bO7wPYqQ
rliycAFhPrQXOXaYcPBKKsWDtcpYX6MYVuVTspC9t0PeLA03mu4TNo4nc9D0rfghlCL1Tn6TP/kU
WcFIe9pixXz9DMkJv83/rfnb5VoYfavSFNZCzpUyK5/XS7EcO6gFlka53ay7PtevZqE1FDh4WX0+
G+aY7FULV9zO/n5cjmb4xlWpsXkzxt2ScHd56ufes95axq2D3LR2ciVCXvY682h5Vgw+4BTGxdSI
Jh0SxMRaDBS1Gt3LQ+41iBl4Ybqc0TS3WGMa097OZrjwPK6dD2rTwm+JxeVzamS3yllM7bKPRrFG
3ejZcNzx3laneqn1Xb2VTXkYMq1d9J2T7rummO5lTEuBByuQnmRLxovR3edOMd59hlozQj+/ja6Z
bjZXM/vwNErFdYKjEanW8Q1brw/qjf7VVTTjYdCCczPaw5tZWjpoGtSbcEj5eVQfc6eBWnke0wJc
PozBZTTqablM/LOHtNmDqyrDY+1HZBsoGW79bhoeRTnqp5l/6LhdVpKfxAMKnAtIQcZ2ueJARuHh
pMWPgmcEuvzjPdvl4lEd0nZtab1Yy+boxuF9NpZL2bqNGEttafhC2cJYJsXok0tA2MuuNrpn6MdQ
dKz++myHTaS9Mw2rr/eyQx6SHtjnxjX1WcuqrxZytOxpbPUuSIryQXMRzy4bs7+LbUc7ey2AJECk
5bcEAbIUWcfXPE2zbYae4s5U8+IZ6697OeBLKHz7ENi1EqJGB6/DbYy7wXEGck/jcIECm54hAyxu
IzRWMkclNk6fI+Qwv8hwUbMakMmG6rBYrhyyCAHW5IM5zO9ZUh01HxH5IKWZWI23z7JeX6PWUKKs
SULHHrz0m46AThlbw3eMigAWY6n50E0+8jhpY+28SB259zr2bUjCb8617D8sisqSXXHNsnTc8zxO
Uax4bWF6YdI3IABY538d3Ln5GStSg49xJlpuQLi5i4Ba7htWfUupHJBWNrp7KkDMqMztS6DyWJaK
AdOYPNhpKU5Fz7s8FT2Kz6g2fpmcmbKkKcM5VUnpGZiJCINNKsjvZdFo5Rd4Q6CPAjeHS9O271Bz
rSQrv0yA/LdePRVb2UzEoRg84GHDWO6m0ag3cjKSkMscnttrryjIO3nxuJbxoA53TaSZz8Wkdoek
N8yVvIxW2Wc1IV3oZT3SAS26k4lpGbAFveHdwMZ4UdrSoGga7zFy/yLjmg92G3y3NDYY3uLhGMzD
RaOoOxfDvrUcVajmxagtSr4goO90q1BQ7OyH99FskAAoFzF+a8s+dsxnS23txdDU01vj1zFuT+H4
1Yx8eOuV+K5H2Y4yiQ8IU/kzhxsZkdC5lOzYgwVl7k2fp9VH7Kf3ytDp95MfZjCmzeGaAZtfQpjw
NnEsZm1fpfV2o2hy1npDUK+9KFlU6CdeXFPJvIWuwRCseEs3ceajkh+9i0B12WGVlXLn9ZpyN9jo
gMWiPMrQZ1yeqb3X80ex4Pytwwh0ZT3xYttqsHDomuKLk4TI9hiK9zxmegKi2VWubl749+xwnIUO
hYNKLDHL77OzKYJ7SpSnSNX7oz5oxkVtfPOCX0g8y7KtZUgeUoA22LQM7YFSJBnsliWDq2rBcx8D
uAX6EoMiacNnlDrsS9yV3K/otLx4ePT1j7wMw+dCFdXKGVM8j9yhuRvmQyEi5B2yaqd6WXOnOjaH
+Ux2ymGloRdLExLfWsZ+G1cmA7aX1hOkHe1UCXU69m5aYqBTR0/TQBncB3zxEeKb0RjeR2cG4cJD
eop6qz+tfRBjt0kQ+MpNlGgLE6j00RYIx2ow0joEK/VupxjN9dZEVd44jTXqMAt7bcC3e24yDAyq
gp9JZKbVcwlRcI0xWLB1fKt8znTkLLmr27jF0BSlgZGokyN6OTdD27Z3AVrSS9l02q48sMCMbk0U
Fd0jvETwR/PgdLLUO1H43xPx5MWT+hUo+B8REM33oS69hV+Z9lNSiXqVO1ZwD/sv30T9oN4NSjmQ
5B/VQzLyISVWgcQKfj5LSxXtFYZtvFP5b29pY3OGlGeu/GrU2GR33zUt6P/kp6FUSfJnxMpuEWON
8FKGY7CuCiDCfzqZSFexlfALUCPLPfWl2GGzyA+gMKyXrMz0Q+GN43VulU3BO+UH2TMo4GShaPqE
iKmaPtu+ASTaV6qD7HW1DM1FdO2BxNMruqFH5c6dNrJJ1Tja9iT01tOYpc/oURmLtFXik5vXwUUI
7U9uht1rGKT5roBns7YQpnz1c1cj7VeoqLLQ63bBSQRN/tBk3EFMH2GbOWyXRnWEzSxvqN1rg97t
uhhqdSt7+bKgcp9UCfgsLtn3qwqY0ouBjN7F7o2fXhdSYLqWc/R22AjsGS21qx9wHMuBJpdYdsVW
ePaRWlw5VVq/Ipf+CjOJ72fUL6l4u9+cyQOoNU8y4Z5sh8DEKnyeFDggtXRsjV+nILlNspx+6VSF
883vUwQq7Kh+8OdXSkXw8ysBgqtfs8p/tRRf+UjL7qdXgtW7mxRrwb3UBCU6F+NliV4eqrTZ/JdN
3pzryGWx/laVp4wmDNX6/5ydV2/c2Jq1/8qg73mGaTMAc+aCrByVLFm+IRxk5pz567+HlPuoLTfc
HwboLjBVqVzFIvd+37WeReEMAdKvdZ4284pAkvFTmFGgAf5s46NaZepjqkbPkx/VV8B/6mOgxShY
6+phKBn69KO3Wg7Ci02sMVLr16cEzXiIdFRFy+osmNxCodP44ngJa5D6FWwSbbe8IohIVBZFTJNu
3juG0TUmguZGYVZ+oPoTXvLcy3ZBQs4CozXAH2IKT76d5E4QMaXMwwF3aTqQjJUYD8sR/vAE8627
X/YHxI7wt5vLshYq3IrSUU4Oox08WrVtAEzRmI3LxtarNGkWElonvKXYg+bVWsqiXRxHEXojVu2k
HMBr2uZuWdUbA2do0ajHwBrvuRA/qpaR3Zlxl93FTDlQYtLJ6Ap+C64f8eMNs/S47EUx0p5//w0q
2vvOw9wJtW1ZUKsxcAmJd+WsyORqUtZWzwxvGLcUCCeN7u3EhdFLgWM1hGlH51bI+tGoMk4q/q0Y
7TwazcYobrzsiypb0V1R5fFdSYj13opFQxsxwlhuwxKVARNvazmU1mNedB/ljhtzm2rN1a8taCvF
tE8ktfs4df20mwQyzgA43MdSg7wxUQK7GDoJOejDX5+OPaTZWzU/nX5+taLFIWtbRnnuiSd5HJFn
L0+viyk/FHTRCeDisHKWU2R6Wp1S1KdP1o+/adt1fLTsTHeXo3wB0E/h6nhcXgMmEk3NcSVZ0eAO
VAJvVAhzNwXhCz6Xt8vbJlugidEGoG3LtuXBI4pno0PXfX0qOGflpJfGk0yI7sknX3GXaym8t3np
bdvfLf3+ODOyf7ye/Z+ld68Sh7bYIp2m1yrf1p3kbaMgDF0maNM8S5tulTRINqLt8tXbNl9pp1XX
Ktp6edqyo9PV0tVTs9u+bTOFBTBtVMuN6Kdv6MDBY9aK4Jfny3uhUcaaRA+pug6tO/jvuWtkQfus
duIB/ViACEdaswEDk2yVF63s6k+/P79/afhrGnME2moGLnTKtsv+vzSMMoNJTqg2wTOgmjA+GOau
1rIHDF7Ni2G1WzHWyifZt4QbqKZ2LWHq76tgMraY/fNTDv3eyREOOiisOMnnBwms/8qIUYIuq2rd
XH7/lrX3XRPNtIWpUdw0NEu3dPGucGYosh8GdKU+TeOwiuypRiLCg54UZD6bZrNjmhw7vez92CYP
JhHf5Nk5aqp3z2ZWH7H2ITdXsFjRRsA8lab9s49e30lFKp97mGH30phejVTun4uKL0glUmaXBits
04WfqeexqShtDjr52nnCTd6wLYXYRPYsS8vDciBKhZ7cqjD/B6mGZr27MPEPt0wDiLJh6nRF6TP+
3DzCRY8SI5vjBwwumCIp8xP9GX8O8mbRnB9S1c9PXoHnnAL2/t32ZXU54u3YZVsiclitiU7W3/wi
7457W317bm5j3MHVFMGE1fs7Dbj5MRD2M8YBaiC1PhLQYPpiY+k1e+dDcIK6A875m2UTaq1hz5V0
gk3LzuVFepkYp9oK9R04uuFOLsoemMaNiHJeUuo4N/2qhdoyP2F5EckrAwf5hH9cXgSH2XiJiY5b
doq6jdde0etLo+SYUCNkyImMIZ4flqWm1nMHzHK7frcjS2G1O8uBBj8VV1UAyVZtYYLTiyc30MLu
wUyM8cIHctemHXSv+aEcnnFMxfev+w1KowyS69OyDxGLmmXNKU/IvDHKBparHyhkNmjyKVHKH0vL
tuUhnve+O3jZtuytG93cCx86TT/5xVG2W4oPY3IrlKKgLv7nw7JzsgDeb3J9LI7L+ttuOQJpTNNg
oElrk7crTdJGm++8yvwgo1+JlDa9WPN9GBlNfJ6a7Nq/3oYRyW8Ia23RKcx75zQfEJwZnURUFcuL
dGUq34p2s+xbjgrTqdpDXR0ZqMz38r/7q0o37kNP//FXo3SQXWsQSDbSaYKgS0BjAnLvuUbxgyut
sK8YN63rstqro/Ss9lTxNQAMp25Qs2uaNZ/JF9YuUOX1y7JkeDozQFIyjLLQmSZOiHCWHRHzfGIk
6nK9rL49LM+o4Lq+bZJpPjitEoNJaXrpjBAIGJuaWZtANqTzsu3tITD8wPWLMDlQPY6PMLxIAJyX
loda8sbcWRbpWiUb2KjXqA2SU+RnELCsIltbfA2rKiqqdQpmA6oEPGiKXAPGt/a7X+bwM/ouu68b
6tb9qMrr19W6bW9tYoNUTfdyV2QVpZey6Mij4+DA7ttLFk0nij/J2aeHB/ZUWI7X6NrTMKjGuhX1
tF1Wc8IBHX0a42sZ1P5jxYhFsRP9KZnGDsPyT88yupsUkwzDzSaiLqDWX/g1H0bEfU+ekVfbvGf6
k+dBAdEyvFsOgPQ2OmbgGTdDaHdHUeQghAe7+IIadH4Bq5CsVYZw6ghYSL1pR31ylh1IxW6plDQf
Os8voMsAlI0z1OuhpR6WA0QJk1qi6NJZ5KkWbpx6evfQ20xaPRhtzJyrzWzC+TysACcisooxsDFk
1nZeqOqPeo00a94dWTFqboP5StpXxtoKxHCYxcX4vkDPSYF0LBfi3CCvMhN41mLM8It4H9RFii/X
bo5D7v8wbKhD941+QnFLBtp4qcqS9hQSzOdan9ZK2EhXeAvj3WhTVyrQkO7iTB3uVCiLt61+WvYt
WyrFLFAnBYa7rFK7uNV13TiQqRjs61DTNrGs5B/HrN4sn4UxtJ0bNFN9SZOSFt4oxOvHC4h5lWV5
9qxo/KhJ5ZH3QzCU94LAp+WZmRKDQCsEnoQaoZKk+/baHsbgE16N1y9C9YDs9RaMTo2sjquclJlr
VIARpA7kZabDNq1LfHKYW0v7dWFcFkgSel34z65R/r8c8+uf4HWyuq3mYcHbn5B8VfzDbVn99a5M
MpUmI3LVTc2w39+VhfAbOzXa4YOuT9Y1Ttor8R3ls9KSj9nBaNkuqxnYDqNSKZhVdAbdvqUEOfYr
L/elLubjMQs3A4iHSVCKkMT/uSTpps0oY4y2y9Lr3tL4h9YkmJKfp63zyIq2pGESkIuESHs/52Hu
UJcFGuoHveoBb0LdlStN2Zk6MM5l6W2b/TfbluPs/EpqqDNKKV0pmDHJPqQ4feimkspjYnuHTi32
YzZF2lYZPHMzttx5XtdJp9nAM4aJMiTPXdskK62uzENpAxQV9X1kSgmjMiPbh0GYcnlmNRq7b6Qv
KjdYmTRMf+G35SgqAOlas0gyW1Yr78FE0vJUIKvcdLVVGZdkyEpYc2HxpLaMP+qgIf9xXg2LfOVr
XvXgp5N+y++PMd8s0BlNkpdym8TNgJmeFXvJNoDkdO3p8p5Mb9gsa2Pc2tdlqWotGcoYeXqxCX7a
WTZKRvoMQcvbvx28PJ8q1Uaen/p67PLcpOVuvGzsBlLHQ1/DJasp3tYP5ZKxSl88UQI2UQIUyWH5
l0S2fUfnUqd4G3Yfuiajwsu/yCCvwMVTPkDcykzxXKTh5yCa0q/hFD3rVa4z7B88TlALBSjhkA/z
ASH3iQ+hKLnU9TaSuXm49Lq4jKHUMeabVca2dnWNN/E2sKqUtvDct6EUhFIyF3DHbadWTzdWOJV7
xuPWA23iW00Ltc+F8GKIib520bSguPhlzU1o3tEG06Xgh/XBljN/b4ZVtyl7Ljh19HXZT+s5WE8J
kfR6I8/ZDF6/1hj+X5KEcUWv2MVn1Y6ecHl1YP1UcaCRK62W7XzqbkQ88MeZpbrtW7PemoUtfQyA
1ywHJORHrdVeqw7w1aOHLKRAM7+g7OuVa42TdcY9rF3roqMlM+9oPRq+kKykW9WrveOUpuXKSIV9
E/U4XOCSPtZVXoMvK/wPgrlB4SvjU2eaxWmsdPhJYzY+YfMIN02oZSjy2RsWgFUlop8uy94Kz5Op
Z09QloZLRWwCUxKOisNp2o6+BAypDaenJmpjVyb+5rg8ybT9dQu67UGqe+nGzEiSXf4wvpe9aQfd
ankSoYvJqvEsYw/SrD5XEWyWaZwQdtTzrCmMtA9vq+RE/VgtC686Ulr66+qyN6woOSzPbeZ0pbD0
Kemm9B5tnca/CLxD6HfixyK3vm7Opy69g4KNW1r/sm95huSJtRYbMpqQfZx5nvhYDnUFsgPgHEJV
SvYxDZpONfZJPqPpvEImV8qMjsXoift4su5etye2QdUNJbHVDN4to+mXZXvNkMRNa4AAmJaSm7Qp
GieYpSbSSFxLGlj61ZjK/oJOljyICKxu1yKsAc67NrPGPLwukldjHpZ1j2bMlthNGDncZIHh6Ods
BGNZl0T1vG4rS+McypN0+Iu4Zt7mK7cjknaPiwXDV1RuXRR+qXr/zoy88KXryy1JxXngFOmXlIDw
yCnaKzNjETh5HEG08KeXevSuRmX1X0jf+TZVufKsTvoAFQzA3UDZ24ESD2bXM02QggkzCAxsNvch
2YOn2VkUuebF5aBlqdYasqIsK3WXbVKFZcaRAl4jXV6DDkK4hd/5fdn99jyrJ3osCKZ83Xnp4Nhg
zvGaxv5aMkr9whxXxs2qKPvMjtozui0wcSKo76WAsbI1Vd0nSHFXz0et6EgrP+u6V3dTOJuaFmfT
4mLy/VQ5BhPKn9n/1IxEUxhamjtdNZgI0Hig2IdNpCCzzvYjBiKYWVVe/gaCWnfwg/qjMuezLQ/2
7CRu/fRMQLx0XDYthxoBUEgPzunq7VgzIHlQEcEuiSqxUtXRv6ppM5FeZYwk0yX6uYnkbq3aefZA
LpaK91bzv2gDEpiaMbTTxcUqBuvzNR/imcCn6B/sEPjh8kqVr/x4pXwOaNUMSd0aUiXOlLZyEQZn
a15JGIae035KALv1ZbipTWnORWCPmegRPkTyOV2UkFRNombHQnoa5qVIKdOTX1TNLieB8HUp+M+2
d3tzv+7XMlZ+1AHywaY2ivtmXgwMWT5IgodldXkQmpUZ69eDIBsKlaANDrViQ3FzpQhvOtCbiaUl
T0h+1IOlt/VKNbA6w8uADBZQHcCult5YiUYO67wDHlqx6u3WOpR+YD9WSesmhj6QkYJFIuu7cbOs
ovvakyQnHsj2iWgXYwBLoG+35LnyUTP6zsPa+0Roe+im+Qwok7RqkyVhdgLLi5YZ7O62nPzuVrGn
0Q0C3OtyQvNBmytM/lxravpQ31tZ9fS2aVmyyl5fhXOaoUzgjxKn1olEcotJP745SHPCVefVZdvy
MBWMXBw8h0REWsD5IAbdVhTAXIV+GCDdApTCsj7N60Pto2Ja1rmL/7nup9WTLmcwvzL5o4x+OK3k
7DsTRKCdmWC+hNAgiHXjDq2wsQmsIjwaZuqfW2tuOElN9aHNM+gXkH1f2i9JEuffMxUNaVWp1geJ
yx7CgaQ5+32lHnIzjbdJ2ZZ3zDpBfKRl8qUjcHN5ltIVV3/kaoVwz3O5tG5/X/lTxc/2JLqEum2q
MmVhWwhN5nT6ueZFjTLoLLnwvop8xh9Mmn9MqfXhgfmu1n79JY2n9UfRgrmOCFh34/A8qkTjKTW2
Ykko4bVVhz1JSET+lZ7GiCy/hFFV71t7pZlFuE2LPLgLsrskbq655usHWRLagWoBgS55kbhh16KA
0TFlMGvSV7k8Qv0aEplLBy+HgxbG56Z9UnRJXzUj/Dbqds0W+wnlZK3CUtMExFooB2MW35gy7imA
0h9VBbhWpn2MXlDOajdT/oEwOhulDwRjlf4myVFWdpIVT9mmVftBsieCinwamHjtxY5uaupirJSO
ZnRP0QOqt9rXVzGSxOV12JFCKNJHSTZpuUNIdTJyWjcpytRV75FPZQWJ6wkl32B1kze9l2ibSXxt
dTXbd5Ra1ib1cVcAMt1QAR9csyoYe4t2701hssOLi1ZmQjcUi9wB0Yuhkww1KeQt1zk9nljAcE5L
Z5DD6b4HGh1JpDeOAfd87L0wRdTYXKNjktYI74rNqFmqEwc9rfu4KVcyQDaSH2DJSL36Oc5B9nVG
Vq4z38scSSrTVeqrxV2EGhBJgXoGYq2eG7xgsRK2JDIELoSb4YDg2D6SYAj4vMZIRs8wuI8xTbrJ
oFJyJNcNEWJZ7eHwreBh0syPmv0Exx5YQ+EYAxWDaGq/pnKpnZDPfPEDbWsGjJmMMo8yx+vG8kA1
3G/89JRq+uMQGdrBb2RzFQvwvYxafDdS7IbsSKOmx/LArC49YeZPTyUX6TEA+triyKgir7gP9OJB
iCY9iJBWtacfKV9fwWIZH7n27gOLcHdyx60gO+eaET1VUrJVzL4n1Cqs3Zx25K2OmK6rdCcJTNQP
RUAAHAl6OGUjp+u65twahwkZxHqmeW4I9T23iTWdgxyBimTSFcfCdio8UmZlnGsbc9DFoSijxzz1
+rM3UpSNYWZYSuXt2lG9tZiPOlySrT3YUqDQ6nCvRFV7WR5UE3LiUGZE8AUVoqtS1o7aWCOV08xT
QTf22qNEWY1GAL7fJIYWsa3be5PTyGe/tMQjNk3HCoJjSRX7IKXSsB/t7jnFP37W1QFttMbXqCFw
dVWNYGFm9Igb0U+uugpAgjdZ6nZgJLtKVdMNJe2r3JdrNVS5vYzDcJaz9KbBu0g6PfpaTPLgMUat
WcVZSxB6GqwpWNjbxDfzFRDllTH4nw1V6/7hsqb8XDPgqoYVQBOKQAyOReEX0yWVNTuP8aN9S8Fr
HSAAGkf0IytSzSMighLoTESHeE6GS9WheOiRw50QsK1a+AWF5f7+ImsrP03+l3dDSjjAVttWaH2+
d5IPSM7VjtP7m82YGApHWxEnnb90VjBbaMZmNel27BgR3BBrsL5rUvy1bZrh1Pb2tM91a1vKJiNo
ilg7RirDwZMC5E9NaG6UoIRyPsE2bLvgI4ok+VJPwSWuTQWpQRee01ZNti25EGK9TMYJTnyS8tBz
1CJ6CNvynmuqvfaLPiVfKxHbStaewoTYwUiHIaYbMQyzudwdtXbLxwUSpy0Nea343T5Na9UNhNy5
o69UJEeZmFrm1cowknXdm0cfIxIpBKmTDmQTgo38bjdhsBVh86xmE6C/Ir/LLd0+qL5y6EPpHlJV
9BhzDjmKZX9Jc9B12tjKR1Qi+i7zuZzlUhJthadWx8hfV7PKtm2/i1G/cnbiyaqS9dhDM628uD2p
ctOg8LSJEJCLY1O2zTlJCQc2/Lx1oefGTixbIVUL5QaUv0Q3ISQ3sx6n77///pVf7rGcifP5iDpd
V03TenePzeF2mqXws2+ZKQ83XWUXhD15eu/SZbivA5VBekGNV53PzqLMg1thRf/gj1F+LkAt56Aw
BUZx6miEIr3XxsPmy0y7srNvCPHUp3xEYUiaktlJWNQaU6IMgY0fqtq68Phk9U4U30mSMbcBYzyS
g+KTIsfxIUZ30obdiI+eu93vPyb1l5/J3CxF1MFvRaMH+b5xqkhmPeCTnb4pefKVGLTmhNwhAceW
+sg6Qass3Vw1rs4oI7ZMWfx9MCrDmhoweuE+tzahUL9A8m/PA+mysFRG6Zhgwo/GTF71faeepp4c
zd+/beVdbY+PFlS3jJPSUhV7bh6+0zMoMfMvhEDmt7Di9yHH4rPd9uqKpD6oGp5f7jPTQFMyNY8i
WFPt3kMb1z7l1rDnXocLluA+7tpFf5G6wqFcaR9qc0ycyALmD/3fVTitGDtaykNYKvJ6DPIdQCV5
1dT+UbGANXhk/hl1uiJwxNgP/lSvKDVa296iONY3CWCSlIBN0oxmLnby5ElDtjF78MUBzd1jid5y
XXoe6BI/7E6mMdIAoe+Kx5cMzzaPaqeMxi+ZTjMwwELoxtLYrkd/MDe5sAImbnm3qqOuxD442hu/
1TZBLqpbrW9STPmJuR4Iutp4uh5xC7cZ3gm/pxw2NRjEtHJV6X7jegUjPTv6jJMuqMsvkq6Lc5kw
IJMk8m4Vi6TNEv+7Y0bhSPHIe8BbZu97PfzeMlDC5rMMNodxD7O22BV1g/yWMsWWW6xyADobQtn9
Kmvk4ELU0KqOIKq8CfbG3JzSmZ8SFxkSyRjo+7r3h3UP88u1DZHd22DMd3bXvgjYgymjAFXZKTjI
boqaod0VxQ4TIhmh6cEbT7ZaxLug7BVn7PRworyQuaJM3JGs8BvNlMhhLYE/9rIdZA6lfuk2zD5m
Oh1/ohuU9EhAJYOpTFn5/Xfo3Ol9nevGTu/qyW2o2cpCuYEIP+cCYb/Lp6b+hzvVOwfN66msw5Mw
qVfbcOreOaha2bP5XZreN6MKA4YfXebEpmRvYiQ7G0UOW7q0XXcxDNFddF8hEDPyj3mCZ55ry2bQ
u/tuTujD6veQ8qX8/pem/qz9Wt4dBXQcPopK897U35k7FVlNqrQsopeBMEVSMIjp7eX8lvMkJ+Z9
7HeqSfBYQevELSi3bhKldrQecfJC3i8mQFbRSA6Hlmw0xag3aBSo9IVNepvLmb2Wp0DdTPP0JIv7
kK8/0dZ6KojNy4OnhkvOP/xzfrnemTQXhI3gQDFU8xfAjKb20xQPffzSh+0V2bByr9jI3SsUxq7H
nXI1tlVy00BDQyfRuYo64khTLMVtBBdsSSPVu66V/NNgtShoY1NDBBl192b/YOfWl9Efiwefnv8/
iUXs96MZPnhNpROjaZatcyH5ecZoKGGd1kQWvEg+4JsJpGKfmx+aJGKoAL50Ywzq4ASSl+/x7NAe
QhZ7D234xkzsQ6YYYr9MpjpZO0v1gF4v26s9aVl5y3xHIZ/C8VFXmk1fnzWl2EcUDreK5c/AEow1
ENPsQ9VPsqN59ZZooK8jSrFnLbYQrjTVOUq9akttOH5Iu4qyGRfTph2efv/NvVOwLSeipTN5s2Sh
onW13+llprSFnDDE0YuVqvXajg2fO7iH7bu2brWwiI/GoBhrvFIvo0RQVDscpLEWx3So1riXABD3
wVkb5Ook0qCAb618NAmuv9EsaU9iYSc1+iNmX9IgMWusUC+GTlknnUtRBfZJ5JeXKfM+tXLLNdpj
UoXP9YOHr+dYtbDIf/9v5fz55ftG/8OgRbU4SQ3FeHdNqPpU1JafZS+JEPIKJW1/wQ1sE7Td+eY+
ZJh5TcN4hU4mO9uTf683wXevnFQ3llWxSXTbPy8PuU1pF3IPsAeBshK7VdS28S1XXm9fWPUzEczD
SaLcazXpOpSqC4HKA6AKyqO4Gy867+1GBzgUcm7tbN0n0z6R9JuBdt8lzp5Dc899OiHNkhwHqAaZ
rTmisLC7ytqH0mjXHj16LdaVI6HkaPmbToa0S0pYi24mwx5fmNwaqXvtPD8K3JbQEKf2s7n5wRRr
uhNp5oy6IRFqkoJKwaBzBfuQnZqZeuSndkmEPUBwtDS8MdFKj9KYlCtaFFf0i/lFHR6aZgp3TDl9
6vQGpu40K0gZ7hIXIbjqTtoHhoRIPOv+pTXao11WZPlw8wEG7tBUjK8Jw2hnQtC6jkg8cdKZw2+I
iqjiMrswZrePlpGHR5pYudPEutgpgTccRmv8PoStStchUw7enOjqqdlL0JagLqhjOoQGDKeClA6v
JJeyge03cGXfCEZdWOQoeMjAfeZSqC7mClzXmQ7RM8ehq4CKRcmjoVdkWs4JvKpFzQ3NEN4Y5VgH
Y33Wu+806JtrwmDIASOyh/XWb3Wvih8R+h+8ihpxPn6xEsk/cQUvN4MP1btCWudEI+wIauPyUcwP
OKQdElqLk+8VX2AUvVT4wHdKLi6AnfU7vW2HnQlNtYdLe1VDJJWDSL9mbXXWDaj0jeXf9ORs3QBL
dWslvSM5Iv9u+tzajQu1ffMpUybDGWk9HDNZvQxCUe9HJdiOVhHf9MwxYZ6NzY7LEvXtPuiJEApw
0qLX2xkhpX/wpIwtitReR4xMjijex7PfUqqaLLu+8ck/+4cRvfnLrMI0FKEJboamraA3fHcd7kim
5KzT2xeD+Bg3DkZGcSm+LMtuuYYyArpaVskJWW9UstwLJ/IBnhiKvwoIZtwa4fQ1HUKxTWKA85EA
PP6JqofpgMmy93E0V6iYOXE7P5EQiRkEFB6XOP+MN8OJjawn/cUzHFXDJu33o7VS/BF8f9qPJ7n+
FCfZTkP0eQciICdAMGvPMEjEJsqV7ws1B9fIluwSbS8GekDgy+LntO6SFdYx7iJtwDSEv9Wnodjg
iVG3mAfwhvphfuyBasVz3mdWV+19G6mKO3UPKZ0vuGtDtJYzEErBlL0MFkojY+iare/RUIrnU9ir
wksXdeM5NMRNMxXV6xzmv3+ixtULRe5rDlYMMVjzbvV/H/KU//5nfs5/jvn5Gf97Dr/Skcy/N789
avuSXz6nL/X7g356Zf76j3e3+tx8/mllnTVhM962L9V491K3SfMn/W4+8v9353+9LK/yMBYv//7j
87c0zFZh3VTh1+aPH7tmXT4CPZmb4H/4evNf+LF7/if8+49zSMgP/xVF+DfPe/lcN//+Q7Ksfyky
MBqkk9xpTNtg6AEtcN5lK/8yGPNrnCR//FeWV03w7z808S/cJZppGtx45nEhc96a0NJ5l/wvxYTc
APleRz2CJviPP//xP9B/r9/a36MAVVWZf0xvtgOhUx2neMM7Q8dBAee9QjY0Q3iwRR3viakKd3bf
fGp142KnQJ/1DIQ6eLYV3K1pS76atcNaufeHMXZFA360Yr7r6DRGHXO8QboFT9+errbX5HtDKj4T
R4/sXmlfhhTnBi3G/BCntHR7JgEdtu9TPRbXxIwwjVFQ2UCFZvCDIt4nv86s2jXQSgJZP8ojkAdV
xbs/1NZKrsxkC604cRrte6Um04Yp6lHv0+QoaMGh+ZeL+lNa+r0ztCVakajVVpAfgvYrtVhCMyz9
3sgGijnUuleaH1Dfn5INEuBpl/KTGlp+hLZc0Ri1QspSSm5fo7gb3EnKMkqgM4XMSy7xDNkakIqS
z4jTNhzCAqKcPNKO9r9KlQJIK2007ozgbxAZPAdzfL1NIODF9Pxw1TDlWOGsHE/gvvt11XWyk4bp
XqcmHHIBKNR1FUnSGtOk5timL+/ioW5XVWjy5soaz5sW7CzYYU440m8hTPs82syaRNydxzqpdnlc
bFMvBNhJdKBlMKxWozi+t+QvA7iaLsi6F8R47lR7zz1xLi4M4cGVFK/djlGJy7pf4U6bsPrVJlFj
1mxoUh+J49FXqjI+KNDptnZd8UJ56ZQSF8jc64CtiO5o9f1wM5l8oYUWjFtGk/l+KkdXTFJyspXS
AW9LUJqF+ICW7GeNiMvlaIhYF5FP9nEI72giHS1PLw8SAj74rsMN3SPhWjL0xd4LCVyz4eKRPG/v
RihdzO2qLfMqgqc15UBvNDialu9v+ib82gUigl/Egxzgx18eaojSf1ld9i7HLXv/bnXZ4UEc3A5C
Py1rEnNFSpcDHkaGewxMfv4by+uRf8yeZXFKdXtT+sbd8uTlYXkb+lwNcab2CZ9Genh7F8sRy2sK
zmrElaW2etv2dtzbn122Lat6rNEmkgmEWp7xtmNZ9SOfW9ey+Jf393qkND0KqiaO78P9+MuBf1lc
Dlz+DMgHwp3BgFMHzt3AyuXT8kD2Cp7WyWpcg+DAU+8j+sf9hZZyjJuDsInQANrzkKVkM3XxXx6k
UY9PppqwTcLf4Cc6yP9529DrCobsrVn2z8tzlq2tNY0OXaCJCYl+EH39VIH4WJfqDMohybkmVvwU
SOU5HHISZGxOJUVOpZOH8JaqH0takFpYReXKabhTHxNzOCAUnvYVM7k1w2OHsVTqyMrOoH94som1
P3GtZwkw/YkWkc8oYcUN6kmY3PaX/WqjGjsY4CfPlMZjJjH3kw3V33QIyk8ESuunZalJEPTV43hn
g3CrNb5giRNrUiOBzUDqXE/mM3zbZgbtGntpBbiPI8bK+1rZgUXGn7YL+944FlAej4RFJI4SxPlG
nz933PdavooKqzphKEMtsfEi0pqLWkzuRGrVaTlqeaAaiadmfhI9vgiZb/wR5WLOxTP53HtlutVS
6viePWaHyWx3KhTTY63y/yiXTOFLp1H8uRCWfY097ExaGUFrkpXinJrxY1Y0xrYq+3RTI/F2yAFS
13Ir9wj484GqnDmcxiiwtjbdrjQbh1M+PwyRWpP1BCRNzEeoDHC7STvC2EoPvQguwU3Y68ZKIm/J
kbtc7Icwp2qaBSeKogEa7kg71LSdZQa860STVlatlQ7+ZnvdhYg7jTn8WIOoAtv+NCFl63Uo2rWo
Nj1ZCSdpVKaTDJH8VEdpvJ9oKRET9GP71PulI+tWtFkOi+Yzf1n6UupAOq38NCb7XrKCTYjGmo+D
ryCze5y3caFeyULt9kWTkmwFPUAJadt3XZWcPJt34k9StMMpk4nmvmP+EXPdOI3DpOzHlNpi3hig
D22sfFmBEF2TfLEtNPG4nFgY5ChSBIQlVmS4nUs9T89T3dUOropqs6zqUl1vyH5lhgOU8tzYTMV6
hqVIxmpyx2BehZF/m/jpTcWwizmq5a1yuLkOaW30Y5AN7tsYoREpELaDaki5miLd5hrCjFDKkh1Y
3+v/Y+88tlvHsi37RcgBewA0C4ZW3ksdDF0H7z2+/k1AUaGbiojMev3qUCBBghQJc87ea82likg5
qJlVnCYjAZQTIVk4TTN0Dn19EPI9hk7ytXbLWMl+3WkhJeH1OWPbladt6ePBz/vbC5mHELyxrf/y
9O2uys+zs7X+entrU6UbSACzcL+84LdNfywWefbYBmq0Kz8/yfZ+29ujyePjNWNQuaGIa5pBf36I
357fFCCQ1BDQcygrRI5IdUsM4HpjSRy0n3dTNfnLY9vaftAj5gKQA629Kimq2wQyiQCheaX1tc+M
m4JBkHDAiW91EX7rqL57MhgJsZhvROwMl30Cczod4myfLC+GLvsT3+sxmwQHEAGbLgNB1ZsSfY+T
bjjQRjK9ahK8Au0DZZnMn5a42rVZNh8xxjxLdnMEEeTEJInqi0IPh8BP1zCrO7rqZAvMd50y4tEc
B/5n9FYSNqA+1eliE4pc4YDCVZ87UihGX6C0cnWL5I5OITo9zwyyqILukIE3MQmRI0LcTtqRQZpV
42CMPVkfhNd2bL4U5H2ZdeUbofpCZnTpSREh9Lnp5w3mK1OtbeAa7QN0KeR9zxGCVYfrcgcYX5u9
Ua9JA16sq6RsQBJE8Plz6S2voGb2sWG7xC0faiI5vNZQcuifC4j2IQYsB79d5kToyDKZFZCuB372
owRR1SmGFkIKt65tLrFrlMEx7Zguy8y+/aCejlEMK1WlE+upNcFpWkhEG46qY2QMs6PL8uQrdUup
ZakzVA3ImGt7qpmYjM+ZwggsyIzJxQ97K/E7NHGbHAITKWiehnCbjNWqRgiBJ43ZOwHcR2Ch+x4l
mpNqP2JkLrtcvhf4RenLV5ezpMl7NW9fRNgGHk6UwY9JtUxn2z4FWd4cqybN1lgEG4tU+oDyB2/m
klS7bhFv4TKE50gGvzeyezIWEzez0ecXxC++FU9mnwlvyao9aOrWzeX+pQVq4NmT+W005cZXJ2QV
TLX2lUDWYreLY43F6KmjxKBiCvemnNarpuNNlZPIs6EqjDeVifcs6DeFMDUjHPgDlSg3Swzdtbrn
ZQmo7NgHEzsACRKaS8leHG1SvfnGtMsGAaYjnxX0c5cdu2MX22tjzGbSkJGKUIb4ZIzqpJdy80iw
dGRTA+ook+iNQqAnjViCCMaxeC+LIPZauaRWjeVhzrsLOxEXctVHl4Wc7e2Gb1ATE4UtpLR2PHiD
1qzaj+FIu57oVkV7m5Z5vhUaKHgSkC6ReHqyJYIDpY7SMSjZOlYlXzfScJ/3J3MglI/EGobPi0HM
Z2DzSyGvRrj2aEcSWBloYqijYGkEWraP0W2ixifxgMQq3Ne55OEjJFYlnC7S0dQccAMUXflrE+Gs
ho/EHzzpZDV5chAeBlrgB/p3h6gX8cksJYw95mU4F8QEyadG7TIfrOS1OfMZjeHQFoDdcVbquzxM
+kOvjQcl9XstYJSd6ZanyQdQH/OTbXSPQovfJyFlJKmnoZcjfNhn/VWt6cKROk4rRpwyArHWXB+R
kSI2G6ZP7Mrj1GpPSdp23lBlNOsb6Mq45wRVTMIm6LyrpKwXGu7hnDlgG4b6OUmvhZIKwDWR5cZy
sbhVIbn0Z0omRwmHZfgS9Jl8pDj/MtZlDVgY53lsoqubqlcLG5pB8dvvsL/Qt+/Ug5hs6X2KmmxX
xJ0TLAnpZVRDca3AvjHqPPZzrGN5Esk7I0yfDCwEvhrh1FGx67tYO/RdP2Op1hJpTy5CvJPlqPJi
K1T9IiA/gCFOFo6uMLJsX1AMd8quFadYRG4ZhhRo5Rm9ZSXh7fXigNN+Kg34iPAxdYh3A8yh57If
/Coz2R8lYbnDTK1aKCbymdC6QXRC+xMNxfS+VrIdIVn2weAcQppdzEDKjhjyMpQv1AroRGMfLfmX
ihf7EJt5Q7R2CPo5JZGi6JNrZegyJuF8tSp4uTZbw6ChU6wg9MQYQ5f6/4/QuEi6b5ZWZo4+idRD
4/7GjHVyTLLS3GLhXGVFpbIO7QL4ETaGJmIg6T8Ol42ZuKDVWk/SBVttaZNgTsMOJoZjZ9P3GNPx
LlrM12JokHbrloXDljNeO4TlqauTF6WAJJwFGfG+w3EJa4KKgWT4yIhRGOco02xL843GMneDpP8I
QTkuQXDf8qU74U0ODfoczOGa4aH/iihhOGoX99TywGdF4sSZihhc+1UjjLMB2n1FttSbKjXJaVZ8
JsgRp+b6tYGm4+hd96uKwzU/zOAKiK/Zi9bpaKSOl0iPEXFl8UNDdd9n8HCjDUjGYjn/HihcAclk
cJSmQORi5MlhLAYXvq5vJsZtSCazhitQz+jrzUPvQeeAkDc3BQpzitkKChj2Agbo+bWMAxx4ELms
d+HYX5Ilg20KaXUI8aQ7FxmnE1l/Rd/0NBr8DEJJHHuKvSSDRbYMYl+IcdhjvqyYedYGTZgC55xX
IQoLsQcmigIliPxFGrbiTc/7zi0HG/EvsBs7+q4mRAb1OuGkhFWSUYJhC3NX7A2lW6erP0nctO3g
9hK0oCYBCqXPSrXD7F9qvlWLezIObgGxR1zKKTYTBPkjK8LDGGf6vpuM72JB4qZLNKCGQ9+G9t1U
GxgLmA2JiZSdWjlUxvCCOm70rflmVENG/nn4XuA+c6V09RaTHOAxxSlJS1ErfcfXPjiz2uTeUsU/
x1p/FaDUHE4ik5tUQeovRGyzp5zx16ZQyFR+RInOuEXcLhfGwhPDKpc3yvcupw1QCrK1yiR6NWPj
XSsQHIErKE8qTviooGgTPlb58gPLRuqnxEPuegJcF1EpB1p6h0BdrsuS3zUKFTdk2uBidHrrijx1
cmtODpAaumi6i9E+KWHxXRQL5s29VeP/qCRygIu3rpZSz+gkzolDic+kuRqsJD7C8lu8PNVBcOnz
cjVQDl4leW+Uko+FnN7NY/EmGVVyiFE8zgOxN4S1QO8Nw0cryWd3G3KpqZU7esMFGjpz4CDuhUpk
2PUO68DJrMO9rli7YjQuNXuQUfbi+bMN/DVCoHAI452dBpw/5MZFohb7Tbs8l4RVOYNgCoRSws06
XLd0bZw2M4jrNtNDjDnD1UeSPerGJryOOE+vbYIbO5uu5/GXgQYBV6tUuCNtn52FH8zP8+i570Pd
0xv9vujlpxm14N4iJKpLqMVnpXYOtROK4PH4lhIO7Nii4WtudIMxKDjGsThP6HzpeNUvtslFlQy/
n1JX/sTgx/gLjI1Tkb/rRm2Z+NEKmAXDWNr6eD3nlDokOyCpVGf2CXXmqFtHuGfWwQpThhEWpjAG
vN1Fc5uQK+nFcaJ4mVUuNz0W4g4Ri2PW1uwBzhDnuooeD5pcvlXCh4mpHaUxuYmRHhDVZNNtatYp
u2nsIWCuMJ8MC2rbBYyvA8QAeoh7WSMlaHDbvKEL3eu/1FwmmQonACc2ePucigfXTuT2gnFdmSrf
VtVxH0ypX5kN/Qp0wk7GpHSH5ndaLnvkIiCYrdPa8gkgYGOOm1aT03Ma2Iyu1Rzbz9IyniaDLIO/
Rhr4qVyayS/yMUbiqV3KUvhYYDtwDIBrTmNnwN8ReEvGfN8NwNDERKvIsJtXiuHiKOD+dTuAht9p
SKL5VJf42Gnq0zjX52aZbU9pNMs15OtMIQduVgquuvQOk56LohRedmF1NbTD7JoSoUM67Spfq+oL
uLGHPgkw5y9IgiaCscZyJsYppU001Ddkxd/Jtp57VqJyuZq6Bzmkc1QMJ71deredFj9XFb59VTJc
0+5lj/4nk5fJ4juhMUyp9JlUT3j24/pTMMMJDHFltlQCxypZGRAAdTN8OKFxQ+n9bOTdJb1KAGhz
j+EixuAUQO7T1Z3orOd5AtY7Qeys7PEurfSnWusZ8RIL7hEicJfhikOXNBt+hrt3DJzoLRuRS8SA
qL00qfelsANKG/t5Gu/iJLAOlRSBC6vN89InwnMqPU9OrbWfU3Una21x7E11RCDCPEY0xrFWhuSq
7+mwttPkr2cLSI3M5jRMzGQATdEOYdmLHdaJG4wIXCuN7mEhT9QzU42hdGj5tqT+qIRknpkEIUui
+A9elKAwgwTN6tjAnXbNaOUS0jrIA/JNQsN+GqhdP4uoq06TBiam5/JDaf2Hlt33dTpTkg+tfWel
d7Faxf7cmJafc3HwqvBnXvXjRR32o1P0bp9UkyebueFbK0gmaMjIHJWi4Fcs8h15nAdic5kNJjjp
kH/TcT1Y1Ml9Zj0YnxkT67luOLWwO7+fykPQUlwQnDqCekjdIVIHhi7Xoalfkuw17NiTjWMwjQ9q
Mtw0yCHcYJZAaeNNMmFPe0IGYJa2xzLMGbui0QJ+Mib5YYnmM74rbHh6kHNpRamXCRMzkU7+c9so
zKBVg2E+JdLQAnvDtPIISvhXIA/ZIS5MjzM5YeNFD4jKZLihL/aphkuIyYVz8MC10LdhXrg14YkU
ZLqHpG3VU0s+gZPTQTwjFjmu8iZXlyXmhavRh9Z3PScPitAKLuHd3WTGoR8OJJZgfaAWR64IvCIc
yFaB+JrLe2+eBrC0OzOeGQTThXQydihFqw5A4WontI3ZN2MdxtsIcqCBTevORuAONlIJrIJE20Ed
thTjpymT/ULk12ucHKwutbnY6ckOIeZbl5WcP2BgojlcHBhw73OIh8IiWqUbzfHQN/MVZhqKMC1q
nLlMuGJlIOIWk6mNRnt7GQ/DJB6aAP240psZBnhZ3Rmc+uGlvYYQD85BYT2FQdPzHRdUa0iocbWe
ybNcqKe0r+p92Ea3BCoeGb/RPJJlkGf1m0bJWmnxD9W1g+uovFxiaeYneiGkmtlsI31rKFIo8qRd
kDZX+8xIzCok/K4279Adk90WGaeumCrKgASupan+Ey3J09x2OBKiicRCSY3pNo/vOKlzKBDJ01Jf
hUkXXjZRUd7EWQq6j7G5XzRPwAuJ81go5GBk3sFi2xmZzPUDvKuT5onl1Ysc7Icxf0AY3ftTx7BU
lYvnVqMGvJCwtqQLYHvoUKAeCppGFeiPiF+MGnfCdf5GA/1pdDI1iGmKwDCLW71OfqUTMuR8AOo8
mr4paHkoUGQ9jsqECdfga+9tMOV7qUZEIogZ8xZNNK4+xw8ZM7MjCtO7flFPkMD3ABYuG3lF4agF
IFiZuWr8RNEo39GcfKIqWjq63t1160FKPRK5fya5Raafxi6MEbg46bdlaNZdDXy9grPXKbXA3sVZ
BkpTAsUEnJYI7gNCrzXd2px3YFNz36alupfNETC4/jSK0GAPbZmVRcuvZdRavyOvNKgt2a2/42bY
a9F4bw1wqMPph7H00z6apVNj1S/BFPZ+ARYYlIu94nntX3lvTruqNt4WLSN1c8bl0WaYr+myXLNb
dD6eWt2xNAQ3cY5FsV2vjtYs3cg0Zh0bEmwbXjRW9aANeCxiGLhOX0FHaNNbWdYfxmxi98K9Q83e
hIqX0oTUixWV7mMKYg68fFP0UvGnujlHDfKSxWCqGDZoLwO58DNdJHhoetQPpNuN5GZV7CIc1zYG
7DGMqB5nL42mVX5UKdiSFL11FJWqLTUWya0L2z7kKKMcOQ9OoTkftcZkaC17Saj/MCTzAV/dNdQx
Axvp9F6AHHGU2UKdADc26dpLypMeUPDsIOX3Q/stqSMiajXtLe8KhMP0XjHfIIWXW1iL0w/GmMm9
Keg2Gv1wBtWO+L+hCgit2ctHn1g4PzUMJm2Q5Kk6onjusqFdu6I/l2FxTKEbVyruB61uWyovxY1q
03iOdGn2ombko3HGrjDVXdlaqRxQI0b7TNZ+pGFf7JQm+9GltMCjug880xA0GXuA2zrDS8fk5OlM
EkSUjBOaJ3USdckQcuNS5rt01Y6IuTmWDeNDEPL7ygr3HECOkoz9yc7i+CiR9QmfKD6kWcyuUc+P
c9cSc6gq2W5urGMX18lJHxLPznV6UKVVo0/nE4OQM3DbKfGFLl0iRaar0uTXetJezORCOJBwy71J
6fikDVRfWu25DEbDnwqD/oNormKGr0ZGe7zHVtZJ5OTGigkujRFJ0aUgXhKumWPT+P3Y9V6bS7s6
IXkFq0e3LxX7psvkV7E6H5SIgHQMLheaeMxgIWOSXKdHiTU5hdx7nJ/2uVy8M7O6XOSjukjk99X2
1YS5j7Kg9NZV1MIGKgXIjtDbaFl7KQmsTpOd1P5siGFXRjKk0eJqQMg/VzGu16MKYYH/yUbMD71p
sPXvsQBnE5X3WnYz9rNMkVxiPBuEnY9ulvD4QiegxJgLV6LKIEl3lnYY21VirrQZg8DcowhE3Vy+
saiW7guJrFgwCgzqM+0y1sWDaZIHanX9njSDxquGBXYzQeeHHrS6PV2AcSGDHjmnB0/8trBmUlay
2akmczjG2XSpWnXhVTqlRyMuXVlG3yYNDNGn2Nfi4nZJ1Xd6U6pjHlUisXZ5A0UKQgpV6BEuWCx/
ayI7vOPc/AumDUUUm0Z/kqjDDhFa6jfKMbbM7CbOoakRZJ92YXFBetQJP19+JAi4OWA4uqHz39LF
wWqSJGTIyljCdzMw0uNQpxyL8EHkaXiOar60pUv5gtOeeLBuElTSoydGIpqnslOrsuxGdUYSbUtJ
dZbeArPdEWg/vJiz2EvyMN7ErZ65uuik3SyXszsNIHOCxuz3RDIvp1HCREd7oCexrqf82U7vJnsC
DYlDJ0cD+wfx6OgaQ1eoF4aGtDycy8d+7RN1Ul2c+jYuTkY+0nj8vL8tNevqz8e2l6CjtVLg+bxm
u78tfXlOTBcb/HoscyiwhQIb0YIxNMl2EvzE3zbz8a5/u0kMDoUjz63qfTxpex+uhjShP9/845Vm
Upy7ckwYpY3MKYPgMKRWyIB3/Rc/P9/HdopOuZBt2UaduP7H2+qm6c/MmeL91y1v9z+euP0nrWW8
R2Mw+NumI0pPbOHPd/l8q+2L2+5GeRG5ZhHMRLXxlX1+oyjxi32sEQINy4MYcIoNNrVKQq/eMrWR
vEgWpYe4pqF4N5DCkEnMXAaumBNuBhQ1XHRVRfHygUkxY+bbK6EJ2bMm1T5CC9oLWccD0FEJm5f+
EZQjclXV05XwO1N+ZJkluQZcYkc/ETOn+TxzRpv2vdo5UoAFZZoJnxdF8Wj39WHW0LNAEcyGb0NW
yAhM8s41+vRKlteWyWymEGVMzKPhBQFg56FOvq8tjGaW1rFCdVlpy3va4mbua+NiVPW9jZbEWYWC
xk4qpCttI6IvqAK1BEF4S2ijS4HCgSh7I4ObdRMThYBmAIBcOR7WUplkKjAAtK9JYKLmOgB+IW2k
ThB21xHSX03v3FjsYfQkCEujyyleBhciH43uXD3jKiHskq+3pMWlVaYfkpROxbCFp6w2Tkjor2ey
0zpaNh25sB2kytpTSFOcSMzvGrW8eZRe0OlIbqhOhKiiCqZmSzirnLlG3KAuxJEfRdrOaOdXZDnM
HEj4sNoQgVey06c28OOxoWWuV095Jn6UozZ5Qz3/GBEGM0HUOXFr5YDekmug0iNmHpaXKFQfyozh
bcWZzBuGCsH0cy9TBSVRwhGKj+0idhvC1A9j2gcYeBPbsRoa6AmOWXRHqwmwYnvpOQhixWtmKgO6
VqyhrZxNh4zpRg8z7diNIE8WqX+pRxXcoJ4+YEA+kF+WuDR7XpcMiH2Rm7Sjmm+zF/bZt5mLmi8h
8dh1BfHWsRgvzEb1Yt24rylx1hNGZdWkK58vxRWnMdBUiBeMTpIwq0PGELV9gv57W7WBQY8MIMXU
iqdRK90JWoFbSFm96+Yda2kz2c2CtbW87hb7qV2qk5F278hQb0AolJ4OqJMwA+EbsBLR8pjmbtM8
icps/4usXV0l+v8u6BMqhjxolxpDpb84RKMAhCLx3vFxnmm65INkn0xCu91YycjtQt0RA2syqlrz
pbxQ6c9Ewc4KqQrnfamgxD+2jbqnh6K4fRj2eKEl+1afAFhGZn6dsiOUZnvPqSD8Lx/8i5lwVSKK
1XOg0lo1NEHdn3/sN7zoAj5IzNRojzSC06MkDOQalPOcyaRz1icdpcHEoqefEVyDAvc0a3b53z7D
33x51D8EBBakkBajvH//DDEkGjFFeXxErDFfV5l6TJUkOjLyU1y869KhzEZrFzA7kGqGDL18EtcE
FFWvv0lI/9Bp/h7RrKH9/PojIhXVcaGosgX544sEOi3nWW9SMzz2oMLhMDT6scckSjhv4o1t8kL4
QglNVDxgIKkvrVSZDjHFlqEi8TJopUvIFfUFA3qnWcOaQgQzXK8yrujQy3095DSNIlS5JGH8HODZ
tjpMKZWE7bUy6Yc3Ej3pIgtKv4yVd2ENw2Eq631ql+bFdhOvS8SdvPznf/tv9l1sUKQ2mqZiyX9N
QEZVbkXdEIW42dUVVFCVPvnFM65cc1cBBYlWv/lQk7Y0D8vBgAqGc4D+frYwbJ8uMDsMBzis+kGB
0XIMdMj2A/QPUHPBsM9wQR16dbzvg1LbbZ/8/8uj/4s8muOEXfef1dH/By1nWbz/roz+eMkfwmjo
HP+SV48pB5uORVbHg/OHMJou079wuQuiBEnDthHJfeqjTfTRFghi2frQU/+mj1b+pakWQlCT4GjC
0v5X8mhKXl8ORJl8TBA6KPdUmQ+kfw05porTtlPKlcPSVtpr3S2n7Waa0uWkxITWqgv1kKIKqbav
Wp9gVf0Esv1/l9a78ZI9Fx1uDdoYVA1mqrhoVufhtC1xpcnbPPpjRPvn+Hcb2Y3bKG69MT9HwlKd
UsRSo6NMWtsuLOeHqBwYWNpKTgJSoYTNi6wuK8w/2CUUHk6fNxQSmNtv9/PFZnHQ82ddXcyP0es2
DvwYP4ptQG3UAjGoIjFGs2P0E+uNSuADCsKp4f7noprZ3yFZtX7YFilghXX1MCzjH88khnpe3CxN
Zi8Z+sYRalLLH9+YhZ3oQNyIn1i02pztW/xYPdb5uUVGBmsES9HJmAM6wWKoTp93MzBeGQXkKIHz
46Rl152KJTVkd1sMxwXIw7a43aDG707WVBN0FtA7YniG+K5cR8CfNwqleTAxisX4MV2/eWNZZZV5
ZXq9MpWnCAMbwg1yE3zo6THzypAOAmYmHt6e8PmssVGfjHFNI0Hcv5vr+m6e2TG0Im9P25Ly51Lc
a9Qqv6yW4ylQfE1DTSlNykNg9e0p7UiQdbYnbvfVYf0if1v1ufXftllo61cLnb524DApKDD4HJ/v
Xn2s/vPBbRsf77Qtfj5ze2Fe7auZfS2VUvXECE35WKITrwIRzZjgb4vb6u2mXrI3S5cD//OhbSlf
N7AtGYjIDwUtty+Pf77AwNx0KlG1SwpywsLim2/DhtuP5e3hzxtz3Vc+1m8P/u393za1Lcb1mGC6
1h4+X7ItfWzn6yZ+e9+/LCb2Dy0fy+PXd/htS1CgBU5DYCO/vfq39f/hw//2gt8WPz/0by/92/Xb
M79+tK/PjDH3OTqIHxNtJiwqjvzP3Xtb+sfHPo6Lr6tjps5Ih/9tO1LJUbMdOrOZ9cyN1yPs86aC
yiX70gI/aG1Mi73KKe3zNZ9P/LLZbYVYbqO4Mo7IQMoTff1yFYSU7PWcSj7vfnmsBNNOH2h94l8W
t6duq7al7Wbb0LbJz7sGsgHq9Os28m1z26Ixdmz5P7/79sTtZnsbOLoPUj9mdL7ZlpoSYPOyLZIL
Ncg+TWaK2gCQtEyuTsKwqhPME+bMCfzM0/bgdmNlqr5g1V9Xbc/aHu3iEZWEudTog+uERNVuBZ1v
qxZyaxaKbGxVNsK8vP5tM6pAijgx2UNuECID+tiWBLsxOTdNTIcDmpo3Z8qlDYbSQVfzjeb7KzHq
zLMUDJX01N2p6b+la/eg6Wg9DtmPecSCUkaRn6+YvbkqVHe06BVl4OXBrjLpX6MuTpoZfteWgTIo
lyAEQ0pOwalGS/b5KT/+jVlHvjnHTeT3a6lnWM/j9KCpu2ylpX96rP1z7cfL1ldsr/3Hu5TomDN+
2fT/w2aYA/Xofa3DtmV7u9hu7/SxuD26bQbjIfWg7Q3+8ZPkcnyKkpkgnd8+TTuVu0qd76rtSiYb
Rn6y8ynnF2WpW/+zz8e+Pudz9edzPh+rUHxQlPv3TXzZrDpQm0anyHt9buJ/9zbbp/18l8/NbI/Z
CcbKdNWTY9ZCXs71TF2vptvS9th2lyv4jZLI8+7z8SFq6RxsT/lY3FYl23V1e82XLW538+0Kua3+
eOb2InQKf7z3x/rP+x/bpPXgzZKRUSAnZgrJJdT4yjgr8htYnhz8ZA6ZHtmGks8hdrVx2rfyqDkk
JUOmUNbYqlT2lkADP6aLyk0iHMKDWAgMQ1nH9bnzRWSC6DRSe9/k+UVr2+Vh6JS9XVG0p+uOOA94
eBWf0vYNbeBRgbB2RGet4tdSCTk17whEo40pS+Cb2vp7spASPTDCoFh1ZYlwuQnrYN9Wk3VKG6LA
srh+kJHG7aOyfcli6ftGMZiV3vZRsF5BZYCRqy5uaDy3dmHv7dhGfz6aGNOQt4NYQZs5UjUsBkd0
s9/WEY4RgrLmURy0VqJ+B4830tNdXhFvS2j5uCtM/VCl9U0gxb/SAhkEMw7E0AJZriVH9M9tQQ0b
AntGfIphpcU5ZkTu4Xk7Zar8nGuQb/O4uqBoy3S27mgpmvfEfiZHA9kS3R0XmaiNyhP7ud4hARvG
+E4oiwROKUud96Eo6Tn0ZcQvKSs7vYyTi3hcXsosfje7RfOV8VVu7/uwuqkRGYX1oczlHJXNep4z
QBg3Wu9UM6zuNJYpp4Lqd/ogMRwTvbd5q4vsUIuevVdtVJcqHv12q3wrx2l0rC6UOC0GK/dNu1W1
H9lga6c8iIbHzAR2hjX6Lu/ERQE13DCCyeutgMLvbZiHxLbDtqqmX1WuFBgQMP5Q8+n5LSp4J/Se
QL7NixMUEbIb/EQMdRtgsyl9Vk6qgAGKnd6i7e7t1ocF0btmbX9PFAiyaqtaFyR2eraoQ6rDZXyM
TPV1iG6DpsldPBe9W+uN5VVVt1cCea+HqH01F1sZY38DNXAf82+JZTxOJHrSD0muh76Cd/Vi3VMk
G/boDEbHaKWfUnRAfwDELpKfSnsp9w3GlYy0NJqo2o2WIUwsdqFREWVo05LtjEl3FaquQxUtjl4g
neyskSqSDrinyNpjnWQ4GpI48nDkmF5Ur9niMRqLIASMk9cH+l6vFEd+YW+cPK2GtZOn14NMpXMG
c3FtQIwt3SG1g6tK68TZCgN3pr/nTtUPSYTBbrSzXZZXlVOXMvH0Pc6GtvpV1PqN0QfKrqrYHXz4
iK2v47bY2xBlEhpEBj5Wut0IbQ3cO0TMVLaHeRMlOv0/vjhmNrrIFSrZ9KSHRbmrFrRkOqQXXw+A
pSTja7dMt6ITjd9C6HZ6tQdxxivmKoqo2c+XRdnegGxCAm2gK1GW81qDzDk+2hQhMMEWTpsktz2j
fQximXUWFIq8AD1gKvf5DWbkU13OyllFi+7y/wDSCpXvkwGWLBjpAhkwWW6mQhznyZ4PTUYLrLI0
d5qy/rbiqELlk2O57crIBa2Z38xU8dY2o04WmPW4jAPX8AbGZdUH3c7UQmVfG/qD2k/1RZ10940W
WYdlOeULuVHO3FSzCyCBCRlD6BprEqqnUx5Fxn6iMziNTP8GxJd+WRqPqOhJYFnm1U5QHicCINCy
QJoJG/L4rG63JMM7intCOMgfcFoOfLcEVbyDI5t3auMbhDz1RkhkXYq+mh31UerxxBqdpl8gFUIA
Mb+hAHVQ/BecTxGtEKnL2a1hAzFKZsKaBwxY9U6xzil749GgUNyDepwNTglGU8Vu1GfP4EFdbcQs
WvHJPE1vL+sR3Z0YuhqrJijjpVBoPCnTS9fB8DSS8VDx4zrqENH7Dn6SAHUZUxMTyXQfFDXMCwgg
VmefMwkTdKVItYdoVHImJEIluRMeqjR8BBKM9U7T7gfgZd4S24R3WwWyrglpbdKSrRZLEAlW7VmU
pbsuNyjAon50hYlPJFD7Hekq+xCnWF1PVwhxXnKbKBSdPrqTE6NelsurNxfqXW1WTxx9NNEbRG0j
cHYv415nB7sSb6dHwDpZsUt4TtR6PzWtSo8NcTTK3seYwxTQ3zs+HHLdu6l2cTWAXgASCm0z9cwB
JwDm4eOQdCYtfnGRhsqD0jMsQ0l3IRtvdhZAR1ejA1IQVNtBhg8UBJUW5Og1mzR0pSKt3Qh/B2Iw
4x6p5TBY6rm/FnUtnWEYORxp2r6G0OVY6CbquQJQlNtndcapR6Cf5YfilkRLxYsrjskxaFsHdKp6
nIwbq++u6iltvNpk36MFYoGwSHENPUMThDhvunLA6a7r0jcmCKU749ezO9velau72xD0U2jJotcF
sO4zkj42MqhCdW5vUlRvc6In8MgNj7MdwBOqxue4hPrIgef1oSm7Yw2MWI+TS23Zw9Wy3R6PFIou
HY158LSIuUTdaD8R/bL4ekbARgY1ppuD96Y3zgPBQ96YYu4tUvEzb7BumNMcuxwpBVpm1JVhpd4X
EyYW0pMa4hXOmP9kR69pk3WTrey6qE6BusQw6YX6WlvoNuwG741p8VBTydZhNqWKKXz5SkUth3/N
iAh7yk4yxOMEpFko+WOxTLoDXg5MBr+w2Wa4+e3lorb0jtl6+1D0GCV7DbWZrYGItEqkIjPKq1qJ
A7e1CsvBsOlrRXLd3EHpma5wXO/MZOpOJcfG/7B3HsutK9uW/SLcQMIl0CVB77XltjoIaRt4j4T7
+hrQue/dV42KiupXhxGiKIkCgcTKteYck+HIgIXD6fyu/+wVkXSBNfqxE8A1y5C6oQvmhNaPdYpm
paFfMaTxtEdxm+5atEtBnmTHOdGuUllfVk+mA+Soo+4y5relt7IMUt/nCRTLQl9d0Glk/Z3xEsDn
Ev21JFwBFB4rH3p6UXXDpljCik03/l2JGBaCRaHQxsQhdLqFxaWs0A5pHsaTvtqppHh2aRAp1uMj
I8dt1IrhUiTo3QPbUBuLMFvFwHYTmpWxZkYPkrF/gRbf+F3X3T2zZqrYI/rpjOrGcObVaPRTGexG
B6iOY6ZUrLhgfAWaoE5/qFSceREfm/nAU5ut5zw8k3j9VQ38KT1BGo7TZC1teYRCV58FWltrzMC+
ofMdkuh3Or46A4E+xvg3wwm2rqWGzzUUhxZXxdq0Ugmbk7zu3Gmb9fjXnFhA9JqYSUNaL64XybWp
R9egd7V15GpiVUssdQV5GitVoPyKcQAeakpovSnPVTUXG4bN7b7s15nELYXy8UA2kloRoy75i+tZ
NUwORdb6Vm3qhxoV11xa5p41bpMLGG9OkZAW1v9SconlEaAWXA5clAHCVVpD5aNOdeQ4dHwXNfe+
yKYYMBiSYYx59iBOnTcX1PMkmyfjqjJSDV18Ze7YPqwN62NAKX1rxbJ0QuzZOePow5T9VZBMEDJw
54gH/hy6z+zYKrZ1u7KtSGzAmMRheRqtwvW1orqEpv5kDLnCjVX8sJX6HbaoV3UEW5WM3rPEq1bu
GBlka9cbPTbUnpjvzVyPLM1REp2QlAKjOuIvXihk4h02nofnvXY2SVqduQ9SbuE5ggOerFWJXI0J
P7LiqGJC21q7GvulsNuKBsJAAor+0XcTNoN+G5pMVYVZPjHejXdZlwc+brK9IvbJ1w1kUtA2JCbM
BFpHb9wSp7lnITdjkpvxF8vkUiX91Y5/N65xbQbDeTML5GrxsdKot8eUXvec/JlI11x3fUNxRADA
xrVnzlH8UJq06JgwZ6VE01aDG0TgIIWCaSG4+JgIaTF+qfEhjKFcJ4Fx1Sp+R9k1dLqDEueX5pCr
lASbTmR0Ggak44rIrbhTOBebeTOEE7gd/GBFmL1Fag53RTMjuGD/Y9CveOnKE2jldM3lRXUglO1n
A+2OsZt9DOmfClmkHqIWLoLhr4HsQ3q9IBal/+uEL7Tj0+3QTn+HfDShatbwXLVqKSxHE3WzBFhV
turi+CiJvX1IhpSGerDq+plhvh7uXO2CXe3Lm9r0QucIbqhpHcXYXtoU83Izh4eQrjCsruLTLlvi
1LpFX4b4LgrmHYL3P5VbTX4WbCIddAZEUvwkDk0bD+k6BvZDlHW/G2gu23ocTy4ZFTE5vb5wuClU
0vvlaPhok8VN7l1s8lEssG6uh+kNZ/nDhY1VGsF+EO6L1fbeqmeTvDLlhGq35lNVLwKZri8CYKE4
RK/94l1IRvTD2MLdJtlkRvkKtfozKoczuUeQBECMTW6xqsgzuQLQxQjbiQj7vGXsGqLSYk08mi5F
apnYwb3Cc3snd9jSvIUUsjw1jD0qdXK9/3lOyBCKSznkh//8VGgEkZ83qOGr5Td9fwMQwWc3y9Gv
u943Aay09Q+IY8N9EMOuQ2OAGxk32TCj6l6g1byR8EWrwBxjMJyPSa3kBrr2iF3jxFx8FdMiuPZi
DB/d8jBlwaMhv7jIy5Nkdnv/fqAdOa8TQPFbo5T/fq5wppqMnIhL/r+fUwts17BiY1e7GI1dO7hh
1ghuipOxkvWdi8Jgyf921hjGfc55oDVb7d1JTqvvL4mDM+9JI+PboNp/nvrP861jvcWUv8fvp5iD
G/cMBiwCzbbE8fZfv9I0AuPQhnhIv1/yP75B1ARc73/+8PfTtoHRKJ7K4vD9h7+fC6KBoMzOBI3f
VP73U9/fjIEon2xn+vHPT+ZVfJWSgJ4wSh70CkuZTvdOiPgx1CN0uDo4DIs1BZDFeRxtoHrLA0Yi
hT/MAcH1389lU1/sgpZYkxSxp7aqaLucTU0dUzu17/Hy8P1iFTuMc7CNTQC01gWmVj7ULCRo3l7k
ON9fN9i7t02ZWZhTl+9HzK6pjKDYtO5tUYognKkHrh1l3T0v1W42cLvlC5PtzT8PbK1+qgQZ3WRl
/IZsYd+OBST2/7xuBCO4z2a9/ucXSRwIpzCP7xjc1bUiLPKfMwpFBTpLlJRelhN6SvX1sDQ3fODj
+4F0cjx9v+z7AUY9qmG3qPbfX36/VrhF59v1oBP/wE99P2dMRuZrZXrJ1DiSeB9696wwvXuY8oZN
U30gs/fu388bMu9vDhbIIHF1/o/lZYGaDpU0osv3K9gF3vVYmLRtOP/KKe72Wug58GBLeScHo96I
yJ199ljy/v0N0SXtQa+WuPTldd/fIKPEutaElJtJ2mkU/lG3bXOcw308Ubn1Nrj3/3ptVNdy5UES
32VGnWzx3SFY1wK0/4Xt+qM1pRtTBrAcJOCmrQlSYt3WdfxQy4PVtd2BnlKxisZR/0d+8v9VBP8X
FYGJ3ofB//9ZRvAaN2FcxP+bjuDfP/RvIYG0/2VYDr/HsHEGk0iBWuDfQgLX/JcDyRo1jYTjaHsm
Ypr/Aq15/4LtaAld103HMVAj/Ae05vyL32a6OgAa1zAMx/l/Aq19/5X/TdLj8vdBuvE7eRvIF/iH
/6e8ycUGWZYA5ffdXD/gQGInSYtkI892F7erLkxw4xDGKusapYo8EfeVWr3Y4TuCdZabQXecFjn5
ICbzYMgrE39fYGfcQ/+omIs2ABNSY0NIan/MK+2lbdgd9trLLJi2Uxn6Hl5wUpvY/Onc4Z0ejPf4
JGOscktGDh1Mx3iZ3ZZmBTIaetWXTMAWlWyo/s5z81YF43sgK50LQtA9D8ePob3Hr43d4lUYToSc
aytpVB9JG36N8Pfpx0DYqBxsXER9gPOlI2tueu0w/Y3bxrekE2wpQxiUSer4vXQ9KniCsAZqI/SL
9GKCwrmxP8LNtJTlrlSL+RFsukXvfAW99zBblMOOBHMVVhSWHk56jGR/Za4D5uKH8ZTidPPEgJK/
/kzGLCA8KXlq9NeM8aztPcNtuCQxGAJhelBH2RBmZIIe+fie4qBvKGON+hgvDzlUUi0xGWiM+abJ
qxCqL5xWhk3uuoyonnHZoEc3UhRHmh5Y/ugdHUtGftMU1juZEyGNpnjXzYFF0gzv3yBse9Nw2r8E
Uf3OxExZWXGaZPt39Mh3q2LnRGoMuxGlNCQm9ENLK74biq2RHRTlqbc12hJRH24LL9ybUxjfcr37
TUCr2kUjGU7kabGtx3v9OgEPqiYBkIR2OZsFsZ8GzN3YFnJaC47Yu8nDTKVBx2bY1m6E14eG8IEB
e7s2G4QLqXf/Fqpg6aYaIDGZeKKXih3z0QtHsEERtBdhhaceoS45uN6wakZXUFhp/FyfYWFFADlh
wg7FhwrocUFJHY6ELLzacRFtHb1uj/HYeIfRgUvAx+9mOhQJTBTctv/Yg/c8RGI3hOXv2dW+Imah
28FICZcKALo31ibJKmb91XoqbKKdiL9pxEA/XRTlFpfuEWkPMwOslvnS5+6L9KkUgoxTNI8rDVI2
eydCEweL7uAUndIGBww4JnKnnPxHNSftthTT1zhCBMM02hw91Z9Dp0+hmHCp0XKGmGokHYNQhlHf
D00+YonQ3HZF/6Q6auFk+GGNiLEXmMm65QFDxiofEnv/rdkhujJuvJ8WOVtBYy+3rxX0wF+p6+7C
LkUp23APbi1XLoUoraWGZg2xrn/zOFH/nLIxuwCWF0yNUfk7k/lbA0h9G2SbUNXtBgs9uRelBIsR
YFwhjuD4/RBoJG1indshCK4xDcr6SKLoDCURYmPpSzSYzJw0bZX27rinevTN5cBoeX1J8uYlXSLB
KJ9JnLTbTcJg6hjAcDwGeVhuhqLJYAaH7anU20ejnHQ3Jw4zpcTZdql9rWtbo99GHVERb1SjvG7t
qKUNAiYoDIcjMtvhSBm7ydAZHrrS23ah3h0mR90AAtfriiJ/1eMhYnaU6xuoCTjOtXIv2ZvTS7fq
dW816pj0rrltev1Wo+1YxQ6+e6kYK3y/z9j+AQd12PYl0oOCBssKefMOjI+2iYbo041atW15kZBo
jpo8ncAUYAr8rafeyDieh2CmmsW8OxDIMSjcbKKjPT63TKrdaxVKDq1ToEVK8sOYmThB5LQXy4lS
ayKjx88WTKnq6A0Ne0vaIVIrPoccN5yaxD0cUG8rloI1fKmvSRrxlppoAjiH36oX9cMm88fXJJ9S
HadkCJqLUMNIpqfMdc+OmhfRpzbvOlyp7LAtw2Wmp+crkgvmk0g2Difv1h0beSRg8rmJxmKXgahk
pDZIVgQXxvMkjrVl7RxGpkfDTn8bE500Z7E+2cNUnro2i31iU7bRlB6+b0RjY13akDyxKSwGSu70
RwESjsI6faRl01xHoZdPjeftSFZpXqemZN2q25/fX0EySmj+xxR73dtQGOJiiNa64tho8JBq4a4U
qdhj/g/XjDI46oET+aGnayQxCessauMP4tFj3pTNI3XPA2jdde928ye8lmvUkJaX5/A3ONhY3GvP
fOPQrlw1dacJqw7qUcIAjZTQIyBO22LGQEigCcOczARw4gQiNFbWgLk19DwmsEa1c5Mea3zacdaN
QUjQNGlZegbEuzWhu80lI0hO/HbrtXqyaucyvIfRF9s4+1TW9CjY2YhNNKp7M88uS34dc9pNE0OB
MbuUY/hFYolLezYd9qlwD7ZdyiO2VedIrOC5IbaDdgR9l2JM39rO0s82qJWt5hTmmQRtGFdzm/qu
a+FXKzVrE2RQjduwazdGm7w6E71NUmlGH0QIJjUB0juPMvfo1dGbAxL8HCqtQ20ddJu0Yjo7Tq5B
3lDnrkbExT/sybeCrL0FRXWLvBKnntSdXdphm2YTINaBQOeTZ79xrLbrzuMzrVOXXrqlDiL3nuNB
6PuBiox1QpVY/YS9zxaYjaCpctH5Xf73NziExIpVaseixI46Tu9RbNxJ2Op/FGbh0BULnxQMQKZ6
3XR1vKK4VGSexrGOL0Thp0SJ+RyG0BU08zXo0uCjtY1hHROieGkEff4kZfaBkpMcYoSBM2E+4yIR
lHH32Uy4AwcN7l9LMHCbBTuig8jDzTO1Gye2BnqTnLreIl+nR+byhI/0wF6U8NYSxfxA4lLXY8ps
Tx4UMPruZDeO0qQjOfGp0n2kjBPefnAZyLgKL0WeKk6r7FNT3pOpOYjtMdEyKarPoSunc1GdlYei
OyYk6Ijn9CI7MGlR41nbMrRus2xp96Q3BfftQNuSEKGeF80OdVkVDD9pC4R30RW7AmjaBvL4Gs0q
PajeROjTHkkoPlOddk/aVM103bX3Ps5zX3hF/kIa2iVLkl2YJs05IF9szV1oPunNj4gQxDXcm+xq
BZHuoywsT0Zr/bABp+F2bbQbs8cIqx9Lq/sxFWF4p4hAnJkG415BvEtI/qN9A54LA5+i/RXna/qy
qLTaWL0oN7VZMwd4YHPNRJerbXLL+iUX77MSzT4c+HhK8BhRIy8MBO2VhrEWN7Wkg08SpLNPaAoS
fC7OXRqnu04vjTcaI66pnBOG+WIt5GjTPotPmmdw88XTck6S+RIUvXasWoNJEJOGrcJbx4XBWzA1
Yg0qKzbPA77ufTB6Z33ULd+kIfJSc36tvcUNHznhZ8Nm5BaDyd94TWXvk7BczIxDsSPguTxkVu4+
xr65ecnE6MhrnlGnj5tamupCMEl4jLYJE4MTuR4JmPNEvjSm8cHStzLJ9XghIxOGKomaecQZRxWW
b+YRT00exdlZ1vmvJIHvZeIQWiLO7Pd0a6fhByPM/hZRIm6mFqIR/sPOF9whb5Myn7zJszcs+Ngo
yzbxiYZ14HYxw6dubnZaK2s8W3BWw9HuFn1nsxdQYv05NY210U7iR8mgd+H5BA+GjG9dG0E+DWX1
ohsjbwyT6m+7r7j0KvelmaXDaH2tjbJ5KRJCtvJxZFWv5+onRHeCB4VGXKOdGWsihkgc6ssvmTf9
MZxMZqtlYW+J53sp0rVbiegrGZqbjUojJkHoapWG4wdTlS3eYpLaEIJw96iIOu3Y6CSOeo3yVD8E
WIwI7KlIHpz1ncNqxzJF5y7Q2xljx582d9Dj4ncf64jbeZdSEPcOZwfHVdMib1vkFMlB8zYFojlb
YchWTsHu6ukeH2wQYnutm3wjiQho8+YUkAiWJk9J9z3Kg1OcOfZjmpjkmrBBCQp0Ybbl2Y44rRHa
TPLJbwlORU3zXcrS/uy90LiZUd9uYm8Id+z7wNaO4h1w44r40SeoeuZq7osC8UnU8k/o7YGUJkrH
0NpUHXjurCiGlVa0IT6WKPf1ysRWGuGKt7Pu7/gdc4jNf23K4a1o+sHPTYpD2Aq+xeV/mGfz4gqa
KnltcRrbOLGGOLj3dCpVZNtcOdrfojITuN9YVsoDxDgPMgyW1LYr5y0nGtySjsZjHuLOcCeSjBab
iqEBwOb22bLY30gqhuXvRpNf0Ms9kdde+y1HNNYd7UL1daO9xM7ISC34pnSApA4fWiE/KWz7Kxpm
sW0T0Bq6h1xbhbR3YpQ8a03l5WXMnEesumdiydM95a+7GXs0FplD77yuXL8DL85vxg3ahN4edk99
lLX51w4ws9ZM8HwyqJMbyw31RiXapybB8DYR6wgYrvM2rJKAm4IkOBamrHwZonXQqDCgLobXMXfV
NfhJC2JYpV7b7JGKkRQy0rcrcstEfSMfMdKn/TgWknkcsZvSIRzLQkR6NrLLbNfxijsT6dGIkA5B
JN8nM9rlcNBfikC/aRZDiiWON6KryeeT7iwUIBiJrUNSgYRAFdP75UAUpp0yE5eNDomhLk9aiOgC
D72Lmj49e7MVnVQ6c5AD8CQkXj40zD5lIjYxsREbs+r+zMqqmQmnvPvC+WxCqKKD1YNjLDoCfeex
Y9gyeAewMuswIXWzaR31SMHuiciY1gTyhlR9JqFXpZXtNDyVjGn7aA8QdJWkibknc9v03aof9zD6
SIaZcihLvbupytLYCsftjtXs/uomrzzZkwYBpjBOxJEiI6hTrH3BcLOKbjPI2XuQcK0ufZk+a/mT
DeXjh+OGMURccde1cD5WffmEyAMjIuwWZ9Vo1mXM+3OeUOhFljyXkePdIht2b9FvvbzGtt5Z1kmT
v/Wym05GGnbMRms+S4S2zFVpk5vHlOnXKTDCjXKyEOU33mnXgHpZG+GpDTVnO7Vm8Gy5ahVJDy/h
XH10ORKrRNyLRkY/0RLQxSEpJDKubR+ADyib4moQHM7gswGQYaMicJc7rgyEw4qZj3vCm0qYZeox
SqK02FESdc7ErbUwUUaObNZVoyQCKOPUl253SggzQUdBgei2zxMOlE3Y4eN3Mq/1dZg3G0OHYwoY
BHWHme1bBthJZycf3KoNhqLFdHTUAIY8ZBLUWn7CLhC6h/OCJEvt0qkE/4FE0m90zTgCCgDMOJZU
LgBgtiPMhRVNV2ftpdGrA0/lHIIz8g2O95ZbwKr6GuBYPsbZBnXR97/F2ONrUdYuSe29OdT2Zoqt
P7Xu/bHJYt3lIv9lO2lzIMN761WJc2EzDLwQd/Cqbhhmm9YhIkbhxfCKTxQs6Ie8meJVLHAWRUvF
qS9dYQLSyVvC4AR4jr5V1Wck2h8ciXerzYcDoTOUgtGjmPdly+2HVkL2HiHoMIrpjYhxG7I98QJT
beVPuekevDKcDppMzn2vXgW9j42wPG4HUXlDz9adNLJpyUoGZjV3rvsoUV22nnEI7bb7xQOEunSd
1pX8ESWmD+ZpS54S9a9sOOP7oV03RuSPlEu3OMaBbvVTvA1pOzlau0tRb5xxvA4wzJqfjszzJcg5
3EQos0OZzE/MyH+MPaXn1CySpvcJnATbd7UdGlFh+aMlRKOtRQxTbXWNdOx42IZLVC/plKxuXTxv
tLTcR0bfwccShY98ZgL5OLgQGVS+Hh0afr34rOe83Nyhyb4hsmS9GUm41JTR7NWsg3QfpqsaXOvO
0m/fs9xB/Jpxo3RU9QjaEuGZLtXa0FwqMpsBG/qon0bUH9hQZR+oZDeWZPSv4jpi0GnGVOptSolY
Y+yvoZw3DZ2YdlQt6BX6Ly7/ls9s8zcWBgQLjQMHuZnopGp5suiFYDggJGw1BgUMy3J/hIzh616r
9oBwO1g2GmxFe2opa5grNpxy9aKaktZqMKs/RI4unL7aF4wz/ZoG690K1bAbMhLStc4cuBfFRK87
otrIiZlf5xqf2YwdsSY5qshGNDjtRtmsym6RcOnkpCmlwRniRHlKXMQDpsqfITZy/SOJUcr6EQ9I
GerOODWx2vSe/VzWc+DnRzhCo1NHT/3yEDnFRy0Jf7NhVs3s+pwQDeUwdmu397g3tuIGcU2qI4pD
NFZ1gACYEWI/hRcDYWg+peiRiM5atSWIKC3lInW8fN00GNxLjTOsrOIvrR/WsAHfhGLwoqbPMTY+
GmAPTWCjpWuKWzOYyocS5M5e50dZb74s45iGNskNEfTPMbD2pB3tsjx+wDiHF7OAjgvXvNhQ/Wll
fNnIOnNqRdsDHhk9O8ZgrmDQ030OnfavFTPKL0vm/jpD24yKZ1VMxo2k9nVq2Ds1qBNta9QynIkw
Sjqf6/iFPJ9LkdUvUWaFfhlrLwWKWspOFdG6hdYxRxGXnPppTmbo9/aFDOyBJtYQ0wNgWth7MamW
Sf42GBTWYVW+2fRGNOoNe8h3NWkDqgAGLUZ+qkL6ZsT3KFqs8dk75yQozQWeVpjhFpXYT9hX8c4Q
wSspl7/SMbV2qaafqkkNe+7xJBuPTHEFquyUItuYLAI8xJM90TilR7FynBF4ZoYcajl5rYj2ivYk
RV3xVkx5ovn2Srw61GPMyXQILLJDcsKGpsqDM5a8WGV7MDIG5jS02WSWGpRvDqQvEEErfAfrkp4l
PJvZ14vkp6I/uCIVPqDENNfdwD/b5fPfTHPR2s2+MXKfJK7Urc6OuxEpvM7SqmB+EESyon/5RXr8
FzIv2sa0D9KKpXaaSI/JNaTwYtOK0PFl14LyppvckIDlxMHH7EAeb9B6+GV2VXBEN+FonagZDCT3
0qv3wrJPBoQ7AljSswoNxHITFIhcSBAodGn6xmLe0A17d3E/z2X7EaTuQwpm8vrM7l147WliHCLg
UFpA1QaSl0raLGymiUhMSmPdxqemqn6FkkJujuNtU/fFRcgTCRFfegZ8mW6Kt9UTdbKH+Cu0BoQ/
qO3o390TfULTUUM/xVHuW4o1ypXmmaypO9b30A+ikkj5qv0T1PZwm9Hu5TAwgFD071Qq4LhkcbFj
uRuC4VVSc68tLYxoeFPZlSaHtqmgQg2Vqj/SgBQzpcn01k20HGptdrcu/xsiQhDXNh3vyeMK4IPr
faNqDsBKUaYlVg38E4WubhlXQnzTM9TdrWaqV7cWR4i8slb5B5SLxM+1v8CE1VHNnHGkyIUH6AOr
QUtiX+/yiYVqDLbQmkl2kKKHHK1eyNAbd3XV3j0padoY2bkzNfdoZH2/KnsqM+QHLsoSs36Gw3MY
BQzyvmA3CwLtbvVgCNIWGXccsfsknfWNLVnzM3Eq9q1jD0XVnk3fJslgPQY1R46W14qqUe21dEam
AnPRNe2zV1QPqjswBndthitqaEO9E5IuTKvnEdx1d1o5UX1owRCRB1Rci2p6csaOyYCxAOwywy9a
6+GA9igJxtLnht02cqYllgQu4+DCgSYJaFOX2t0sr6Jl4TUqSAVAIOYhe5r1rtokQ5qukyu0erwJ
2J/9yHGjU5tEt5AsmEPbzx+BoX8poyI2b2STxD7mi+VGdEEJZAelo0mG/AAlql/0vWq5qaOKlCGE
xbYdMEe1dUjGrdlswbTIXcv5B+Y3I2A4Kw4F9QGeUY88kLdoCvj42nDTKyD85oBipysgTwGzXxlN
8DeI579TalkPctng/CbjI13geHHKTWHpWllIRVcSWSRXT2H5dgP4sP4YK24M9hy+RzYcH5RgY42w
aiGAtYbx6TQh2ZCxdi/S9tCNZXLMdNGhVWV+F9Tm1TOqL86InDTTPqgqVDgzwbq6SC+FR0XBYClc
FXP3MhBrsJrU3J3NrDoMkCCGDhUgHVNkJ2XzmnjdE9oFZ+0Ch0S2na+YBFGhO9lnkRG1TWf+dSrh
s48z2UYqnoxtD2fkLCsSyjv50tawp/ChYKfRy3bfxMbJ1EHUabTLTM378sp8eM/0jzLCembSD9hP
dbFQFDWBKr2PWJraYF8fFBlvWTUgFZdvZp0/S3rOmwDy0dswJOtxZsQZxDuUK6j/QIpUc/QiesKH
E6Gl+0YCWIpjI/wQjbtxxjy/yTzcM5Zc8UG4/tRE+yJ+7ykrL4mHNBSwqj87GVmHNM0C2ghzrh8q
QYXnVfDhcA1tagQsiwKOv2A8EXiPr6YWz0kQcD+qimMYOMcpqonW8cZmW430Eiz+UoUadl2N5Z/C
tlB4O7+HCiRkju6PLBCNwIaR0r/Ob6rmiHWkkIQG87uJspBZ0l6VBkERwOZ0FNG8jUpjeqOeOkP/
mHhzxC4C5Lbk8Dt3ouao5fqEcUE++pZ1qx7rrdXY3MQWCarUhuaaCcL3ppMeGeoxGSWtKpz1Ca9r
0oPD6HWPFPJAS332ncHYhcze1kOYTwdkiVtUhPlRDOrNayCHWMYrYOoJYbJ8BubyYnTqBzGUm7hq
92Hq7MMc4VfY6+m96rUUrY4GR1j3foRVr59ci75c5KBKZFktTUe7MftyqkuOp+Hcd9xkdRkfJGlD
sKbZSqNHIABZY2GCNGOlrXsf8/pOqV37Q2QeXC0UVy3V01284DLzeGEgGmfsNpvGDvQ71zAFcM19
ixvNurUqqovFbOlAou3wwTMj6FjOEX4OhFT4dnV1i+E2zOy6ubFO1XjANfLoTZ26ENCx+hVDB94X
JDsQvxTvCn1hPqvsx2TYHLcYyTb79A2wMhdtOXfykhaFcBhjz5t0QCtQTx67nxmgap7gNrcn49EI
hLBFDDwIrNXaynvEh3w87d4JvOfUGtXFY8SQNwr3fhDQd8jgPaYacmXA4HHiRcdWMvZPaj+rGI/U
kfUS4mrjpsaakZqnRFJ66dN51piI1sgeaeuOPkPIbIfIj/x2e9l0eHDlpm3Osv7oiA1HKx3NO32s
L7NnNL6YDFYnpgCMD6jhOTGj7iupAFRJgHzlOOirWbBCl6IdroP31VdYc5J5enZKTpTQhInas6mE
UvwnI1/NT2fGk2D4X+3kr0rMP8PcnCuwg5sxi6sNBP6Qf4amnhvjhJqR/aI5lQ8ZysMUIuIAWg/w
8ZX+Gg5Ms3uVlegJybFvMbtSZi25efPyeWMOwe9UwryyCls71JokgXRIP1UOsqm2n4RgHW2H4MWd
3acxAH88hbpxrohdN5zBYmdM3KRoyl9QgNk6zCnRD9IV68LoSHYy+TQod1tPjzaxGj974fiir3K/
kp+jVPTbs09PTPtxidgccCiSWqmDgVJmjYlnRpqp4EQClrL9UkuufR6tPaOdmTbcXD14cAS3ThDc
7QgjR592+x6aIrHGRCuEolhz/qY+kdsouZbJle1OFNXVWnkgiqdmgGJnXqeplDvpqj9a+gb5nA6w
W20bx7ySKR1v1Fz6aD6YuZjAWqN3Ua/bQLK5bMHLj7Hmexn5L719L9wueh/nhgCaHr9GlzUMqtnV
79wCuX1uj1uSKa7JOP/WSKvHbzL85h+yV7qptF3UPJGc/eQ95jkcXhh4bW3HrS5OZ19tRohTSjyI
a7GhtYPgKc1hFCPWxIyFmjZKCM/Dq73j9Lk4dXNjWlv7QRc9iTi8uLUGYNMcq7WJUL6LUMLkSbIx
YoJPVNy+BZhJmHMMO9hC0WamJmHS6u26ngZ2VDCfj2YsBIh1c0fSyMhID5tkyMZ/RLgM6SooM/DU
Tu1u6AGtEghRdMeaYa8NM0W3Ud/6Mnpn5Ods4vijTD3Ei4UkxdZ+1AKZuG4+AWGmyLSyC6YnxmEG
vSCVh8/e+IsoJGS+k4EuI8jWiKMBqOp955segQ6V4HoruB2h7FedWb1jTrRPi7aJ2hURv2qHflP2
QbLSCKNSnBG7Rgcdadaq8iM5iN3oIhR2IifwpRz6VRc5K5yO5ZamiYsfIyavNZreW7e7lMWQnWry
U8aQsKWsc45hLAgoYNtljSMSlKw8CadrcRo2wwquy/V/sXcmvZErWZb+K43eM2E00oxkA71onwe5
XHMotCEUgzjPM399f/TIqnqZVahE73vjCL0YnktOM7t27znn6zKPuQHzp/UYe7Dq8uajC7k8AYIB
tsxwxdfH0UeXlIDqrd2OU3P0VqLMP5ffjYbxYtfOtTK8MxevLa09AkLeCJHbaAttv6YjMeidbSPO
CYfHsW3eBKPNOTReirYf7tJSvogDTjtOcoLzLEYVTeKRxw2wJG70kxdl44ufGigdE0KaZR7vqirc
BTAQIPEVFdnXPf2BPqAz25pAX2LeoDOVl7ljELCUwNK5zfIisuWj6drrkKFY8FlxuV5bEwmrOtqk
nSIIbeyfR5MiKSAAC9cGxhIT+Ns+bVS9NoHjbktknusmCerVlDXLxyZsHK6RsaWpMj8QlXpxwFbs
/CiMNlI+K2QfW3ri1abw84sf4lQYU0lSJWVXtmCjkGrkPQIp3HdX4SQeRwqy8yAln8Yfz/B2KRbc
gQQyOthWPnwOE2NnZdOMadwRUiUhsPS+N4nlEoTilTsbwfHaInClSRPWWX0g99HZRN5cboPvfjJ+
6/wUAWdsG9RE+J10fUoB3nDKnYPcvYQTMe6CeM39smox7LVIgkaCcjE2XttcfYqGj0FFxgriEBHy
i8OPuPyib+LVJHp9rLdJUnf32rwLa5GRyFl/jmYCvcQfU4gPSX2WIkBsTWcXCNtvaAxE64nxV1iy
rrmqWXHv7dOAO7JV9t2jNg4lIqlDIScfo1R6iBnC9EWNexQnMFHvPgYAZL+OFqiOJmJreudJ2Gof
UXFhS8Yj1BdlvyFFLCLbsr0iZoyO0o8ovkENtPU1t+iLsfKfpbW0bkL4xW177ix336QMFfoRHhL3
D3tT5Gm8jQvemUMAMCqe+Tn2m2qvq9duxrsrJmfFyRvT6G0uoplevUy9xsQ4gwls9wgKNr1D0yjt
pwqw16dX4Ljrf7STfoc+gUjZRr4zROZTmsUE4U30RbxI/wjdFNtcVBXbrqi+EBONxjK8zUdrk6ob
UolHvcheQQ+MaUzE6rZyTWZ1QUMsqzcfU/TYOeNlKq18Vp9JPE5bg0PiFDPx2obtiIkyyC/kXXK9
ZD3BUcrfk6REmh3/yoknqIfAOVuaqZNHEThyXDX0QbfciY8F5eLbVF2aeuo/VEhSrEgEMssjtZjH
r/t5PariUonkzqYnT4f5OfeKR6uTzZ3EtODXfAN2AAXXCywun97YcEl23EPR8ThRdtUrayqLT9IR
q1VRy61i9zoakYff8St2Y/ssfubcTzeiM9RRlQg3dYZtP0KCwCaAliuR8y4IFeneGMpm0/wiMSha
Bp8vpvBpH2jnvbO7fZSBmDeNznygO2eSiUZj2GIszGhvXvuM5Pb01+vtOGCpHnv1LiKwHoxvBWnX
U5hzSA3qewaE4JrKx9G7j9pcfuOc4PsmL28VWcFqIiebnoort4GDmooUEILmMK/CxN0nBZ9rmdCL
NRsI2IHHRobubF6lsfXW9h8+I8PzLOoUlEH3yFOU7fsWPm7j36VGTXHqLM1aBk1N+YDJVW/duu3x
fyEGTerom1OuTaPNXusxu7b0ifHs+LucY2axWiNC1S3ksxivVFU9o4x6mPypWoOnoDpNnybtXvoq
/946Lh5sr14nSqJYSUb8Y4DnDGT7BzUtuLCSqN8G6gYcA/SlvoP1tP7ZxCnT6WlNGX5SjVJsDOAc
p9l47Ee4S0HpMewm53okck61GV5MjV9cFsvNwG5AQiXEGxeYskjadzhTNzgDATPVg7dAyS9zhlyT
qPuQlVfxYAv2vUlhmszmYxZCooilorncsaf2CA7XrVP86DnwT7ML3sPwIAjB6OLqk8PxANshPP+K
GqVYDSIkYLXeNXV2SMMqP9wCZxJNPwPmFIV9fDQLtC9eexUNa8KagRZNlWK0BhsA5dWPLOyJBJSW
s6qznn2ZH7dV026SXNQh+hrNpgx1iIA4du49Cih3biqafyXSMLekwRKyBCfPxq9YHgvHU5ug1+wE
ipzrKvvtx4Rdc5Mexfc6nJnOzSNa2ifVTf25dur2aBC2Xhc99X026zV7G4kVKcETnmsfUoQxEw3c
GCpYoXpzo0jl73Ws7kkXRMRIH40jlQtcjiyPx26VjjyWGQA0RkDcxloql5m52TTGTyV8SJow/qts
Pk3y0f7ogcEk4hSKGmfTRExAQ5tiZSoVdFWnQjuxaP5yYr8jm9A4EZu/5ylLsGEuUuXYz4jpsRlv
6uFolK06ZnWId4EBIQJuIoJqUb+kniRJ4MaBFDwvt4Faj4AwIKH0JKpxk2Cx5ARpo12aVuFReS2h
C2V1QhkFzxGr8mYM3+zo2TEBGhAi+WSRCbS7STzzCsiI38iDIgmN66GkJ7+ILTkJrjaBtTvPTU7a
kiCivGgk9yO60HqmudKWLzcYVz+1BN2LBvnEcHW02ex9nwb4CmQjHDmFiSj0g+Pt7fjaoSfJlwBL
noeaQCFmOPYmc6YWG/S/B8VFfftEs7vaGUuKmoFDEKarL4iTXQLkIGAzTWWSQX616h47v5z2hEFa
U4yyo3JJ2vaWpZnxqeopjNba9GiJL1F1QS7VDv/R1UYQsCvwtIGhOgwDi0MbKlqnIcw3zHIVgIBf
fdNXO8hbhNbqw0BKxHFs4vWc8CA2WfbUcQ4TOL+ISokA6U5EC38WApat74Z4UXrb28xuH2Mfnr4v
SgzGNM7LLPB7ZxlqzrVZB/beUQVh4lm2bWbjA0xyx3glx/Xlq83Q5c6WZXtBhx4zFpUfJAmLE/Mi
XvBXHrHaESNd4FcNqGE8OQMPsRMKL1wrWj4lonS3sQ1elMHhn5cqCU8suHE/u+m0+JbfdY7k1RSk
3SbnAciO7oLxFEcmEPWcWR2ak4D/RFr5eK3d8HV2Pi1CJ1B1IBlOPXtvqVizcSliUeVXYPQex+yE
5M/zcf2nGGnQLENFKSsbW6udUWZiIZz8pN0iHyROTCHbBhz6ZkkTQz2bnOf0+TGm737yEx/KFD9F
mWPPI53UXNOTWrS0IdDTVMpFwpjj0594JNoAepdsy0+uuN/cEWTPlDkXDsAIyGY3nQoMUye3iO1d
1VZPSKeHbZQ5Tx7XAcWNJBvafRa4/ppMEmKTp/RM5xmYBm1GRFdr85nwpLc5tIv1UBjvuhkBmUDn
I7jm86Ycdqg+/midJ5qoezv2Hrk4UDxNnypZzAHtnOwLu7sanhecZqyiXUAIDddMmphAZKmFg2Am
HcvPRwhOg32CW+N7fG7ITndkcFe7jiOa8Za5MTxamaUCTFyDyLmtKpMc+tUgQxIsRHg2bKzq/Nuk
2/BY3lTPt5e5Lpjsw7AZsUG0xqNT4TOhIy5wi1TZTrrTW2p6/Y6i49vgQD/m6Al2kwp9ViAKPLCY
+6HJzFPno7ubxB3bNsLk5d3WBeqVanlShC/isz0F4QYHOEEoGsxzwgoITashdibgn1BYXiD0YPRY
UszASV/VzHWlKvz33DIuPoSeg8WepPvsKcWfsDMxu7EnhwbfXx/89vKBcw6y2orEb1Yvefa9pqkW
S+PQVsvTHdunZMl3E4vcvg0D+yAnLvua4Q/hJDTMAn9fzTbKSys7etRTNOZGPMgdkc1+u/EO2PsK
pLrjLxrknPsKJ7DmQL8twMBiSzDkwCTToFkdkWof9MsmJ/HEm2C5cbU1yX1nKnxixJ/AkQye+oSB
qtenAfKPnYPYZ+WVDcvNLtBeOQl31L/Yof6LwODF3vQP7iJPWMrFegM6yzbxvfxTYHCAOZeL+Vij
UI9/z8r2idohxjLXDJOmUJHO1vP8gseyTwhPJC0UpmaT/vRo4+3/+/fCX/pPb8YmRVlJEqi5iki1
vNm/JDmnYT9pJZriIATyaUfZ9Y7USSRHibjIsnrmRkL+CDkoBuorWkHA28zWgjZkujO65SJ4K4rn
hKV15+Dqv1uU0LSan8owSe41nTL4u5vYnkK6T6O/HUJARdgJDbgY4ERxgJJkElmnNs3aDcaC5s63
HUSULZNOM2prQoHi6eTCPNwOSbaPTDt5altpI4y7L8kg/2Jy/0P0ZFOYsgzR5SI14sjpWPDMY0WW
+/ADOvt1UjssAcEaTbB4NMqI3X3o1TElJ2KvAM2y21H/EI5SvgQ2oQ5DbO54HI3vBRpeqzoWSxdl
qIx7OTIshAUEfrgU0bfZo7QkLWmLdASHCmnIMRHMx85uj74o9dWOyndZD9ldEBrFObK42Ex+/oSL
3T3RhsBWUPfm/Y22WtYR26RaorSs5cScXesqlvliPvqQbY3gjSZKGjAz59Zt7UjTvx8chy4MwVwr
JLdgXFMfQVsRu0ehipmpdurtJVspvv2WeCdsLbvCEO+pmrMnQ7lPdpXOl4Jm9KYtbbmtohIiBWDW
PfKspRdd/0iwVp5H1L54JEgbMmVq3NE5/MVRQY7oxNsE1kZUrpm5Z9u39pEzQInP2QSLqR0vKAXJ
xLLVVYB3/QFCBoPxI6dE/onQAGxIGB6YWqpPD9HjxpXlW+SPyd2NVGLENs+9n9wRI81BT2uxwK78
Ig18TukcQ4kaDgT4uFtUbS0KQXv+lnlFvY7K9MsqpdyLjIcJP8qEfjqp3zyn/TBTc6D3SStsmFJx
wSwP1MLPHrrlq1j3QNpvv5HzQF0sCWHVLYkv813MqjwvzkxHkGn/knu18QNHkuG1/M3b34lyJlkd
xJA/f5DcNWej+2k6+JquBPKz5GS3oFI6vGyruZaUpCrqmOoo6xgqb3xqxro+2CYytxF2Z+DCAkY/
kDOIDoljBkDrAHGa0udiKqpL4QFqEEksWJX0UmcqKVQgGF1Zk/lzM5zRDmUPInOCQ6lBCcbudOd5
g7dKQeWIsAXpZ1b1Dmbq78oIyWIhOflkFHQxcHvlK1nU9hP1Jqpq/5pWPPpd56P7DaVNhDFQ4Ywf
7BWuHgnAQ+JeRJ3HVOI2UUs0C5/QnxcwMr2YVG940p2Pa68nJdIs4/KaqK8q6IdXFyWNMttg2wD3
3KLMVOcoFgAcMb4kbmtyHKLwdXRML3ByfrhBUR9c2RPkFHTPjRGUl7HXzDEJGopKa9i1ZY1tsZtp
5RV1uuFnVu98e2aUSyPHQFOBlWje+qPGWw2kNsyt+1iL4WQVxRZ6ZneOrfrWY2q5I0J5CIoQDM84
DGeH0EKCQsx6h2A02jt6/kGLt14j9kv3YioObupGGxXQlvnvN2eTaOx/OigcpQmWdNnqBbbYfzoo
ktqUvm4gXKMoILsKP6Ft5vFJyCy+U4P0uaAkv2ueYxwzcAYJVi3Qv4/QvZWI7mRvXM2Ki1KeYyJh
1vJFN/FfvEW5OGH/gWBA7Ij2tI2L14bT9c9nmVtrmnxooA6jGVtbwmxNwkAZ4KH1kmeRggDpsiz+
7bOVQ7av1m0qqU6VZTz05Jia4hGX+XAJaR+u+9lt9309OpCopnVEGsIaXZJJo5t5FT1Dokso6Gl1
FvJfnIIm1uF/+i6gl7mepwk29izgBvz+Xw7B0kBKLybIgsj9qgsheA8Y8Faay8dGmSq/NAS7FP1d
wB5ID6vaR2NuM9FEkMfuQ+xhU77asP/AJ30yTkI1V1QGel2iDP+4zn+O/yv4XTz8+cH+FTZgW//F
O7XhDHjSdCzvP/28sSEaZDDWKOFjkmckZKBNUwpNVu8AX5zon74Zfo5B/Vi1bv3e6p/jxCje0Q2p
VDnGDhINz8AE883o98a+yLxveeWcCfwe71xE3IQmcdSrugJuE0m5Gv2MC0teKmpVPGRQaatVmTnW
vicvGwBWtpfcKb75evzdz1djcsfHsgzQQKf2IYg8jVsWqb9oae8kDsIIOvsR3aRDLZjk3VbL/zfk
/wtDvukp8y/7yuaz/fwfv/M2wkP1mf3+3//z/9TJZ958Nv+Y67/8nb/b8V3vb9pWtgPOweaxch1K
xL/b8T37b1ygPa2ljRHeVR7L/9/s+PpvKLtZ9FzQObMwyv+HHd/6mzCpKT2X/7zE8f8/BftLU/Le
/ro8TZN/TlgLXMAkAYAt8R+XZ8Vt2i5lZx8VLcG1lXHxDLIG14F6S21G+Z2Eijlom7xhCvi1pvA+
0h787iwU24483gPt+GdXZ9+bhXSrF6pfUVQ4QMl6oU6/oBmJjhYTmq20In3CmLNxgwvme04mCU03
Xri6fed8CxbSLgQeck/pmQWJe2oxc0yK2mATuvG4MzKDZp5JvSklHLDIt2immj9ccMUxGTnQjtAN
LdrC1mF+mZlYZKrC+Up6Sz83EZWJtDeSMJFrCjw4XSjCeUfIXbmQheNRqD1V0IqPZWScpwVSVXSs
ObLkVLB0s49jDaq4XJjF7kIv7iqyJ3uAxtlCNo4jGMcJjolN8xjqob0zFgqyQLnCTyPx4KWcpiiJ
j1ERw8JRxjrCg7EuZDzi2LnCbyh2cJtjcgsymJy2XpzP/rgOukV94vz2F0JzVRfv3iSRXw15fh7m
M61jRaYTaj+R9v7q3mSDOhYdQVm+BIJI2lFfIaeNrb0TT29DJp/RiFkbXBLfvIUhPS406WnhSmuL
HJx5+PIBTreAp9OY2C36+aSW9sSuYFbCfJtlh6SL7LNmhqoQoF8dD530jNppYHBC58f85i/E63Zh
X9PG2PnAsGsNFdsnCytbONn2QswuBnVRILRRKe1jkNp9YVW7ksRPtrYYamG9kLcXBrfA+IMVMJzI
0fVeSpXDqa3reh8tKVsAjw4zOO8CrDei9CNN8Q8mlvglMi4wPhw8GnFi3uApgwHkNfcyqE6kJduQ
pkKSiIGIV8bBY7L+2sR7B8S4BDUegxzvwpGLEBpcSOTdwiSP1fgRLpTyVHMEZxA3M2GSCRRgwy65
1YM2F7XqdmmNdrL1zF9GFb0SGOt7JWBIF0xCmvF9mc6nPcbfbRfNmQZBDaKv+HQWqnowwFf3F9J6
tDDXs0BesoXCTjPaP5NzmCx8drmQ2p2WNMQReDusqN+zhOYuF667BeB9IECwJUg0TctNPDMYiBcy
78D8s5cBnSr/Aa/JuPWy6T225EFmej/JdsPEgwJ3Icw7oOYt47dayPPNqH6iNkOMC5Q+Bk7vhwSh
JumEFMeTj83gPnO9tbZvXIlKhgwGMWauDldI9dYAnh7qxKJntDYbD9utAzyXKcmZeX5LMk1RoPv8
Sa4zwRG2y/5R0rSV1gcZf/G29wcqck/vTMpAVKqE/SmfDxWs15A/FXro93qG0kRC4VsIBSjXNmma
LOhQpm+lsL8XqbMO6/YcRAHNhhZFw3YoKIPEUzEkFzNyn2JWXIsznFP4Hk4fKVGqz9e5R9Ns7JnE
46HfS/B/hmsc+9QhJsgj5nVYT1UXH5ARdauR4ZGciXUPRfZT9gO9hSx7QGvuboFOvQRG2DO+Hi4B
+tlVlptgOyt6lWafwB7Nhy/DQhIGNuu7Qt2wpq62jDo+uYb90aRheG/X9dH/XiFtDldjqE923JGI
HHUHZp0JLQL1RSYmM+V0pE/55JbcFRK/Mp5teXKk8yvNkZehprDp9aUsnTbjimMjm6WGIaWoPxL9
SUh4zd3OC94TFzIKZwCPOdUyutRaAVN1vg/59DSOiDxYlMOxDEDUDb51iV0j57vBOm7xgFr9eAlk
C0a2RLMkCYQ6OITMLSQxsup7M2Yvi1C/RcSkTAZzF5JyCab7YUeXWtW/yAcEtE3A4uyU+aZo0mxX
h9KknCLJeE53WRdfraTCIp7QM9QBwoTMj42Dy23XbAQsvbw+hSwVxupURiRtRHctBa5m9wExWuWr
9FcxOskalc0KUPeDjNCCz6kQG5Q2LgIJGLFl128Nhj3nbgieGFeiZ06w25GItxZq05fGZRJEqlgw
TtYRMWxM+fXJyfBFgGhL9yPj0KkY7wgxoNYOYAuLsNy4aR3tRis29u0Et8mzbR7o0FgAorTbhzDY
tVX25qtccJiN6zZsYGP6A1HBvabZMcfIzunJT1w+djKTBsP1VB7IB+WIJe9767X5tcdSRmyze+cN
7f1IejdctvHdIFr8OHbviDabdeoKRj855mTB6IcQZFDyZqKRs17rILDPbAZsyjnS+UiS0UBy9brR
7HgeY9gx2cdT7W25NrS4iNWbS0OqogW+rXoIiLHK0MmrHHKxX5S7aHL1KunuUy0tnB/o1QdtpCsZ
JJ9lNLzGRT2/ze6hwa6/6SyiuGRCM2Y45FgkqbD5+bREI/LM4Irs4HuP1RW9RLpV3imwmgqxLHcX
PKcBqagnLrKHGo/EISkjOn0DUx7Te0Pu8RoxtAsU7nDt7YWNQBsf3R2RsbzVLuCTBclO5oyqVyHb
LmzfdN8zrdI94aacQP12qN5IikVa5Xs+rg3+YDkbzrpPCJHGb54n0zP6uatueY+0V7ByuZFxiJa0
eKOt0Tm1q5S+7+OU6Q8i42eeyeE4R6Z3VrATxwKGQU3EMWq1ZFWQtGuWXXjxY30XTVl71yCnwpx9
KHOm12RsfE7AsWN5zn0HCXBpf3kWbT9zghIbNq8h880Sy7hYkJHj4BVIegmc7ozwKuc+vZhAgwIW
nxqtC8q/A+NwfXSpmtyCH2jUeQeofr+99lsWKxt1R0Ee5ZAcwtZaI+IApYpdbAs6+kFdu4kHLzGr
Dy3IYSHGZ28SXbpCAjNsYuwRqzYb+fQTnBw8cCjrGKJ7NkhwZlWp6N57vNTrKS33ukv1Zn53RPsx
FXZ2J3z3oaB6O6fZ1OyGkfgclXgfULjLXYXQkZWbvMQGwnhnObW7wK+OrhDMW/gBOr7db5lBMJbN
mvcZR/0+tMsLiGeigYMX8s7Cnch+yyppOAzVHvXK0R/ST27LBVc7TtI8CejzLI6bJmrigyNmMgO8
Rym9ca1SKsHInr5NkbXM3MkpzIlOJIu1MXDSAOxghTHabuURizqPR2f6az9E2CcRbIOUH4/zgI0w
bkNEt4BnXWeO1sU8UzNBOD1SBXar3j2OFp96Mhk8oha0jj6zkJJG3V3ZzBE9exMfYQiMLoB02Xme
t84QzKxMK/xE0k04VkFTeXbvOZfGrVNYIB8dhH9o5EdS5vxvEt3H3L30pFWs/WYQl9TZ+syid32+
ABkD+a4c5vs58HbXhbl9q7kSI9pMg8uPOm54av1TYxBlgqjfVDBsM1fflZYTHwfNETiJylzPIZUF
nPZFZEYOu7IwRXSJjUZgS6Lc1YN/ywk28ZYq8TSn5aH16yfiRRA9zaijILhsKj6EummPyCq/NV07
Hc24LBnAYy0QlqaUGEBo95XDgNDrD2mr9kh4aeDzYeIB1d4Wr1J61Mi5kvk9pXbZ93GMOHis+4sz
Ox9mhgHHx6VW58GPaO62sveRIC7+snGJNI/T8Tx16CQmrhw4+/ovs0GfEeTEOZJmxlx7cPTWrsKl
bLMpNyk1SUj+3heDdT98YYT7nIgKqArrkkkwLVFK/mTYWe8Vic1d0tobO8a5mzJ8skd3R4lI3FhB
Wj824jqGaTiU8JBJbOIy1AnU0fMTJngkQFkd0x0rkFWML0lfdpuxROSiWpsY5tG1uHUQP1sLuFba
SZ6agu1dGfHz7PRqE7fo0r2WEjyT8WckxJUcV8pN3IyJgww/9TCXacBZ+dH55TrBVokOXYyRs04Q
AboDkahpfy6yX3OIRpLgAmcFbPPMzVW8TMORYIRVXeT1Liqan9RKH1R6OZJZLj12t6UntFGJcLb1
1DVbNHfMZwNzhTDep6VaMMMk3noldbXtNQJHHmsfCcVKcG3ZONF0h6fzGJudvkAq1EDb/Z+zHood
qA5QqLm1zWPiZZpml+KCIC8VdSWmlbB3MP5Y0HNCkhfopl5tTD64B122OGTLSWGcExbgkSCJa9gp
UBVx+80NGR8kffyRNQOWZqMkKNyvCXzGmKlU3hM2NJwBE3iPHRIacg+64+iQwh24UC86/PVWTeel
tL6IlnvuK7ZSbV7cEGcZfRm9jguPTqi4Mn0XkdPubb+5y3XJNaZG0Eey77GfyBSJ/COzoWjvVtYb
kRHwE7qh2Os0JblreJ25ha2c/qzlFZojRyEOdisHWB3UgpA7cnUDZfy0ir1oKWXzprdpAGeEgfIg
72wf/fHij40MciIwi9MLIFuu4IRTFjUJlx0k6Q7GP3R7J3vbcplvp/DkpgSLNFXVM4HhEZPmwtml
EFsnhF64SFRWVZ5Y3FaZd3Ocfrmucx82zi42Q28Pg3tc1C3fI1t+Q4nVPhM5+yTygmt/eUjhfq7j
4NUBbwoUhPhxZoyLe/Egqye75DbvgbNn4/c1cQPTSory00zQfaGB9Xa6ocqK55wJWGevUzzuzNDv
AK3UyMrsF8MLaafV024CsNCJlzi2MMQCEq46qAbwP8+iixI0CXO39tzqbZpQNUwTXqUgUj+MRr2W
SG82jXz3VBZvwrjm3KOMslDRhBiXcbIgMCNedFclGjyvPiWIRTddM1kr5ow7KzEHJInfWwDx6yIS
/U4OH0MUFueCrSDKXXcfh/LZHcd1KuzyxUbrJSTR9prU5Vo8CIxym35uOfNQTTFn2TKyBtIX/8yD
8Fvswmqmz3OZ6QuuOC9H8wvO1EfQ+UBMxc6u52oPMokMmAarYEY2iW92d3Rnp7WBoVSHg80ZkiDY
lYCFZ9gMtCD8YwAdYwngn4hcGIiSm4f43hHDry7/kgNxT8VABJ/oGAQqLLNqGNR2xCU5ajuHzzNA
O25xsevR3GYB04WmuHf04D/6BlH1zlif0EkRpWwaK6NjtBGNW25vBrAruSBr3CcSVvxD15At1HKr
dCvsqsOEEXRCuFqk7V1rK+TfHT2qBt+C44oXOVTO0bWYUDkM4MidyWI2l8I3LyB65aGl4tGxGW/6
ASVtjdSBzIzy3l/qksDn3oQK8mIqQD6tO5nsp+Kt7JGqWaw03b6hH593lpY/B5LDVjrmWbaru8Gl
cuiI4b1oulpKBpeszF56wRYVLVntPZO5IIufx5Bw2zykLbN40Z7ThaGIU/DSVrSGWuSuPE5CPuVz
9J5I0TyZCGJWMdrfWSE4QA7mWNY7wur1pSVpKprDl9nC2igbNrDILsn8ZtjSdHzWf355+zrOfiWA
c1BPtvEBF+SWHCiOneXF1O5es+b2t69uxLbKzNu9i3BCinaRjpAHE+YeDsXZ2KF7uPYRWuVV1h2b
zDaP/gLWVJMLLv72S0Iz9sR9UHWZETtZ0h1ul0mXTK5dGowW0QtN/xgOeIGq4Su34D2EJmyWQIYP
jSPfSHEMNqXbI8Xlemf2iymJHfnnYDxobC0/BlxuVeppEglUjr/L05h1CIPKMHGD5PCRFHUjGxOz
VsLy6p/awe9jzDQsVMeOZio04eTfM0Hl1iyT67JcSQQBpGs8o322EXYOD5bvXIwBtT332W4TBeVR
tB1NIDPiSicOVtNOT75RjBQn216kJEOp6idbEdoIS19sNzslQ/rBPOO+CIxhwxSYQV9wL51zHdmv
g+US+IeJgaB5LOVQTrLSzbYhsqW1EB+Rydaedb3gCcGnjzjoKUU7ummd8jvHA4Ss9lTFcYPdaJ73
7pIwU+ZUdAY2aVLTPMIR3Puk1d+9Ur7jQXyqyrJZFNU/u9HD2spcHAoTYkuz28dVgDqshw8OMYgG
WAmASW9Ab0TiofPQ40/9knfqMOpjCcncxLBdNffOJKyDSvPnGUF4XD72ykDT0y7pwk7/nhGSiFwq
WA1ZBjSJaPQ0QqFSETaYh+vEAeSzcvHmA0dJzrQT7m3sXdNkIDLqbQCmi6gH0WGHbYxsQfnvL4xR
ypO1/JHbf0OMQyKDNebrG/dvIKVkK13jZ5mlJGzMwbXhUdrfvvIrRNKZ+yPCYLuuGrgGc4pm87Y4
dERCpi1c+Me4Zt2002jYEiQSJzHW5SknstNIGUxZY/V+A/oNN1ggNWQJ35Ns1cbW7FTL2zJG8iKj
mbvf7MDKub3Vtp+AsDoIMfZRYO2DPvko7Pmxjin5XQWW8Pbyhxf4H1+bfFCABsPj7S3eXqZ85Of2
Zz3Lg007/VhwM2qt2NsBm6pxmp8AQiOS7Eft7MBBXYJGxvM6Wpo53DarY+t+uy1Gi7xYNIzMv5fv
/fZPklf1b//68v+2EhSaEyaL7gxAA1BOzuRp+Y6V0+V/Bxvevs5Dr945clqSZH54PWSYkPbJ0PDp
qq7eE+AaZZy144C0xqac4j6GH4B3xGWMJEvbW3TvSbs3ip43ubzT2y5y+7KorXntLvemetnVbm8d
ndd7xWnFEQPw1QO+1enePjBvaQ85UG7XYfsNOzwyEHgeYXnZyPdiYL54RrGZMZ2D+OV5+a7KvScm
FQvD0AZQS7YlNRh7QuZ55SEkJFYsfL4pG429xTSPXLxYnEXk22ezxjSCIHQgvIysVhGgRGhrR2/I
/GDIHi56qdv/Zw5q7jIpiX/dkmuKRKE5KcMiJwKBqTbAO69pLk7lYakwbvtvEkqCY/PmHmfA8hGS
SGBXHtVoElY4O3m5/er2cnviRGR8zYLcXZQQPGYSi57vivTwZ6nc1svyIheeKnW6s57InDp1N8lZ
vMjCPP7yyiURalMuCrkismBYEWEEJ9Oi0Iu28IqO5YTbciwVqR6dJLlQ3bt0CnZi6vrT7cUihQXd
B0veWQSWVlm5PPPW6Kxjr6Zv5DcB/W52mwUR3VCqc7laeHc4TcY4OqMlLTcmOiO8ODyQt5dyeZ5v
vwojoz60DF6NehHFqpt4tUILGywv8/Jo/Ox0xylrdoV1CsrROnX6VeRxS2otn7dcQkX/fCJ0c1xp
/DR6xVVQRz+QWU53XPXmu4b0cnDFcb0PxPw6SghaKsquk0HqhlheqijcdYacdk0TviH4sS6jO/39
9xA/71F/ukcSXdRd6st+NRswkEsuTBkdCbIf6HQxyt7f/gBMl4bMe6Cfy++Z2XDXaP9rsFv2jMrY
2/Uw7XFQtCs5BOT6BYiW9hYLbVWjuL7vbevQk0pEFle6M/u6YIPyVXipFD0INWKTHZLlu/q/7J3J
ctzKlmX/pea45o4eg5pE37AnRVGcwCRKRN84euDrczmU13TfM6vKzHlOYMFgE0EScBw/Z++1K7xj
+fBMb4EObkORZOo3LRpmXGSFgOei0LiNJ7alxsCHhr2QjYEvOrX6m86zr0Nbwn8rbvsAcTxLPxam
+bPqZXzjmi09JBpuqJmBmyZNevIRBR7Sjt3zOEJW3nCKy1uWTPN2gLKEVIKBgg20K87UcuqVkW3N
IT90bLHIOzK+qQi1eI9+1qiKqx+WkFx6ki92oBweYc6kcEOK93qm2+NAGerVMu6dmpNBjv4HftIH
7J90HdohPfaKGlvcJH5Nmpyb3EiHsL8e5j3i+xpDr2xTtidxxFxzbpKtMK3i+ufgTaa7sfxFQn9E
0OG5h9gPHmncCgjFs8qvhZy3EHE7ahBSzXsUZmi/qx2mX/Pit6Cd1kfoL/cI1N2TwKJ8RVqW/z4Q
7UQTiJQzUqZ+TbOX7GKnAFuHZBXApHmRaAcv6yOlP1wf/flE3NbmZQpR9oDSzsGQ8CUitqn+aqb+
f75u/SnrF9syeW3prx+UAI062KZ7Mau0JatNPww8aZxmnOu54YwXIrbXZ/8cAKh6v7+pbAg1RVqQ
ESFoUaJN3qXsOoH8Sd9J6JMjrCJmbhK46CEOn5oQjDoV4dxyco6KiLah6X7QXNEZhDJDY3wMxjCG
6MIVE9TWnlsB/xeWx8gyLoIb57lmVR1nls3CIENP5aO79aJsvMoZh3w6TruWFJitDMezbbKudfCX
8KH2hKY48sOJBZd3+zXp8l90V8BVd28WOCCIgt2hr9qXJGOPm/nB1zHTSmcLaAVXFe3W/q4M4595
bYcASfN4a401o7dmb7YF2FV6mBcry9+JkkItRh+DTtrgkudomPkH1Dq1t/iT5U37EXjMvP1uH0zW
Sxq82bhk8G+Q6tvZ8xdu2Uitgg5p4Uinq2qePZ/BF/xnOicd++zCw5BFhlCcvBC9RjZ8hziH7dF+
qoqvOSTg0AJ9UFo9N1lWPOxXm7aFQNQ5tNvK9MFv40sI3oYJW/wyFO8EDILLFvfWbEAQF8V9ZUJv
qovwS9jpi73a46MhZqasz7Kc6A4pioUl3soUHkHjlVjoaWvLBj9TGCKgN/Puqtuyuuq3rPoTgA3D
L+/kqvTBmm1nZ3rcSpe8+8GdAQOjeZ8b04U5/sNUTccxjd/UzIwtyF86BqecWIyzQM2N5UvjheSW
QtYAEcwZwEp5DAJEZGwdCLAI0/uFHzbQXSwnmCNVB8+trugY4wJq9qK1rx6LYuRsUN6Wm6We74qM
WJ38pe2SZjdYZLqwAHIFh3sCfwYEPZhkxSJuVRh+64B7pInaVwrriz/x90m+a9+KV8SHqlR3ecU0
x3gwzPoSMicB0P2owl3Xk/3ahSXupmAjE+8cT/glvPJOhSkjhSH5jnADh+i+r62BO9ojNmZIZsgI
gwqDZy0taAbN1iDltiBBcySMqadn4A9HScuvSo2NHdR7xzZvaASS7eejgAxJ/RspPy2xZwpxQ/vc
Jrot/zTM4ZTgxwmd5mOq0U/C8cxGEHtm9Nq48lm6N6Hn/GyQ/BV42Oj/PU8jzTUGyGc1Bel1Ntxp
57hw0YDiyCtXu7yuj9ZDD83iOvuspUWcvtcLqYuzR8mW2Ut8QITw1QSzvEm1PncK4pjJerzBKDvC
RIwU1ziieb8lSVOdAp/qbc0BFjqY2G2CURdn4IvaVgsvK6ru0YT1nk1E8qV0GPvRVhpZS70YZda3
mNoDd/NsshViDqf3mfQq+GfioGgujT6YMaFWcT2nXJ1ts08i766H2bNmFvRR1VwkYmKGQsSFjbpM
WA+e5z22xYK7oqN1vFnF77CD6mXbTj9cwr+3OXZJosGR6w8DwUChNx/jOtRyAohSa6T5+snpPm0L
0u/07kXqw7RWaAXaYJAWNJgKheTWJNoxTbUYHQzkRtmS22HJNZzJZroYruAfz4Bug8oBCBAAGJZg
cEC4LdGQIuTGiY09FwfjeIn0oWDLcxHvlq63u8V49kt+k9LQt7z1i3Q81SnGgRWbKX9qDbVns4ah
YH04pXV4npq9zAi5av3oqznqWPYiaTAoOPo3nn5XjwyDbLxz7Is8q79OEcWe2Re04nWFarWz4q5R
geT483EpnbMYo+4YdCPT3j8vv8YGMNhj0s3aIjgBisz2t64CzRYYpFevz62P1gPui5uKS5/6CMQ8
pYp3mrwY98vyzbLbjp1r+YqrLblyL5C04GgyrTkZZWWFm7Lv30Sb0BKGfH9qKH/dXpAGqw+RZ0EB
SByGQK7kbqQP0cIFGxnTcTU7rAcn9vZ+aKSnbv0NAZeT1knJQycgNbHeEAhgyDQ5oJH9khssizhz
SSuWXtXs6kawTvcDGm1da1Pqst0Au79vW1ZUHvJkrkM2oPg8/69Yb9Xc/RdiPR8v1P9PrLf7lX8f
vze//inW+/09f7JzBF4CFGy4MqxAuH+yczznL88nQMAnJsXmEwjy/tbqBX/5dADJsLRsx6P9yze1
Vd/F//f/WP5fto2sTvDzyBQwhfU/ic5BNPivUj07EI6L9s8W0kf+hwTtX6V6GPDiVC4g34aM2Dyf
dWYBm3TwXdC12q2UFMRPRPaMpZ77CLY/AyYBU+TyJAeKqAJ9CmZDMAnMFKNtCoBjTm1nQyZgRfCs
p65O2uebA52xbl+3HUEmJaIRnySEOhvM3ViZ3bUtmi1zx5u+rYyDEb37LsmYndMxh3Hd/pr4oCUs
oxM7qeLvggHQsfXcuxHn8DkhfDNBLQnsYFfGwmaZ8SMcydWvrCI9124dQqj4FbfZgOigbN/sybmr
an4taO9Nn7/bBtVXiI17mnR8OY7lbRB7r7Mlon0Wh3e+1RigNcps35gMncgmpIEdChZc5xgWjvNc
pflVRHjfjN7ptkMYL1d3JrZwoSXqJQoSvhNi0MMnUExnvxcLA+EOElObPZhR9O6GuXxmN6yH/jch
zFdymDE0ivmlr6AUGtSQ9C+ZE7CpUPiyKFUnpeNoI/FtEVA4S8Z9i+k8j6NZ7yc7y56xOnwjCbzJ
b63G1UivNt43Nj7Z0gNg5tV3qD6Iip2D7cQIbWcWs2D1Sd77inucYRJPSWAI4DB8f0kHtmskv72r
D0VRILHuDpxDn9lYVVurdmhgkiBdR7W1cSX/+4Mwu9fCjOgETsCugJddY9fdDn70kw5fvClD6HAQ
ix+bwXx0sr4F6Q4Cc+xjdMYkFBzumUrf0RUBhBtlnyS07nISNAaBCV5WbCUTeBy2+xKSrU5YrQuf
pplROSfLIUjVT6kx9Q6l4S5z3XrrpMVDzAvR7mbW5XW3HU0vhhPmY2low5t3Ew79rQwDHThWPg9J
lwARI7CGxvaWuiZFdgHBbY40ezB6NH3yc+fixhE/mrp4YGB6YU6hgy0R0qWY6Mh5j94DNzzPtXsH
ZXqpsnNuWdgXs3flQBnxsF71WbH3qKtecRlvYQcWHdMsiyTxMMO2UHjGCRkrQG9u7DX+wl7dA07d
hx71Lc7wF94x8kuH0r+FU0IAvTwUA+5PA7w7UZpRjyLiZEVGvS8wVjY9Q8OhQ89RcI1rkN+pGkf7
4CqoPnWDRdQYpzNYLvS5xIfLyQLKVqJf9RTMQZgIZxqvL67k3sp+TWlpGuyEp6CDs8cof18F8j60
DUS1mEx6eli3s//cN+14j1fnphD0K5b62TVmOtxhfgiQjpayiV+tmt3CmHwiYguLojznI7x/f8GG
4HTqvnWDUzo/Mz1r9/kkO3pI/guSFi+nz48SZssNPDl20OA2IqiB9WGvYPgCxdLKBKQeUfL+NSG8
ZcqYsdRkzZCc6x8NGt0H587KY5pkFqnCLDqHWq9tBk1XukxRSnDXV3g/1SESw1ORkH5oUpwMHgUQ
HkB4Pxe6T1vpNeS6uzRISCVpUTKrRwXu8gYFHsMxBitIC8HpxlbZ7MukBhtVIXWTpI8goXnyVWCf
igSBLbCPQ5jBsvX6bjnYsbgPhiU4EPA8qr7awoF5rmK17NmJPTMagjjfFZ/IWRGzLVHJFFJ+eAmY
t0VexucQrcnAoFDQy2cYFgXywVNAD4J5vBvmR9MiUEPnnFtWDIGO1Fg/FB/kGSe7wnReF7N8TiLk
BwR8elunD90r8zfvmk6DPBOFuR/8IjrQG+sx9OO+AeheHEbegKW65prAIL6aY4pS1Vh+DtmEBXE+
WPP0mkoHP7hkyj04/tGKuo7BW/LoTS0bM8nMtgp97hte415N04nOdR/tvILNBgu/Kaf+Siw70+a8
ZFwhRHdawEbbCUFJWZgGW86W7MbJcRVHc3zO2fNU2Qig1if0eGD4tp11Ogr7pIZUG5pqhdV+mh7Z
6/AfjCuFpkFaQOvQVTcfDFD313JIaqAwWtyWq+JKpjGBGqnOZXK99FSOy10HCukE35zm1Ay6ThZs
VpeCkEzSkmIVEIBcWl8DOJBHy/aC6zyo+gTE6RZBEij2ckaK3tjuLulASK3votFvZX2kls/YS73L
+kHRjdOJE+33uyzjDKBPr7erbPMwmdJ2Vg6q7fWhStBgda9OUC2XyLVeKmGZO4Moplm65qGxzcfJ
YsoG8XKImUy4HkT19VGJVfxiGzMZeanDZnEZPgtHRYdqVgom7tuQ8yy5cMdcAZ5oUHRuxGw/RKVN
RmewwBplAxXRLD7LPMJ05rE5N5ZbNZHW9L8F6H+nALUsoQvD/3d848uvsvzVtr/+pQT9z+/62zAi
/3Idj8g0k84dhgwXO9XfhhHxlyUdy3Pxg3kWzg+q3b+LUPcv1wdQ5WNfsnF0aJPV30Wo/VdAgRoE
uEW0M9q3/ydFqCnMf/dz+SZeLgSrQlquCLCg/GsV6s0N4S+jUzLK9bhv6kHRmng12lZ37sRrD0Hn
UllmLbaLAMNqKJDjrX5y/cx6MIoZLcm6fV8/ngyyRf58ev3E+lzZE+M9MTxg2AAOS08MVvSGWEdY
68e/H1L7nc08gJOLWgRlCRtAnLMXT0+s10froV/H2X2fzuivrPvUp6Eh25aR0fpwDKtg2a8P1TqF
stNi2Uo8r/StjIZbMbbSeIRFaGOPNKco25OE9MpwFApAUU8bjM6bbrmOuFMmiI8XKRiRbBBGjJuJ
rjr0qpJ4V0kMTKtmYF3cJbANoVmKvssJ0TMwqC+N5CbTZd6HcW/Z4lsxu/HdbKYXJ56MA90XlO4G
w/+it9tDXWMVFcPDCPh6n88I7mdwBZuZWPakJ7O8j5jBDxFGnSY9CjNKTnjQLwnx0tcOoQZm+RCw
dfxWN9Z1niIIXeyx0Cout16UEwZk9Y9T3h4TG4W3fZzUsqBi+YLEKj4U0El79JobMdYolO2v4NNe
WnK090hnMaIRWVOUDIVkUTzOLUnj7ANiEHg1IJLg2Y8kCuuFkR7yvzdgD5u6btBShPD+ZxHczAOj
Q+b2xgkTaLpP6HjSyAswjjc4auC67HFdpxXTGyN+onPxLYdTVCaglGwkVyoUmHGsQR6ChZwGbCrE
92FXHX3NzPfGG/wQz4Un7ZNIGmAAyX0W9vbBkzn34gSxs2RqbPrUmmns39ptPZ3Y6H1yq2HnkphA
svP6wcoa9WhmF2doPFT/BvoJt95EQPEPCG+aDWmH9q6Ust8ygXnygrY5xG25R69jHNHdXaPOo+/c
MDLtrembmWDDZrABgUT6iomE+2PUP8Wdb0F5vZWh6k4oonB6+Ms7CI7kACNgu14oC5nbkPRmc3oQ
JbKExIEsEydoye3Y/og6FyaShZU+9zhtQmQlZVKax7lojgCNcvSHLrOI7NgUsLwMMT5hyZ2wmITI
cZVfb8po3hetdZjijjIt87NThO/D7wDKiSE5ONAqUeURsOFON4nhF7vwMTCzs+MPu9Ifhq3bOM9m
MvzIdUNuXir4pBR9UhsgwK7hgROHGs/2ObaWHQC5vQxrur+GmWy9pH0qG5qkM6r7aoKgYjhIGo2W
C5EJsEudwYaVrkvlwBBX8mpE2UsjLLpkhryye1O2/TMxNckoK5yTW4kbTNElVlcCQKcEtYlvkadE
pg3Zr2OyFwnSqxlz8q5UM5OyYGNaJLNzFgNma94Gp4+uOrFFs3kkJOAwK5kQE2eDWnU8yA7lZIVO
xIcABmTUJmTUz/bYqZEJEFBtUbriUzq6ImeIn9ePFcTSeobkODLOBNJu7mf9xlRZ2Vu6ryCZ0dmd
C/ulkO575oX1QZJjjzJUFe9uG9AWl4SDB+HgI3scby3L+9U7XndyfRepfxOWNIpt7DNZ+xUzQnHy
rKFFTo1UZmGbb5TiGgYMttsC/kpwS9uDf0+xCQZ0zoFTHlNR1cc4IBHFMKf0CDJGSxvkTzWfGVK+
QUB0cJ1b6YkF5JjbXBpaQqni8t7VL0Jj/bigujrGyJF3obgV0iDlaWqch17YP3OHNTXqIVNODxO7
ubs5t+ft0DTRuQ2eyROLXltPc6TmZDrRfD43nGMCIPNh0cip2NSA4SSaEfl6eP5LRsUwFcdBfJgZ
HxUi+h4ZWxQ4kC6zZBc2KEcKfNxh/DSzATqaMSunlmzVDpM5jNwRA7e9HVt0ZkO497b7yk6U6yCB
UDZFETw+v0SETUPTjwDuGiXYUa9kmrKM6ux2mEnAWCREkI/hNYaQU4449sfZ3Q+j/wsKsA2she3e
HHCd12fwXdl77pZnQBsYzZrizbE/yRMlR8PQHgAyc0IQKyRMfPpVaV6ycKCQlT1Rb/kLoaRYngyM
cGUG4jbNYxfObLHFprXDuhKeF2Z9ov9Zq2g5Ifx/BY067KaMnUZGwhR+kMDcc1YjSWSZqm0JnIPh
nPdE6NS2McIe6ZQkgtQBeoDIZjyXM+4rgmaGmyX9sdSQXjKrc64hYALXfB8G9W41yCttSYuCHBiQ
yllswE4vf0zB+H2aD0xXyLMzpnvkvQwRtXw/Vu3VCkBhkgc7M+s/e2b4DZ7OePbjnrtMjNysiI8O
dJWt3ZUeg7slPxn5HB6bPD6Nji2gCS7Fg1HjChWQXUJhhvvCI9EBUFK/i7vmEkzXVnJJWhP6riZO
HyGZDdv2FVJbdDCoQbB4YJQbrfk4weq/hA561tYJ0KMVGIbUNlssyJExfOSK6ZoquBct5hgSiAjX
MitZNMbs04mGcl+MVs4MdEYGIXrz3H5FJHQKhvm27pGu+vOMbS3/6gsbo4nqd3hr6bMn5WcZuIYe
E7P7jJW/K7mpRO18P2fLS+O2hA676Xwz4AykbFDbRFr2UyQxFRikZwLBvbJO3yXAYA6OpV7J6cTU
J9w7Iz0MLcEqRivuk7SJEQiyN7VQqG3bsk2Oru0+GQaxuw5S8pJYKV2+MIMmJSYqrilkLA9CFlfO
m9DILFRl07GBohVoycd6yCgksjb19575VEPeMjSCC+or5cNAr0nFALpSSF2FRnbR0YC2pA8WPC88
R+lOQPiaNOrLyVjUlyx/jOuaMy8O3gcNBqtBHE04eY5hJMAElbbymWs4L0IjxdixfhMaMjYiBTVW
7litEWSRX+I2orWOKBIE1G9SGcwycB4DsVM6j8uNaEQ6J+V3mM4qrKnBz1CDz8iQhfKPB5BuEjY4
6onTaBg/WPPJLYWcFnWDc1hVKKh5rK07BsjbXJt7loauNQr8mq1BbDnYXzOZj6nTPpZJRs8EZFuH
otdByiz0+k0uJqNfLXkxS9q3qm2eLN2tHTNNvSsGtCBhAut6tCitM+sJXl+0Y09LE1ST7YSGypUa
9CZKcSm6CuKcwZV3dKHQJdDosArL30JMOFAvlkbWsf7fjgEQOw8p2BEJDlvP2MFuE9OxAnk3a/id
nEFyxSk2swoKVacHRraG5SGpeSrbbjlbyfMcv0a4qTB3gNdb344LcY/zJD57QQGET+P4JFy+WAP6
0obcQhe1RKlxdAUqiW0RAPQzuppBuZavzVTSh34ywJRnAAB7c2TdszeVrt0jPQ0TGhgoIQcqxyCB
FVb+mWirrdJ4QVfJkMSbwNl0CY4BoTGEMQxNbgzkrseWzisP321mpOlCsdyS4LfjIoFW8VR0Foio
WLyC3WgPoOyJuoLJRbgp3BnSJTIPjRnWg/0ydPGha9w3dFOChpI37uLAHoAlA1arYM7TICzeGZu1
R2SGl0Ur1TBWgOHklIqwGA/PRer/GhPWi1hUd2UqQUOY+SVQ1peJxJ5MZS+JIhFw0CNj8tOyjZXC
o0qMZbPorn5AYAp/BgQyCeNbu+JyklH+ugS95I0D4SqCN+rA+BCY6U1VEpCUVbBezOHXkIUG6GwG
2BkWRRF/dlN+XXVTtXipfdM6R501X2y9ibBp56PWdXAM4rvtK9qa/BgPV2xFH7B8cWwgZ6WgBhM1
+ddk7T4aylFHByGm4wt1MvQ8DwsGSkdmpVBl2/lcBE8N4rYLGeneZYw+cs+fwRfSjTJV+cogxkIt
vcjgGMNmTwwLYiMMLNIrnPaomyA2EQEHL0cKG8HXcQoWG8/edZ2NhrwGPdMUi7+LpvKLYrE94Gxn
Ajxck0Q9D2NM3nqPWcIADzAvvjzP/Qm9gHFpibSlenjNFTHhhtteIQQRSAkir8gOYoxnFHSBIKKw
VjsyHe1Lj3MsUfl0ah30hqXXp/RykZ2iQvHOXvU1YY6+z1nLf1/U9lg8mgSjbYMpyDc4rdXFbOBl
wjzLYEJ7MwT4Sh684d2DkH4O68JCnkVYd9TnN/nUsXS4RsCyQqc4Kiaubj8lKKTjTxR2JgXfnPin
JiAYvi9oMSXZLc6J5DI/EBOKu7jjx3lW9IJEiIBxvGfXHjAoCg9d8qXQ+tyUCD3GJgxB5TbWlrRV
Lueoq1su6UUbePKE1+5re9NhdjlHIF43VRu8qkRSL2ig3Xqaz3hKkeG1OBPcbx6xV3FGgxeN401q
SkAo5G5girnCeKYQcuQmqZcGY/riID+ipPacCXPleKOyfDjH9ntRBkQbVBAhlP9Z9L1xWQ9CxFRg
oJwexwJROj4zmoqR7izqQ173r0PVTpjfnf98SrlEe1vxUO/XA+TNZlMSDXiDBG4t0veLJR+5kbYX
CeIFjU8v90anvjsWkWRBkriglycdjuR0u6JUw4WhFcPaBULzJnMB79GScAu7O9B2xLxhqOHQfYVc
I0lBF/YlUYXz+xGJEag5Fas1xEzm/A7KhKgUWHOI66QmiY1dh1Di1EKJZFTOttJWDwH2jqPQTf8F
+IFHmtoFHsw/D+tzeYoElHF1vQ/0l6iqCC9umj6VEjHpNFfZxUoeTbuYecVw/rBprmzn3ncuaaXN
bpUb3Ckjio6x5vtVgYe2RUGWwBTeXYC0Ad/PqrdRS1lnO4DRXMHxk4n4pQNLrW90flMuFx/1Qt7E
nMyE+LEVU78Fzqu0OdR3SRlT7a5K0PUg0mE5lb25szAZs2xUlLFeuFzWg7E8KssgC0jf1v48bXaU
6FxDc+GIi9CHpa9fys4O9pnfq92c2N9JVY8OMjTH64LJZJMuLL4L5yhRJlDTF5RkJVBF+E0ldEji
XaDuQkcOyuHMDH8bmgB5ggnfYBEjCIwL+2E9FIb4Ifrq2engnkB1+KICC+2AG+4TdK440pMrUsuC
LnxXH5sWuR5F6REQ8tFjwnMbc+bBlCIiHpuNfSNSr4Xz/JphU/w2lU8G8LkerhjVV7SLPZl8twdc
Am3utNdwCR+hTXvPdU1pwJCrjoFjtWXoPIRBwroa5z87ZKhhMPhIC1DNKIC1O3dK572bZdW2o4pg
CmNdHQ8pf2azMZjMKro25vsCrN3Pgv4b4CqdQrWp6hTDZZ0S6m6GuP2tpLpmAvBmGaGwwP+57X0x
nR3b+YX8CY1aEZzAFsy42wkfGdmeEeI1PaFQOS9l+Z0ZkfwgV/VCU+ArOiHrqSFeduekhCWZGD8u
o4/Hy4umO2KLforARwFETBTyLmYZNHaGK7HhZ4Zm3u0guuqAQx0Lsz8GN0n9Q465da3vMSfbT+xA
zF0DXebQJMHOjlkRq3mpz6nJzhePPsEjEc5+cgOgdrolvfWRFFt2t7tGleqU4XW/AVYf3kR2+uSM
32cYeu+mDT1GdO4+RcsHvOe7/zWPZHDHXRHZPWbcl9gB0dZBhSE4iI1zXM43Xb60h4WcxqM3t8FN
XGXwZNoObqu28kaFdxzi6VLXDiKVOpuPnvWJVXY5u046HhfKETYgpGjlbfhSLTNVrKDASD17ulVt
O++tjuCZ2B9/5EbS3jtl+zWufHsbS33D1bKZPkBRS9eSOlDfhA0qSg2bKU6RYGZl9aTQBwhlA738
Z4O7XPym73BLpS/rU9RC8+UBn01PX4vDrKXe6WjBLDfh2fRaXzXo/m2nD0bl74LW4eILWqZGiw6N
4QTMpagOqR19yfTK3QzBeIosQgS11D/Qh9lsHtjVj7+fMtema226XzoyKw9/fB+rDcTHr1p1CtyC
vuMozEJJNZ/XL1p9Fi3bsxwZFbUCuB+sliYBYhqWUgFxpI5bD+bU7mYcz9hsBuKvCVlCUkUH4bIW
PWHLL70+ymWaH8i1fF13OhXbGjSApHBMzI4mThQkGT+l8uMjuTTnYmDeabh1cEV+v62qQQ/vaKuE
0qTdMpfpqY745w0ELVPlBv2JX4+mSH/kggFgEcasH8YDQQlEQIadBNCJRcye3F/DPMnrbOOs9QEJ
leFCmOLY7/PqKY7SS0zY1YWfjmYxzF7cxUJUQPbfJjGLdGOFMsObre5TxWsNCMs4OA8RLltoKm67
JSwxvOVsrUmcgS/vVeYu3huAehp/ie8RrtYkWRyB8FxRd6EZpclO+2gkY0gvNdFDb3kP6cAYqYfq
kCvTPDP5esqiFLNrkh35f2fTBMBHMPFdkhgWyPAlS4sTe7YIOQVmOcYaxqbhX7BpjBly01yae7+F
Y9CkX/LE+gXcsWRzlMF4iZCNQEaEx3zMgoxOTxt2h4acL5PmIsvjcJgYoW1hyYYb/kuZtE6IxdIN
3cVhbzkh6AitiAtQZNMrnQlkweCDhk/BmyVsZNNZSX+wnI09EtqI1GfXL94P6PPnLshvCoUpb+Fa
Jar8qzN6F6akypyyexVAJ0JV6ezqltkujANcXPyFDAaFTuby3b1ew5blCuI6OwKiJ14EgwjFK1kS
Cd3rFllErqz6xswII/GMVN5Xs2Sea3CC+smNxR/HlRAHlGuiosUmGWWBunXpleZG+msS9HTHQN1M
zAMwG6PzHQMHiE84w39Aw9EtRO8Z11k7BFVnPNPofyYQj/lLLd8GTBdnXcZiLhSry1D7DQuMh5F2
ILbai4gwiO659idm7BkSDItsBFLrtpuLka54/NwuOo075I63YJousTzi5r7VHpxBeyEn/Y9W2h/p
kfGm/ZI2xklPOyi97rUkjmiTF94XRj+vjt1KjDs2pNguvx3xkWyQYmQUfvWd0h7NXrs1nRTfZhx6
JBNKE8OPvAWsTbdMuzwJ0/IbMk5SNLiGnF98H3uEC8i7Zs3SDJsbhfsdzcx4yizwJQzTiO8hkiA2
UiTCjvtkmgwEkiEIweIQIi/dW+KaUFYLxiZFjbQHHzjI+/AxC297UrY3wJbkXjA1EdrnOmvH64z1
FeOfsze0G1bIbgsmaMRWZEHvtn4ZQffTMuM7s0TZERlVTmH8LYofYigWGK6I9tHeW6FduDROaGBh
zPW1Q5fXximCZ1di3vW0i5dCGkwqxl6jw+CL0ddp7M/po2RKiFy6vDVm4dwUGIPL9IOdakzzDsdw
l3F2Y/VD0MaWrX4AZIGNI6BrZRuHqWjrl9bmBPGWZwWPjv0SKfeRTQo0kUh9x5WGLXK7uG+pHEfa
A9ah0+7mdPU5Y3iuEXIJ7YAGgJRwB8YVHWl/dEibBRWUr33TjflWaR91mllf7M78kVhlvVejQBe6
VK+ldl9L7cNOMGQ32pndaY82Kej4wOXLQjscC3eEtWxT9/ZLqN3dITbvArt3pn3fgXaAAw/YuWRS
HuJ0BtyYlN8jScJs7ZAIF2PAsJicbKV68miMjNqW3AE1dbXrPOGGpV3oSX1atCvd1/Z07VOPMaxX
GNdL7WDnzQVoWFxyA9w7MmU+oxR1/zyCp/Nx6bBBQ/skES4QRYGoJdIiW51Z5K3eeUz0UJ12JQAv
49yP9I0D7bV3teve0P77UQYRMlU4Vjnm/BaTPmlaBEnh2k+TmliLSdpEfaCe9wbi3owPLvYdqTv8
G7X7PxYmm2t4AJ55j8FlkFxpKv2i2J9t3KaujpVgWNES1OTliBLYM58XImqj0jnDZtINPCBbdtXc
ZAFhVGN+oKa5bwmYafIGwy2aYX7MLeEdNX+I7FkBOTCBHTBZ4/1747dRcxBCTUQoVH4bv4BzYjW8
Qg9nAqT5CV7AjxjiWt1qH3hr5O8QKilWku4rQwRnqwAxpDQH4d8bV6UZDbamNVhgG3LwDZPmOHCD
L7ZgW7wDjmYHWW9tmwaUpUPTIJHpNA1iwmtmKFUdMEx9kBvKX2ap3dsoXc6DvqBaekSh0RC302xA
nrAdgHzdZdwnWs2iIBWPOEHNp2gBVSjkduyBkBEir9yNZdjv2ZZzFpZY2bx3uptEYMO9wFUJeufs
aR5GUnmMg8gitnSRGFkfydxdSYMXZ9YaVHbF2dV0jQDMhv/TO8oSZ25ewqkzUt0yQlNHcD26LUG6
TPqdCZs6IOoj1k6TPGyQHs3K9gDyMcycYmJiYFdySe9AXpX7vCa5ICvxMMPpf7G96lJocoivGSKT
honEtdgVbYcXJo1ZVD2Qg+Dbk87fLsyNLlHjHXIP5gUJJiixKdfVRCZKJN9U7nBqaqaJGuRtwoBz
zMvv9kfq5NadWQ/fjB4ODPwgIJLgURbNSUGS4BLUBjvFmXwXNlz7yRpDToXwfPwcw7WLmC5MrBlH
qTksMUAWvwh+kJCDrYNRcDo2dHt8nBUCFpxuHVYIzbXhfLDjY6hr3D8HT5fBq7z8357786GxSBwD
bMeirSpJw13V/uUf4X8iqpgWiZOoLSOcGjO89pByZ6sulvYU/uPrm9Bk/l3kX+r129ev+cfD9SvX
Q6WbCa7J5SH1j/Ct/l4ucmGKh210Pazf++fD32/iz+v940f/25f/fr15rMU+kgtLdZiO0Lt5ldXa
EOlXGFcz7PrSkgzZU7EIUmEj84tYrOToRaI82FH3QVNsPvVdnR1VRSpISXW9r1P3w52z0zB8JZKK
u6GVbOM5BufgNaRwlN/SZZzf45xlOva8G9/snZMB/o32EDuQYNQWj39/WCrcH8png9P1/fu/af3T
/2DvPLbjRrZt+yvvB1ADCAQQQDc9mZk0YpKS2MGQhbcB//V3glVnlETxSO/2b6NYZFJMAxNm77Xm
8lwUIX/L/m0a/duXbyNi02jzLGdXmyq5zh3qvRjGMA6+/v3L86mCivXfz4IkDM/w8pcvX6Bg/ueZ
/n5QosGM3JKVM3Pwv//u37f193P9+/Nb/+atx6TR4g3VGLoooDuLQWKg1LhSciKsefnxX0PEy48v
doyXx/798eWxlyd4+e7ly1t/+9ZT5V2JdNjmXDRLc2SxabyEZYR82n9sGm8+aFcNe46XX718Ibqc
kJ9//+jl55ffuDW7n867eknLaTouafrVdBGCUiHje/n25VcvXxwS94zawL/O0/377P++xMt3tjn8
nwrtH/TwH2wQgkQYnAP/XYV28234f9ffGv1t+tEJ8c+f/ccKYf/lm8JF+wAj7x8C8T8yNKwQDrBi
6QkpLG9BE/8jQpPWX7ZrMSYLxxdK2RKU8H9EaN5f8LSVafIbcxGouf8bEZol1K9odCYLB8oUBGQl
Le+VFUIgec4JbmsOIH3WTTTRQGqxuhIIFK2TBge/DmNJNZM4rDqPLgYguo0R5/m1JgujA5Z5Cf32
XRfWtONa4tsKPbC6GaC+pg0CotHTPkSOMtnpEbej17nPkoiNYxCbN005Ojtrmm26xe6VZQI1qX23
2tsfkiFvjr6GMVLmCNDKvItxuvf5TmJYB8KApsSP7emh/hRYyefGK5N7LcEgSq1uWAkPp7JJn0RZ
Ywwk8/iY6X7J4AMTnAHA26E7k/sO4ZGHvPvG67MLtufz5PR6DzBXX4WAPQzTfAKKZkAEB8cZjdP3
mNA62Gtd3YVYh0eg/oa8biURZHUX6H1IVFwf+8GlK+QXY0iea9tfFoxef1cnjI1gV6/aDIUJwqm5
m9JrlbLKglOUrM/N0iIXdnJOGnBxbJw0PCiyMVKMq7uJVvNVI4tLMltqVwNp2zrsaQNJVLkfJvm+
CYfHqSN1rRj2XjAUezHwzJWL8DXMY/ZWMS2osjSveyP8EFb44XTj0xIH0RypS1knRHsPIFqoD1wj
gDWKiK521YAMpY5Ip4LcuHJut8S9XByL0iup91Du0KwkluCnxmy3EaNVDwJiW3AQN00vIXOGLFpr
LZ5lXCRszVjtAQFuB8k3dZuwcyCqysso/SSI9NSY71S11HWD9JjZ7kcqPojyoT4MbfmOmC2OW97b
GB/I0ejDFEqWOa3c5S9IJDS2SWC4bB4ArfhLdTgf6Zm3jr5j0XcwBYeDfr6PGdGI170MN3PzZBpY
Vck5IxOm39g2tTgwiyzF56ciYvR2AGZ6Cf3CeVLNQ4sPf4iDszUr9+Sl7WkYLGifkxg2kwO/wbZg
AqZgLURKluuoiv3Uc3j7/BHwIhlRjbtLJuwicXqNKQYSSI++fx64NSouOjooJ6AaMdhS0AFIFzrn
mhzyJzFyqTWLTgoCIs1jARQR1+kMzjtP2m0411c23MJk9LEpE/O8wyszFdaShQ5FSJR4UVTXsK+2
jVuqmIgDb0vpqWNWk+FCveDGdmbgjFphiLQ0fToMTfUSzBr1w2fX/VAlVv/QGe8da2b7SXgJXWyD
k+oae3wf3mmkFQYiMPrQ6cS4tgc0gw29sitpI+7IRbmPElE+1SrdQZZ092M8UAcsOQVuzY6ptJoH
jB7tCUU+uMzWo++QNPdUztd5Y8EmzluEXZ3YByLoV6MEZ6DyFvV1BrCXZsumaYxqHzTIYwA7WXEK
Syco7b1fQ4+quHjyrez7cW0IC55cXp0MVuToLT30LyNswryBrw0NqyoRqczZxvXEM0Dge2B21NUa
ksyHOTzxVtQ6vAPtjfrQK/SDR/UJ5a6PHaLPtgE4z53HKd2YuvvmlgS8Jh59qcHhn9FjdHYpQNx9
QKDkPA6XLMTYFI+ID7FeYwOKfYZFbWMc64t9Jav7UWFWHosBu2qefY57dmT5lHwtwzShIlJfUg1p
K3AI1cQG5QEMRU/DWSA3RKfOqikQtjoURFExHOT30CsJKh84z54/HyiL4qttqJCQDH2aWg3zXUXp
zlP9Q5YBRcXPP2/7RhKTWnpPhjtwiXrWfJ8uiDbjG9Hyj+E8eRvL6K/sHG1FRI2HLu4+rMtvaKvo
ZxUOWbXG1oviz8ZItDug0UObVuLKRTxESzL93BCGGw+E8fSxvSF/hu5gC9XLgRW2bgBLUayOUVsi
HOtH0KJO5+3SeDxmjcq37vKP8M1CNy+KA4oligbU2fcp7QAPt8bGGRK5xQ+iV8WzsAndDKFGYpCu
JaWd/OJ1xbwbbEJmbC6FotwaV0WwxBzG0sOvX3fnlAaFl9chOI4gYSdfBTRvFF77eMDCXGoNSjb8
BtPw0KE7A0b3NYz6c1jVgEAMs98YVokFeGq3BcU5sL1xxxYYIlovjS0yP4Ytg6wn+lQ3qYlxluw8
Z+fG3ncsN+LklihK5sL9uERlnGpLi12Wo2vACWXejHG9t2Wut3RCUrowmQXjENZAZwMEyUVb3wlY
6LrIjEPYVPeoLqpb1QNxpmG7j3QOfVpogslmdT92gKsHfnnyQnQdVpPeN2AQaLAjCy2Nei9Dg9h1
kht8O8HKSGIWCWTe19EAmmCI4Dy10bivO/F9FgkYLfyAu0IAARZxrWm0AJKeU4amltsT8SaCwji2
t7XXHXU5fjRDf9qls7NcBoc8ak3yswO0OkW6lsu81XkFrjZ9I6exhXjKv5tqxjp1bRjAX6PSvYlc
dANICsk8ij4z28OEW54OkNXD2HzqTboTfToT4kQK82o263TXNeieVBm/oyyTXocdZciwAXqK+sGI
o0ddN+xC27yDA2kQaLzcjPNCK6pa+mKQe8cywt+PxbJCNX6Q5LCSckCbZLQ+ZiL0wUr6NypAnec3
T0IDOR58TIpTCC28YagxeVquYtAO8XjTFchpLTf44klpUpoj4s4eKNQSSQeKR6qDz/EEcZMATOvj
d61BsondPahR7Ql6xSw9xBRHfefTLLwL0xCVIWpw8M5AN3cdKF2PUhYah77fpLUBFqEYXjoE35mY
pWVNNwk12F3jdjd5Yh0mDauR0ohAIt58tPEdDIrRNg2qk7bSCRV706+xZn7Og/R9icKexPT1y1Rm
R0V7LSCSGxULJAd44AaBO5x5SujKFPvCdoNri8DD1dBC5EetuYLvvIuTjzo2a4CjI6KbLroQfHBj
T1CCYArxwTi4mJwm0OKlAQ2lku8rAw/hQHlvFUNtAzFx28xtcy4tByvYgnKJ1ppBjrWJsQydJDT7
gnYPTI4FaQteO5rMI3NhvEaxplDHu+XJmBZgA6L7NfoAG+m0P1wxKVKwLuPylg40aqh58t9NXvvF
m+WDWwX9nYWrFr86kqfioWwngzyIWB9TMoyPQxWt/M45lczNOXMjJELqw3ba+mTIZPDL2l1sJj5m
dRXfVbKm+Z3OjKhEvcmm2gg3GC4NlpNTWttfk6CYH9LyNI3afOiw6+uwv7x8wZz5OI3TEqmm+4sc
C6IkqH4fYPFmW9dckptx6QIlTMp1DDrdQYfy0MqquDcMJvpSgkJ3HaT/dsyBqAsbzUzrrKirMWk7
wYUpsbwBb2ruwj6qt5EzqosZCnWVorFcewl84AIs5ZUdCAf24vzRHR1/axWTsQXqar1jrUyw6iIt
dCbnEqSogApL3//9kB/Rpx/M4jihOnaiVl5SciRplpRklUcFcR9DjZjeMOjTEiO+66J2fLQMbl8r
C5Kdk/MRolF+cSbCj6OBkysg51X1F10R9StwhZwLsyJtqnLjGz8X5Maukl7Np1Rf0xdHaYK4jlRl
KvkhXP5+kWuakKTLeWtw3lYnOpPeO8JtaSO6/WOWUX4s7Wai5o2VQMj7SaW3qhuCtTEb19XQJOsi
tEK0TPQZ5qG9kNgEqlrrJ3eMFeTCK7fwwaATLMaCvwo2QRE/ZeEEP04MIAyMOjowxcW7YQCFEpfW
+4GOiYTxuM8EO4CgKz+4RCxvDUjUA47eQyv2DSFqQGpH5Pr1vvSPRV4vnTv/yvKLR9zYtPpg0aL3
Q1jg7nOXI0QSbHYoGtHdsOG4L1CK55Zi0vN7OtJMdquF5SK9fptUndpFsSfpPo8LM09d8rHIdkPc
qPXclotELVwkAtN1LazPVDj7DeIdIgpsDcTDlceO+6YtsM2GxUyUBXAsfOW1hV5mnpMPcUdbrCmh
aTOwAjaJTQNiMmrvsWuRckIhN8f+a/Ks3Tm/Zy2iVgT27r20OTkoCBxfH5Vykk27rFB6ozo1Ql2K
3K9v65l4xMj5zOIc1yzlb051d536w2edVvY9w82xqen1pQInh+vhDvKtsDmxmxotl3h5W9iH3kAe
k1OYhW7yPY8GDYmVW8Ct0wczEXvhTFcea5OVh6CfgrT3zXG5N0x2kzlZrhuN39EzYFHnw/0Ym/lh
FNy69F/iRQcvP4SOPNthrPdkEpSblpAVvJvzpmEVR5R08gAI94NXcUbyNEXonlP59kL6WH14LmYk
VEGfPQRlfzKaAFAAm5V41A99ETQbPbVfQ+ZdasUeapUC57MSH6hVY4KpoGTMI6JpHUUpIHP1TEOZ
XewougWROMPHCe9co+02NGUHkFypC1eAXYRJ2gHWngb/uw5xAYmkO8UzSRyDQb3bA0ka2u9q1iZM
gwKcNznhfhh/B6G/E3ru93UcQFzO6O1GX5XCm9pmWOczT4yHxJX9QfGONxbpI4Tb4LzI28JcrUdq
oA20w61TKrWl8JkjJgwe09BbUgOaq3Gmqxeng39sxoRfRRUrSmO6kMi2D0ybMCRfWQdi8TZD5VdH
P6xOrpW3t0MpPyLRhJIXiRv4I+qQluEtfEnjSuv2HKDAXbuk922kFKh1fZXfDrN7W49s+jDrfmJ5
8CWltQPJCeSpewBGB85gro6m0pcwJQ6JJVyzGXBkYZ0HeBo6MI1maTwBoDH2AzcXJiCGi1jQRyry
nGmucVm11BbUAYtBUmcYV0Od0gpGBWClebcl9B0bAv2g8yzEGX49jt/ms4tl+iij7mzXyJWSjmWD
cKObQnTDltVhfYWmiTVhTWOqG7pxQ2lpWKuAJbVXG4dSsMpL2zPdl3PEfHTFFUlOTmTRTUIlrcij
ArzvYVYHBDkZFfdo5z/irqTl4hjfiFX/PBtjesUATD46d+wmWsxlQxsTZpxQdM5p3YB0pcGWrIK5
Kw55XZNjRZ/bqHhziKj3pXabPVh2gkXYp84IEsPZ/Iijz78e/bJE32gvLj6mcmzZzMyBtI+F1Ggw
EN/UTfaxjPeIYNG3NmW5Qw4lvHc0mNyDNHGQZI0HHiAaaf1EgIXLwCZXSreE+bDOBix5Pfbbqga0
NxGTQCbDmlWYZVImDLEY4fTrB/JdyS1Wmfb3M7m+rFMKcqc0EOQ6s+5v9DTu2bg+MXN977GprPzU
R2znIk+lI5DQ/iJzs6NEhRNpg8/loEvfRpJIf8ow5UPeBOFaSZbksxmRTjW+z2hS7bt23FsWFbSm
LVgwzN+kwIsdu/FzwAKcaGF/z3LkU9+iCXZsJvb7pAyenT5tIWGEaDRxdKwcMNcre5ZfevbhXUJu
hA1RZG1Gn6WVwxnzRmPTGSzRPDpDW1vHu7llacjWb1vmIQnI3a2juoe2KY9uNiYHi6UQRHDdbnPL
uZvHlrs9xQQU1cQ06oXbzNJg1RVpcO2kBJ2U6nlWZvMxvS2k6ayDsgGR5yKPmo0vUUtZSofPeC4g
+bHO3xdGubEGgq19e75TRe+BGYvBZ7F7dYXL5oBmIx23gm0J5Syw9z4+G2Dg7Cg1ljcWTbY218No
GFhusNKg6FgLk1IMjgg0iq2PrRMqL/U1ymhVcJmcWUL2gAO37OKSusNnYd/QBZ/2czh1GxSqGRFl
+5ethKcDnpUVY1Q/tkhsd2Op/O1AsHk03w+Cso1RQqbWmcfYR4QVSElCLtH7spogu7vF476s+yta
sfu5Do5sz5xd0HL7QuKwlxqaOTc2PiBuGTBxB+JL4hW5QljIamwfbu72V7qVnxOjZ3s/mNcoAnra
qiUN8vxKZQ+G5XxoaCKtEXnRuazxMLhYqpZS5dTjURmx8h7m3H3w29SAZdaLVZjV1iGU9WXyVHjs
gIQEE82ULCKHo9R5tYkBb2RsnM59ORX7MAi/DFkHEE9nD7Ijz1wkyX3rDqcOgf+p0WG3btl4b6mS
zBj7KLrANJne0d5634G4p7Q+3WS6Omoa48fS7RAzlfWAcoTU46DK1lEOtUtWIzRusP1cIzrxC3IK
0H6Dmz7+n4/+/8dHbxFICEXpv3cwdlnZxF8//di++Odv/uOiN/9CaOK5JgBI54XW9E/zwlN/uVg6
HB/9l0Uc6Q/tC9v6y0Rr6XuuAIvzt/P+n/aFkH85wgZt6Zku9nvXd/437Ytfc11d25G2JG8RmIRt
vmSY/5CIGg6jiQCj7A5OmjFys3+5NRIGAF3Vt4RkWBuXELB9nBvpCcQNHTVBS6CsUzIT7mQ1R0fR
dTdGS6gNXg1mSqcpTghmAWcyIVCB1lcUp87aqfEJEOey9yMGqh+O9xtZqa8gAI4p6P94FkwrOkDU
3F9BAGqcheBPxnZvcqrWRKFQMczpPwS0Xwsh2H1j/ep89VWVRvaH17aW5s4Pubh/vzg0AxMvteSU
vHrxxk56C5ZHu2/qCGJUua+XmYSRZQssCTduEN5WboVJkbEtQO73dxjqf82JffP1OW2kjiuuMWm/
SrSdrTElB0C2+9zTd6xVUuYE9LULSTlXi+uUjlAMFQnPz9ZzUAn//thbr5pfL5/f5tNLLm9B3P2r
zz/2IBwzh4PvOO3S7urfhcDWV/aEycKU1JuoiEBm8eIvTe8RrT6Rb5nLPalhNM0WOnxj/OGQvP2O
gKQsNxehqa+OSDtGQWBX7YL2li6ZOmO0LSyUgH/44PQWX514R3C74CZAOmjDY+P3P9w4OvRsRDwB
ALDZAllGA23bwDR+qpA5pm4bwucugptZo2EVvXVARTjcqaZBnaxqQWQRwpFsdN1jQun0DzHHyzH/
+Zp06IZ60IMtwSW59D5/fGtO3Qs7wgK+1/VXFSAMc43oi7TxCUzBJZYmuzus93+4En497I4QwheO
9CxWfK+BcEGUJuDVS9D+AMyh5vjZujL9cvv7w/7WUafXC+pDmb507OX3Pxx109MisdKUjxaO3mb2
+BhN6dL0sq36D9fRW0fxx5d6dYJdSURhiI1pT0Smv+rwa4dd8rVK0AHbSlKctKNNHE3n339A+xVY
jxsKPp/yXMeG78cFzOTz4ydcdgbeMHBDC8V6OCI5j3qmeWxjle/mauH++rdIC7tzVQ2XVsmE6i45
dWRprCoDsgLoHXs7kPVHjoQgdxA3DfB0DN+Mu17XU+cc01PtUNjtya7aBkb8vQnteW8EAs72yCKp
Cb9rdpaHKb2jL0zeaYrkyppEfFr0ne291RnPsnbiwx8++XJAX122tikVDXnHU+KXy9bToSvKlhs3
Ey0lqzG+t1vK2VHIpyLv576luFMPvbFlxXbRmWTHIKc75OLUTUen37rFA0G69co0/IWsYa0qrxw2
9pToTRgjDuq5WETPelAjYF1nTnlDCNqhgr9Us3GwZmGfMHgn51F/iXN2DyGJU4fgw+TSN1u274ZI
3v/+I1vWr3OXY5vMXctg5fDfq1s1QYlMJT9r92VNe6br4LXUCKxLyreakCUMUgjiPAMJrTMeiiVs
ynC+TwTImm28q+bEOIXl1yLl/yZ7QAIlNyRxfIyC2drGi6aTTOmd2zlA91qXRKNMXSgIHHyThbEX
PeZji+FcLQQGmhFrwWiGRGBCWM2m1GzzY+6z9etgY6yhz9yPvXfvl9Uj6GYrJbSpmKjm2OosWhPW
F1SW8ZjMob+2IyXIiEJs1PX3YTU8ev0xHWENv6gQSvmANuPRc7KHJnGwfbsGromi27Y9SOwS3FQK
6LaRBvJKVdmbUiBj7mT8FK9Z11IDb8cdsMZHm/BiTJW3sArRqlLh9qbhy1RRgDCqgpjLsMZ1A3VM
pdfCu1OopHPjgOX/wt6qRdXQ3oZDfEy1zHeQbupYgWGVFFDKPruWJtmJ5NbSJ3Iascp6453FBmZV
+l+ixvlSqubOkRe31PQZaudZWO5FzvIDZg2AMP54BSXDXQXKdlctJaFV03ePbgiEJHEA0JU5fWzG
K7x3TXubRdMfrqpfBy6q+KxaGYql7yr1agQZdeh0DvKRfYcvsMrHvYf5nPbueAlGoJVhZK6DDN/d
76/lN1/VYdZ1TEctE8HP45bfcHX485KoYT5pe7jvyux717g342w8NjJ9n/ruh9+/4htrHw/Uqacs
3wIDBW7q55ckJrgvjKxj7SXppRbIeEEqPDRGS4/vk6P6mQTro9mS/Fk5893vX/zXGxfnoFiW575v
2vbrqHK0wn0y9CUfV5UgiwTqBGFcyTk1dvS8riHOKeOrMaj8D4fZsn8ZJXlhSSsdiityqNdnNzcD
A8Qbx1l26gZoEkaTPO8Ri0zjVVrEn6BguGunRz2URfMNqYF4uIvsk9s/JQ6C398fhTeWf7wbCBzo
rJSlmLp+PgUEuOFWqHy9WJTKjbkMG2H1Eg/Gpt6jTZEN2rrRyuzZnZegjYJNRhbhlvrwpXQFVefM
3Pz+Pb2GgjGDeqjE8L+wy2WTLF9dFqiu5UylVu9pYCNVyIxt5Upr18f9UxVOdPEGVNZ1iWUHzwjz
XvY+t8t3kwrMk86sj+lIJ59s2PY68ogVxZErV4qA7xXnddOa4cVKxLkF3nXDUqTfj8MqaIP8XM/R
90gGcKNSnvr3H+llWfPz1MhHQsbGjtD22au9WouE0jCIrrT1XlGc3xdYdbsbSwX5tug7JmWSqdd9
glq4p4S5hEemh1kvinVnufFzdmvadD+JmaWLC8wWCDwF3qrduL72t4gANmrIsp3p0EJKw8C+6qR3
MUUJGNON5s0oaSw0/skfAfo4JR84lFehzbQ6Ztkh5BiVMaXW339kCUDu1WqAj+xbFqggYMbsoH++
sgKrwW3pDdT7UxyvUXSIcOaoCHnwXFunHjwE8QPyCiVatu4KGrZl9D2JDUwWLPj7ThoHlufkgQQj
Ga81XnWODRSDfhIYScsP+VhTbVw2sy1BmW322fCGxybKvOuMhtu2G5b1Dy5+7DfkXFAoRI5fUVnr
02svHOhjB5r0t3j6NOtFCAyBZJ0F2t7gZXoYSvfr74/Gy6rvlwvgh6Px6j4b2mzAYz4hkiPSB1Tr
1BBwTTW9xJGzqcin3zIuVOsBm5dr9dT2hRZrmj2PfdLe/v69OG+N9CzAmaQZhSz1eujzJqLTJwfI
h5/jARmkNx1RDr6nS0ezx5pOsdOrdRVTWm/CkAEhs25Rk9H586srX2aHmTd+CkpYyE6FdkQX0xFe
B52LGcxEvqxxkoIYP5l+dgRPgub7U2t1/ZUfSjhXNRYIDsaFp6XhS+j6rACHRX2J/99DaJN78fes
aIk1xoLSQm6l7+l+yCu8LZ6PgYEoTVp8yOtBNV8Bv2dBYQMKw3Pk70Yf3EZsvrdl8Aly+iMyCeb2
yt+qtn7ftXptk4xximtoZk341cOsef2HY/vrRe+apiUla2AXqOGr07zsDBY+qd57Mv0UBgS8GJS5
8fKxpv/9K70xf9HOdkCMS8WzmstJ/mEjpbPULZrS0nvC1L8nFVgyVR0YOu+8AXJWRDe+yCWMvEJe
fv/Cbyx5qYUBrBPodpHhvt4411T3KxVA1RCFs+168uQ6b5RXaau/CFtBNvaCjRJdi7ZnSY8NsRbl
Ezv5gHX9Ol06Ysr7KgnV28/V6JKs2iTbRaVFv+cPw+4bF7prSrTCts3igo3tz8eoDeNakCio90UU
LmhdNBAJ6pjsbjQcUPrxd63oI/7+8LwsWl7d6VT8hO9hCrUdYO0/v6jfG3qMY+4uq+9uTNvEbGNs
FFyw2VUn/IjtWri62hm+faDK8E4E3pXQCDAHPw1WdinvRrtpwZ9hmSPHC/VlPF1iazgC2P3DEujX
/Ron0mHqVJwXab5efsW48pwI989+oK+L+U5hqkxVtCKWGzlLlHz//ZF584pli+T5FuU2Kn0/HxjX
x+tHxCI0luI8tOIsJa8qCveGwdle7JwV0RRjtjH+dMH+uiP3XIsqKZcrJ0QCLf3pVkm0BSNFVhq3
WvuekKl7S7E7DCKVoqZobtmugBFm/5kC0Vi7YRusEkfT2DPYhwcomLxcu2ub0FXTS6/nGcD47w+M
9WtRhDcILYkanFSe83rUIJXUmSOdckcZ8hOjCq1H2Sa7tNJn9o3fopjVcS+9nSvYr6npoUK/G+A5
2aoGgyqj2HfiJv+xPPzXyqR863yxQuZMsbv15OsLuQ37QNiF2ewJsk52Zg5oGVTyVaaRwmKGVTe6
JUA8icNFK2OGGxaOV5WgiNglXo5cFOWbEz/Y4/itS6LhobPCe4IX9U1Y4LexgY150c3MSHOqfRhm
bgAmEOiSeVMwL/iJdW49oNWxH/nnuWKaKHqWcLEJBC9y/f69rs9FxQ4hHqnw0CpqP2Wj8wEYIWml
dqKeRB1+net4m/ZWtB+KaDxnFtMa3tfqBL+bLlP4vx+RPd91XQZjxVoaW8JPl1lkePHkFG697xHX
2HOcbDush9uhoPFTds4ljrp712i+J8Mfi9hvrLV8Zh3lQ7iDdfa6iB0nFuV+5Jt7FybQgT6shIAU
BHsR2CnNTte6Ghq4C30+XGcB9U3brp3raLL/MKC8ccWwlwKW5y7diF9mhqoAgFd5siYXerptJKbV
OjVNVI5k9qnI+kQ32LqZyuKUSKH/MNa/tZnkxanmsomB3PS6aCpmKO5kNdf7Vk3OqgN8I7zyc1KF
KJjDWoDx9It1OM9XCbi+KsJb+Pu7+I1RBnqKC8zRwlrv+K9OPyulovUjKFZZh7u08pGIrRNPw4FL
cjSU5h8/MVuhN/aSrCkBJytiweiavpprvFSWXThbvGa/2B0FZvmhat07WGADds/mISvAElpj7V8M
xzO5DIOvNrHcRzUGNX6NwL9LjE+gPKJtl5MjNcQQF9LBBtMgWuSPqIbDpc3bqgjnlbKNRy/Q5Baj
K2OdnJ6MdFRPKEjAxwXVAxjM93rqJ3gKTfKpHf2djbX0XiOsoYtQAuZzTba9xRg/Fm01bOMqDw+5
GO33qZSfeyBy20GMBXc6ec6htTyRtIJPqUJsj+VamOY7qjnGRaKsCZDUPMVg31BrdsE5ADGwxMQb
d47ZN/ezQJfQDfY9jQ3619/xNnSL6Nx979lP3Wwl33rq+s0gVk0XXxQ7iPtycIzz0AT9usoL9txe
FPjvsNJOqzCcjlEX382IQJ90YcURS0//Q6ATFPaqpEQkpLyFSfDESqa7apJwvhmFSTpFZ123rf/M
Jig9V9aYnLyZhF5myOIJCePFbMJuk5MKu/Otdvq4EE/zqR0/ydLJGDtEihfXIGPezCCuTcCDABR8
EVE1fzFT677wso9tjp4UgXF8nlQXn7ux/VpNUErIMSXF2MvLbktK8Mx+D9JiTJ4RmrYMcFacgotN
rHx0tzFqU5XBr5rLilV9l71vjaTbW8tPLw+paMbUG0gUHaaKb5jZ45u2LGE5USZ5ecjyKue69cQ+
K+LhlCxfSqgzf3/38lhAMIDum2BPJ3yHe985UXp0Ty/f/ftlyEO0KQM1Oc+pcP2Q3AEPqYzPwTDF
51AiAhvCCUlOkJbHaDRRyPhGWx5r1TyPbsnuZQ5agNRDR4ov383YahF3CPhrKL1ujbKZbxFtiDKo
b18eofM33cZZIg/enB7Kxj21Cxbp3y910S1GLnGjch1tHJ2S6ET5/aDJ1GWNW8nHMbWjQ6vy/dB2
wHCHAK9Wypbq2u/rp4kzsMPSGm4zwmAeJCZpC3fKeyMqy6OO2MsYLJNh4Bnv2soy3o1lfd9nqj2X
QNruUKWvZz9u9wGy840Tok4NScG8xnNAOuzyY84S/zxh3Oj0eNX0Ro6aUKXDHcsEkkDhT7dJ3N3p
FDVychQ6Cu7xCpAkZYzZVV/VARgDF9CO6Sb3suyTewpM/XacSE6YJ5fyu9tHR9uMexhSFQGEtvKf
sgkkVVVWatsWInhyE22A02zzhQSw1+44P01obcAW9PO5MAIcPGl+bUjLv8/NpnnKn7PlQamj7Apg
JzdDpfY125fHMPCnBxdhYqOsGt5AU4OfJeuigk+zdcslVYgt8a2rY/v25TuWrgN7jZXy0PFYQ8sa
KZns5qTqWe1UnT5jYHauFc73axBXLte3XEmc/De4KpDwWC3ydyva5HyWx6VGuRIp6qEI/uouKWzr
wcyxwBv9HUkqeuvPfGy/D/zHPioAVYye2tspL9zHXbYZkfFAzRDzcaxAQwqSfocUI3AX3Ld93z2H
o/zQQzGwYFrduoOwb0q9ePoQJG2MJm/PGsuLdFEKRm4+rYQMHWoQYLPKkJTPXiOLT4o2f5jz7n7y
RvcjFMhiq/tqvDJGQ39wxifHUfmTHcutXRkUjoukJ6Wo9j4iX6nF5D7T/0XDg2z8AEM6/eAQfK6X
x12bVW5WESDbjwyrtlfqR5dgiLUAo33oIqhUzZw8FVP8zECSPRdk0mRV+oCtqbnzrNR9ipIdIrr8
aeyG7t724nM0PaHvti5e45e3hB89hiSyPjrxnN4krfHl5adMxvG50IDs8gCC0FAYnA1qr/dMMisF
Fu3BX75MrURVFc3ymNEC3cAVaw42pDPca35+qIQ1PfqBKyFqVzb9tnJ6zKQDvF6Zn8dhzNc1maWI
UJH3+TJ+1+heP7TLF2tJxB5LT6zDMCXVsXcoOxPYfT0UUIyhvSQPSdcmD3FRbdzBfPbzBkWnN6rD
4PofRhtUMtYW7kUBn8LAsWAhgvysv3GiB3S0Q/c/XJ1Zc5tcG2V/EVXMw60kNKHRcWwnN1Ti2Mxw
OMBh+PW9pLerv6q+UUlKYisSgmfYe20uPr59A9pGP+5scIE6F9ZyIPGmwt/5ZEdaq1G2ISc89+Ro
Pml9fUZSMgzqa+K38/V5T6UUMk1Rrp0FBO88Wezzpq64TZVIr275FrRJQgiQEzAaS8xIf2QuCpOJ
jdcShehqrnlE/QnkscX7FMyVF1nM1wqREsPuNVFiFCKyRaUTI5cHu3HO10Ph1FtWtN3dzFCJW5Pt
Ra3pi6hybY5SD8LT82LX2Pxpmo80+rG+YPzgxmFvYBSBvtNJTz/ZQRvC5TcPaOn/LFkfuWlfhXn7
1Wjq043xopTM2fgPRBCvDkOZyi0ddbBpvCnMbOLCDPRb6IINFPNNdTRnDGy0ESvHzkJNBfgixT/8
bi9FgcBxKMG6LNmXNsudfCQnaKMd1p3Nq6DuU1MXNp6/X8yF5Wucn7q0e+8x+sWm/Jerk811nAZm
PfX2L5W5L7o2g3LOhjvlPGxSJCleYXLNV5BzW2pIrbJP/tC/m3N/W6D3MA65ll7yuOqyWYptlCTQ
ur3i3SdA1F6cT9NMdzac5Mk8xip4ULW/iZshh8H/t/QTCUtPVmlM0eoRcSEJnZn0HsgTPjCCuRsV
QoB65Hy2R5qh/Gg0yxvs8hs0FIDBuDwKCU53Lu+qBldFy0Q+0mHKcR09DCZWvcD1xEKkzF2RwLAp
WTl68xcd511gtN9g7rTXlbCZQFazxdtGyerw3xI1tbJeRKpX48kVP4sCixf44Jfc1okh7rDuGCqm
KnCY18YV5oXM//SNEhBSRtgXGa73Oohf3BlciTbNxq574P80HRNbi6FwZBoHIuJa5qTTLpgHoMNW
B3zXx8pyFbtJ7ZpN059scbdOQ6yyLtHF5Zbxuxb6hVGJWvv+rtbNjbfQewbd8g98IFlOykTXzfHF
NUmtWw1ZopTS30JXOpsFVHoUIc26FdZNl5q16pwyXysDZ5v5YQ7+Ze4Q/iiHQ7WoSgFkJ+/CNm1x
m2j1Vp8MuWVVhRZdUyRnNSYHPX1ELUW27ZRJ6I/LKcH2vrReiU3jW99abelrInAJLl+CS6GWu94F
dMgGxPrYdUO4Mw3o7z4BIQiqhsG/jmMP953KtCF8RN0Kl/yMVA1HyDXZerGSHQxsEl2zn/2ykGJS
O0cmgd81o+QEelA3VF8QhL7xIxSrcSFLZKCygPUjt0XFZ2wrzBnK+t0aAoGBlCvnxb5mGsvoJFCc
64j2m+D+AYPTeIOFjoDB0ZBx9hFEpKboxEYfh/Ks4mS7mO4fVByYPFunwE7lJKt2UFx2DXdj5KMP
v6s/WbkNVF6fPvAmaTtvHK9SKGuTsflcGe0YDQ3XJaG8Q2VmchfXGIOJUT907fBZcwHMxZzd+1le
FWD61ZCloKdaQSLSOE/R8x5Wqo1M4AVhHyaUXNo7PKsiEqCoo8yjzWXO6BhCRKVva0hB0igAKLlq
dU+GmE8B2OvMjKHibhRxzZE/JBKVAX6jdeMwgn8+OeTg7ESfnCxw3jt2N21kaGA7R6FDig4KEBb0
N2JVjcIEzjecvccvRGQtIs/1OHsak8O31F+RX8ZgHAcyglX+Fynmkq3l5Z9P/Gz+oNEC9QE1gLh4
oySSVd5nfVPqRRc5j9TXtnrIPuSESTXzL01R7HEo4DyKq78qEXVI0DVxMGpoouHxJsDNAytXE8uo
xdoQpY437xvIbSnLdlLixkPlk3w2cc3E8g7P0ZcuMWFuBwsJ2iCp57jORszIlmfC13/cBADMvc7E
06U54UTaw0H2jo1ErSpBy6Xs/1vpE0vjaO9Si8dt93j0fIoW/JTVHsh7WUVZ09bRUqV15E/Lb9+h
WLIGhGUMokQ4uG5LJht2m1X+eJfxEyGUFksd8fJqkM985wETH3KfCz8p19B/ZAm+nnvGmO7gXPf7
oh4+fBU3Wx7Fx+dNs3j91gbNiB204nSCk+L5fF4+Mjued2HchIzpvH1bz0k0F0UaPe8F6bLXoO+Q
vWND/jbGfSbUzpMt1j4l2/dUAA3+76GWBmXEITWsbazlKCno8uDoQNvMo+fN/GALTw0i7KT672m/
xx1Ruzn+CUCN9ba3LRwxXYwA8Im/bIu/UDPjkGWGf7QGVXIeVxfrEWOberhNs51fS58dmj6y8eS6
hrqaTIDe0vYGnzh86azYG3RwoTmCM1hKbZP5un8umVidy0ng5Ax0sW01YfIlLxBsdJ7cJukX1uc4
Ysj3yN6Tci3rQ+62+tbBTbUaLP84a8GyJgfdx20v9nBZOIEV+uc44CCFjwTUTA/+zWa/nfx0CosY
TzhGyLUMjJRUZBIUj2APg4J+hLtLZjddxJe4PrrPZ4NEI95YPQKWn88Oj7/ltEYOI4BRhTYb4QLP
ef98HiumwZfi8a91d/Bxgz6fft48f/zzHlwYwnsCzPPPh//9nv9un/+00Ywa0Tz47P+efP4t8Xy5
z7v/PZaeuyHyDp7T/3tt0/PFP//4v1fizOW7Yy7efy/pf38xjVM3nCb7HaMzEejP31oQndA5E5fp
RPTH2pzIGnzcKx/3/vfwee/53P/395BylNthqH8+n3/ejIkkF/h//xb4gLNtAfQ/n1qycsFE3fzt
+ppW2Sd6uwo8e/N8+L+bJaeRbpaWT/t5l3M6kcfB5EBKs46NQS2etkDeg5Ewc9m0J6Vr9hkNJUCB
xem2RQ+ZY6oM6HOTR6rGYxcIVNheI477nnIAh1OCMY586U8uRATMcXLeFTLFWV8vGy8ZrFs/G922
jOvp7Pp04oIld1UxnJEk1uxsgW1vRGBlFuNXqU/6bkkxYbj+wvyeFDy2vZn+16d1uaaMOuizf1Te
Lyq2dCM5ka/aavGIkAR/qtuce9yi/Oqm/iId845gBdnnlJVEvMTvDRP7leYCDNcX73fg3Rxihpqp
/RtPSXnEQzCEJLDR/cf9zzKnpRvkiO/SBY/XZAeYge5OD5wfdY+4qF7aPa3VbQGAmAWkBnWkiJIl
Ze4soz+VEqyBD951DYx5Y7kPHzIQYWtkCUy0OQQKuIDKIza3Ktu/2Y9RtffMjgm8ghNSB8nNaqab
mTffuH3CqiLslOvnl1JGvEt7Gg/f6jeqs4/5Ag/XydkiTCgsaOwYFjFjYSImqZB6mlJNhUbT+KfK
Er+m4Tro9UtctCOkFR9kr+cHN081f1Wdp8B7238iGV61vp3DgQSvdVZPUZKnf6ocN6D0+GQfssQB
ZrNMZVi1w85rakKrJNqEjNrIqEfST80vFy7nPlU/U+RbLwlIu5XI4tOTkGvMh1nhfJ8s/RQEvQiL
ICe0dQC7r7dVvRmg+3J5vuTiX2MnE2bcOt8aTpKsCofIuCUz3JXSlbcLEgkcpcDzSDgTTEziDjtZ
MNYyioumScys8fKFxrG4wA9oHvjyqFKke8LGGe8WwrOsEu9aKbBiwoZl1wE/w7Db5lyCfXSUrR/m
IsN4Ur1pvITIYfRB3CO2Rjv2p3CxS3vbeGBDO1P8obtVG3Y4zS7xTHXN3JU+UPLVGmt5MfTJmlwd
vIqsNxGkt2wUK4+GsKF3ZwRWhZLpAH+QvdLQzLuMNRFE3wfxW93RMQVUJtQGSA0iV7o/lenDN8H2
pZVIXCAVDZV2wGEOF3mq7UPl1uIE1ZcrUSWogwtGtrHVYdsdS1RR6S8vJymjhPW2sXJg1z3zoc5H
mWVXvgSqnqBOH/2PyRDl0f9bNIO8tvEuj/H8LY55GRImDA/2zL4gtwK4KVIXx+DUn6YTZnqwRq6D
3wzta7BJC/v3WOpE69g4VtOMen9ggUtbQb5b9m5NiEsz4DubvKFxShuKVJnU5bpsCQPB3cX0Azqx
R94tY6x63jViuDlmKcOUHxIw5zoMQ7ey9W7kqCn9cK7JJ8CYeSlN1sKFblPau+7DvsWJudT/PDRg
QoMEr/Hu0Ncx0S+Xb4jnf7Qm+6WRqvSIrjuCLtMIy00enmPkWgR0bhMnqPga8e+DqTdDzUg/0yze
TrXThpTcDcFqgXdOR6JJgB9DUaqRczqSnTRzP3g4o78RCLa5dNrx1pbTvMfxt+zy/hEFY47/MkjW
d86ACGHwE65ki+c3K/J2Oz9iBSTup4NGN2eg+I4qevfEbZvIUBRghE++2VoVbyt8LXBoBiy9ixbs
ZxVH7ZCPmyTI0x/9ZP2LnXMjLl3OHkd7WNOoI/Lb0hjBOW3ImljIvTdkxVf78S0aLUIo2sm4egn2
TuK/KnaU3s61ZmSZFMrn9nEDrye1Gc3VvXfsoYbttFaeQFMV5/9uzAcc1gq+4/bBTmAJEerByOqP
AGl+mNemJJMgU3HgRnmsAz1WgAwHCWR2xgLCBsL5iIZywhfJ/qJKYkk+Qk00HhkDvMddZ+4cksEC
yWTFzCCsCK0m4BdwL/jMvTvXsCGy9tDHgwSm8McmMIagZpj5o5+am7dO1e6WWFrWwhPs4NRPt0kj
4cU/GD3anDMYgldu68OfuV7SAxZxfhYZX3HQhVxXCMta0tAXmQjFYEI/6HCs6aCIoswCWQ15ChxK
0n2Olfo0dXCxZEvj0s/oY6faoE6cv+BkHWbX2s3F7DILxVoLBuiEynmnqGBvhpmQhZzI1YB0c2UO
RElxDfrIzARbe1a/L31OngBLjWSs8h27HI3DDaMHrL99wtRri/JKzq+gsgUBxL0Tsm7+xbDRWVPc
ot0xa0z2i8k2J5BRXRDmBuqiNzlHDXwzA36mxenx2vL2zemVMnXcCoySK9xQZHwVeM67/Ccjb8xH
AWwZ6xosPswgx4OaYWbl2hPjZUwaHIKILEJ8o/RYj9yooIRKqw3TLe2inhBzEuT9a0EFmJSahFkk
PrMi4KCzVXGeiu6jaPNsNzN82TaD2jpMzULq5GST4X8O5Sz8bVsY59SmC2kSsAjNWEQey3TiV2xj
kyQ2pBypyMudCNNjUr92YLBdu4CLi6VejCVBP5e3KZdYqgclMoyAv7B0VC+KBRKM4tpeezUo8oaR
17axEbD5/fY0oRE/gO/6NxqJWFuGS+hl8IjUKa2/ZRmYO3uUnGOZde0NucRh742YcXHLM5eZD84g
i6gDRqB6ER8IgF5QRU1/NfSUEUix4DQFQbIt0VSixjJZtuEoXgFO6S+MAvRTQVqFMcT5rSXDI4pn
82oEzQRYbGjy213PJpyirFf3iZMr2KsGsTiOO5l7nFvyZsUvSlrVD1ECbs8T84ZGof6BNh6AEhS5
jTH8kkMsXp08H85Tmv3i69a+9v5AWe+kEAfib1PlFRAE1Ua6gGWhPx6ijKs2vUv4paWa6YC5VWxa
uMbjNBrfWlZGvuhDGUwb1TreRzWTg4wIkCmJR686N9PVBymIvYHcJY1REqmf+d402xEz97hcLd7m
lZPb1aGsKSGhVhE/rZXbuU1/O5M6lLmv7sJNkws700s/ASLPymHPCMpAjlZ+906v1tYgky24te+i
v5LkXJ/a8S8DiY40TWxafYm0Mq2JoQMXt3YGshfzbDroRjfw7dKxb2iDijCyr8jJTnYVoh52W5Sd
cwu5OlAjSxKalzqJs70lXE7tlCkOB+5RNz8zfwidWYHJA54b2llMgxv3v02rubhm1Vwcg3FhTJb8
wemWw5jX2ynDrFTMy1YTRPmp3NkBC3UPLG33qh9fHNshHzGXxDubxKZC3MYYSwxqBjD8gHYv3Vk6
mallSw071h/SxEpuMrxEVRnsK2H+BRxuHQJY7pPFGMGarNAdB7nTH0EPJfumldWlNPG+faqm5Atr
HQNRAAhhkS9uWALoK/WGCKE0q7dJCQBvGdxh7SVE2cXxXDJPmOy91RBpFKfgBsb8itl2Y2SGc88y
x1npMWSISpCwZNZMRDRWYAhNiCrJiIjRx27YL7KMD0h5DksKVKD0yfu1OFOMEOgsRlUbp9HFQRbg
it14fkuBc0QWjoVVZSJlTqcq2JKhSERjl4kfRlmFnctIuUHdshMuCQksqnAqo3e8BozHV2bbzRuP
xRvwxgNnpAnph6sYfKj0xSe2U0dWTQjgl2HH6qAsJsOdRcbYnFH0jTngG7rstYD8vIXqZW/0Ck6W
aQ9no9Bm+IOtDoCBZL6F7he5a8ySwMl+m4xYD7Yf/E7GWJ2lExppnt6SCbNIOWDaZtFeUVx4TFQE
3R0drdzDANxZU1ufxvmIcJrGL+/IFEgdubMyCL5xieLcnQ5xQdBa23nzdqyDYjMWtzxvvYvE3oz4
ZPqpE1ABpPHdmNjKePKez2281azpc6ZWPBH/Vz6Gayc/j5ewQI6z44OJ99J+jxsnDrUs1n6747/Y
q913I/8UcxWHgTPNJ/gr/kHWC3s4siYgbqXntMYBY9j1T8J/u3PcF8aLGl9FYWKAQJZwTnO/uFQ9
ZxJG+bsCwcm9SkkE8srMPavy4vj0comPapoMe4hoAKvvMOjj7xmY2kXLZibYDuJVl7STzNc4fgXj
BeWARvOqBTfR46YDa7yV3uKtKBuDS6DfWXudqlmHMtYUe7ksryLt8xMrivlF2suDjUOvgb183Tr2
R9st/v15w9hunxfml2gIle1AeyNC9TDYdzNmoGR+XeJ8OnM9UC+20gH7pr9HxsRMrRUbmhRVmqcF
QE7w9NMXEMqMGoi31arvDdB/4OnDyGh4YMe+lEAjS7TPvhj9AxWDYCoXy5u5gFXcBmgXYb1bc+iR
BwFjqMrJi+iAl/tLVDMoDjNTBxmnM/PUNcU6x2Hd3Drpzpjj8V6gGxlZUrb55J/wjk7HIEG8nYnx
K2vHlp3RYoetqKejQ8MKtLrbAFLCVlslxmZITbKVfMaKRlSUifhROxnv0trCtHSaScWYrTrdSgeG
kZk51O+Q4Ne9FienzK9vRWpl+5QFAxPQee1a4oPlO2cRu862U55XGzfr56vVANFiP5KDiwS0Xg+5
XKczyyDD+YsWVTs4qfB3k5Ed0RvI6HmjSdgJYuKNEU1W3cmUDF2EN6+Kb/wxV92Ai0AnNCXzf9Vx
8qVh3ryVloVUshYHxFSkjsbWSMlIHsFSVOQnj9awaaTJ5rglJLLqE8iyUPV23jK0e0eATIgJAN/N
88TsNX3s+DN2zw4ha4BUAZyRa5D5H0sH7HEAg7pYo4wmLxMsReoPjLE9h0SQhalm/J1tnfp3Lsdj
T0+8yw0in3OX3LhlkJdKZdM1jhuQU8DA5soCVMdZaFePhb5RwH5QD6XvcweS1erLLrQ0BHwxnKvI
y0cIWUwkrk7yJzC/W09Z70EzoutzYZBo+EMneyIs238kQXOIjbZ7oLF2OXtj+CNtr0UyYBFUXY2v
lZHDK6OkcIiZG9weUinn0QMWGKYDu6JX2R6P/SspPGITB6a1Hj1if53ed7dZ0Q+HHPbIqg/09jJE
euV9+YOJeLONoV4586tNgtph6IeVr3eIFQCOrqq65hPte/oOH53AgOANqU0PQU1zE9a1yz+XKO5t
w3Kc7lFAZoSmvWsI3mY/gfAdM0ifNGIb56XEsOAhWacrKvoCUQ4iPOZaUH+YV7SkaQz1psiMP20c
doZJpa+x9usFwBJhTqs4aPbCnhuEBin8THSmuzJe9qoWYjMJRO+F2Iw+MQ6+2JHqZ3+P+gH/COBb
feXEmXXTDENBp4ddo4MaLRlcmRPzHzcegOZqv6Zq+kxMZiHVAI+iXgi4EottHMACXRflBWehgY8y
mh4SKsoMFposUVvD2NaWmYVc7x9f3XpdEDG/taaPvDEpU7xj21ec7+12I9225VLvJSui28TeopzK
5jFsxnra9xYOeTc2kVwykqGWQF8nxnXfsM0l3dZ/hAN8tIPGpJYZP00qeh7SYVBi+ZcSjtdR6MUO
1J0XJVCQjQ7tuNbVmycLBS50v9eCzFz1TU1wqwRlorhGHRun/8c8HCyW1ZLxB/41HFmylUXzhzUZ
ibWJxVhLw1pDFRQSEgZz1tWj6hFAPFlD/NIyXCKfnigy3AuRRiYnbV7/0hYkLRNKhBxi0Owfff3H
M+3yiAyWbJWKdJ02JeqV/EO02wzWVJ9Z+xl771rLcC04jMLx3OaM0Vsqx8p7T7XAZ7wIhrXVYSe2
YoF4Fk/wxWjC+bAmfA1AF5F5WFdVG3B5fJI+bBLAOc9yGGKSWmGEIpsr7ayTjSrnUI3VLfD65lTX
OZOfTkoQ+tScbj+RwEHxTk5qcC0z5iAZs7Usb53V1PWvVFDkAdVkg3lpd7B8E7AnXn6Wn0mY9BJC
i14hpyBtvG28DcnR8jJ4yytAtfYxkfKOhllWG5sgT3pq3rhRzLT/LjnCfWy8tsXSEx2bHO3ZLTDd
jH+G0TTWed7Ah7EY76UwjII0NFvKt6Qx/qZlX7LlqP91NO07os/gyTVfddGlJyR2/tZz8n+j8xh1
mUm5z7HcO/7YbExchFvbj/+aZn2N8+fclkH2bLIn61LMvwNHNRB9ONp16qyngP1L1cDKSXqhRZ2T
U8hiLSTJrbY5z1Zf7HlpsirKl3jJuW4rhkW+ljNYENPZ6n8zw4A/lRXv3ggjWXrHwiCHzXByPh1g
UgTpEQ2Igf8YLNYfCa4SwmFaHCfh9gj5jZCg+uHQPoK2JsmphDryXsffhiebu247M2oIn6Bmkec7
N+Gb6QXTipljQEONQDXANpJYjwtrFRyKcvzVk7sbJf18F+RXJ7IVJ3LSNYiODRtCSI1MEpBhQd3l
PaYeyEqGQXNhf8YGIxobDuNuGZ194wG2ch3gdoUKrKPja39LjMQ6nla6dKDU9FZ+NFn892yyNvCP
tARXxrbcJKwcr8Gc7i0PSRcT2mRjt7G181i2FKl7TCof0OVsNAdfc8sHRQjTuv1LnzU/aidoREY2
ZgfPvkAfQ3XEGUfT7onhwJQwA44Ak3iisZTvlhePR4x9zU4sRKo3rJ8m22Whb7UCFYngvG/3QfS8
KUfnn2C2xuwva7cML7IDO5lb7Av7lErrLzWl/llK++7EenpJ5xbCcpqdPTKGuL4qI2QkpLZ1TP+D
44wPGLYwvaa7Z96SvedBc1lGYH0lQ7BcPNZjffLaI2elYCpzEperQ1t05THRE3mAzXS3am/amS0n
LfCvrPfWXDJSsplKdB6fPeXaIP33uJQU56NFgGthF4QYgyycZ+tn7kELG7o/ZtMVr4KR0I51GQoP
ZbWXapCvFFXzYSKPlEit8q2mRprT3jqoQPYrjOAhyaq0aQKospaNNrw4Bqazj8G+JdYr7UlLlDpX
0WGK6Q1buEVZV9AKLLgwjISsVoAGJyRz24eQHdJU4t+7tIHqOwl9O8/Bbw/hGrDQBOP4hPcA69YA
ELjft2ZjRdOcOKuAXoyU2CEqwCIwaBiNrbToaZZGPweLwXXQEztAW9NqLoisZDTmnd2g2EEIo9XB
X85nHL9cyph0pDwYzNBu+ZZ3wmRCk9bxmXy+vT7ZwbGklj6oEpe5Kzr0TmZ5SRXc3ynZ8jroy7X8
ZW480orVnF4CLINpjn/CTIxyV7GnZAU1dYdF2LTK2jlvAEE7up1vLIPMx77uyUzD4rXxdViaPX1b
O7kfJd+VW2XMklIhJcXea66V0C7VLNVhcIvuEiQJ6AOREkLG9zK1gE07Fcy/dooBIaCFS4tL2tvD
uiPf9wRf9kGqegAt65KzVa3npGJx4vcV3aSnAWBvetLxuHZcsplSUW/FrUnyq2Uy9F1sRRJGriI+
TI9DqOdELoS+F8VwZirfrmUr3R+xy3IileaPpqZGIWks2KiCzZDKjL+g7Opb5nWhalrggAxa1liB
eEn4O0LSVaw3Xe179dWL3n5tLb2/+Xn/Wnfop+iHzXVhJeWbU6Zfjeuqr6ZhvufMMP8kelhHoxXO
lpmoedc6dGTenQmAgCY3iV9cBkHCgWIIib9NjwPpcwglZ++SFmhKSDOu1pMaNonRlgeNVXqcma9d
Fryk1cJBpNOdz40l1hik5wcf27r0kutHnPfOVQloiikggoZR3rV93Mx6VeKWldPNnkaT+YBu/1xQ
ja/S8Q2fXPDoccFqjOUNNj2hzJP4rkTRAnr1WpemH0ERFObbCC3zInW9Yt3wUsd0voxuvMhhzrnx
MTMwvk8JFdRrohCTwdvQWjuHtpMZJgC8bYug7pdoaXOKWnRwzYYCnqbOHDV8vEnx23CMK+5kbYdt
M92apHOFnO5/e8biUJE3/SFrxmTTZ7IIF7NwcVCl3d7G6/SjqJZvwfGd+ap+tYPBIoyehIWC7/Ki
K/06Tpx+cu8RrgZsf03EYnOu5EPYYvsDq9Uljiop2LIs2QlDY3ExjROh7I+Dj/ivIg/ufZk019Ft
JHGfHHU4hrrId2P9rEiCvZhdedDb5oflaIyfceYcfCkpaHpnbRLvsCKNzPo5zcELw/7+qPx0Y2MR
AFGXxD/QCL/Zoz+u9KItohYc4t0kLwjkbJDBbcyYkDHNOwd5w/DPxKA7pWZ1YkdLjyXUvgrIfBzy
3rw309MU7GzaoXRPk5t0l0HXzwbnjE03NBD+HlcRrWR06yYZyju0TSMLLKdcGuaCQ/+SaI1+D9Jj
5+4wW5WfBeMpEKp6d+vUrelLwrQxF9B4FsYHwkQM3IZEYM6a4Z1+UY3nWNj+LyvvG7Y/XBQNxj9U
hx7bpSRZM7Mc/tRTjnTRFTa88e43HYEemZJrAikeoY4d3BvJ0+zRk/OpcHIiyDq9jQTHNj61nm2k
TEgeNz4LKpAbwz3n+n3DBnE3oAa6MEKOdt5lUZ4bWaTmwFv3LX6jziF5ME5GjlpuElIcmE+M474c
hp1ShXFoAyd/iRHGuSCpPc6L68pSS+QywNjPRKUzkqmOME+ZcwdW8iYzxq5J1cUnPvUaB2PLANou
6t9lTCECrCO7V4Qy7zq2o2/stpHp3ZnsuXZxNSsEd1V/FL4n3qrh0T1DF5Bqr2EbOtuJ/jNmoflN
dCiXQM+5uQOTPtXp/NTYty5she7FSDHk9/EcErAbb5qhujSLIqsjoUVvCqGfdWb9hF0OP3oEyryv
dfaetox3Wh+/2DiTsUb0IB2tsXYoQlWlxFkUpSTLrIC40xINauROfJMVab2JS36Dq36YWnKVKYLb
oainHSGoNG0xv4Zcirsz+37Enr5hEwwg32nLeF+XgH+UPav7iLtkxHfw4UoGn0WR3Q3chixKyInj
O4nLIz7g/tu6nen+I7C5IA+6aJhNPW9yskYuZCjqZ2hMm2SjsQ/6KO1WRm7JAW8Utf7RSzUgUkv9
yBqR9w2kO+1KTVVnkeVotx1n+JlycDPsLd4QU+U7xoe0VEviHQQpfivStcTfmRXRnBn6KQWqCXUn
cI6mRZhi37joOztW9VZlffpIhX52jHCoBpx27Xm+RFMxTi8zMNKILMmviXHQSxaDrRQ1QoXgOa+q
0ZjWIiU29fHQlV118udvz9OIkrMslJ1AZYw1hLth1/YP10GWWz+dZUyBxSrr2MXK+tka+v996AJF
RhyxkPZaqmGvN8jCy5o0vHmcMQtUye95sLKfpXgh7aR5U2acvIzWiOYiz+/BmGpXwAc7kcavTHXm
U2cFKfK8wCPiIU7fjOcuYpjEUcX1OsD3+ZqWy6kPHI9xSjG/Fg2TNkxmkSwRYdDmWNHoYYlKAtl+
LDErLMwF4og3U+2kZOYQoGYDLDAE24IkE9tBhF0/5OWLI6ddV40+/pKyvjgzPsia9PgVoRwqVIAF
t2x3UVQ6XXOBevnNqMHftaaOggGG84GKnK8ExcZqqljwx7PGaYZKd63307IdAnpZauv57FLwE15D
4m/raMY+MOz+qhZaXlEk5hvkyrd+8IcXXtj3LGWwWZCHEM2bjgTusv6XfRGfkH33IVtNFqyxdK8F
imK/WPdqiCOVUPBW3fDNx8mAMOk6DqTB2tYVGaZosqwbna59o60csPw4UaU5U9hPDTlF77NTFa9t
oslX6jeiS7Uy3TmC+mh8oLPHRwitMzEo62fvfbD04ScSW1pcr5rvrHaMCwnNpC95+RkLh8MGcv4t
3d44P280ZbDswQPJ/ILnWJPtZRuonZ8tEZ9VeUStZ7zEzjEbhuIuutiK4mrinGbQ1rie9boYP/pA
M9+Nz7IbLj5h02+pZiZXiCLvkxuQfux4Df62dLwOshuvlb+ccMDGwRHkTW6vFuYG23qmRF0wvrIm
rvVt18ruSTSI9GLhqmx1PakfmXkb7PJPHqC9nHJhvaOTShHZ/SAyg8xg10i2jaXkOe3qq2cr7UrD
gAgoVcx4llxGRqIdO8EnDzTl3V0esSfKA6HoqV90FsYB4xj8YLdM9tNkVNtgwjMjy6UOA3SgDE4K
251oVVMvJLOy3TR453CbybeUqfiaZfef0jbTn8twc3vA1Bj/Cbj9P+yd13LrWJql36XukQOz4SK6
6oLeiEbe3CB0jnTg7YZ/+vk2M3uyM2N6ovp+ojJYMtQRRYLAb9b6FkEvfdU+TJXhrUZRDidIFYe+
tGzgceFzSM7esctbsbAnbV5xnfC2gyn63w2X/+svDmX5r//g858l66k4jNq/ffqvpzLnv/9QP/N/
7vPXn/jXCTJhKZE8/T/vtf0uz5/5t/z7nf7yL/Pb/3h0q8/28y+frG8s0vvuu5kevmWXtbdHEX6X
6p7/7jf/vUw2ZXTEwv7fE035W5ow/ivR9Pef+ZNo6gmYk7DaTMQfwgKM8J9MU/s3BzAf5xG2HgpJ
ybf+iGRTUBtJVG/0z39Y+m+QiwTsUkhvcHrM/xHCFF4F1uj/wkwQ+Fcd/mfrOGcFHDVlkP8vMAvf
5BAJSi/bMS/7LhOSxwF/6XP9CzrkYYRLD/4zfY7z+k5HAD8pJbynNPHZbJym2xYr69chADoaYRT0
mdLSe6Ye7gYtqZZ54K6DxifgQ2nv5WDce512xpWpRiW8AyqE+s2kw1NGuj8j4dcdzT8mZI9sMtKS
iOcSSMNQ/Eul/TeUC2BUfoAGY4ClHAKZ8goQkpzzzsA/YGEkyM23AVtBq/wFMuGE4JT2tdJQ++Ox
odiy5Il8HG/TKIcCP0n+T5JAtgHeg5dXW0Sp+cVEIVwls4VjZBfpQNab1DwXpfgwlBfCUa4Idqqb
KdE/RRZdA9IsyZzGQIGRYlKOilR5KypMFj1jrzh1XDZ4xRrMGpxX1zbYzDHgTaLokTrovg7KCMJK
iXcQIwfIQkbrODt05fFolduD/fvMo8QAopwgdvXcKWfInB5L5RQRWEZy5R2ZlYuE1JKcZHbGEH7Y
DSsEZPcayhWB+STBhBLb1jYlScHkUhJjUhmUWyVSvhULAwv/mdhZUodJ+FyjLTfmFc/VVcf44ikH
DJLLg6M8MYAd+nWjfDKDcszAJ192DYoy14lQT6MOw047LtA4frEHOTcYb0xi8FrtUOqoVLDl2Nhz
fGw64NRei9DjeHAg9NjA7hlzam11QUm1Cubm6mL4CTD+VBiA4jbgIqE8Qfi7G/p7hz1Xdz8r31CS
ew9DK0ix1VnvlVtL3Jlt91Uh62OPAWMnucMniMQfQ5IjLRYuWJRytlNCeZYwBSyCqdlqqDZbTE2e
GwkOhfTBxO6Ed2gr6Ax7QghRPsy7EmNUWwCaH0ckGQgGwiMJMmtwX/6qVY4qD2tVrzxWDmYrW5li
9OmnZX9PHRr6MdL9NZgCYmyFjsSMZz1L8YG4Bk6vSlT7CffUgliZExhGlmldYGzygqGetB1/4ZXT
QxIl+SaWQXTqIOmLdOrgN67g5dU7Tiz5PcCVFg0z6MvxaewZ5WoJUSKSkTlDmmBv+8EbgeL0YhNu
mBGhb41Az0s0cSQl4dT3FuLgW3S7JK7ORZhjhYhhWSlquLPxu2nAeRe8mDUoj63sOn+tdxy+UyCf
pNdF+yiqp1XRDR/GcgrCYp22tUfkAFNWgkhPMtU/Ci3092zGnpPRIoDEdZhXMQmD532XEBxVlhy7
BGTMsFzm96hHzReRBl+0YtrIYFw62jAtW8zfZYoIEnNLitCv2wUBfquAs9Smc+V978X6zvjSJpAA
bRraOJBGMozjusfZyO4bStWxaNUfXY1Xr0gGPMJ9v+QOu5DZ9E5zPCBrZIYPhqGt9E56SzMawqVI
62pJhTU/MYzkMIp+xIj92GLWj+PkpRc4RYz9/OzQuHZFxdTXfA9nQcJuj0WYtqDWrzeO+5aC2zxj
VgdVj5XTj+27xg5/SvKTtngzX5AjObty4ImNuhr9XIhBhXcFlEjBRtFDpLjJWfVNeYmsvq9JMiR0
bTWa1XvWufZGaKI7Zuy6mtJczuNPMefxkz2mKyBSGHuHnigzgzZYjE69hginJNnu3aBB7UJxzd+j
DJpaetTcY1/jCs9ntANNs64NB7N475+Stnf5aRM/n9rVMeFZsjFnNJg6L1gp3BXZy5te7fmkmW7G
NmoeytDYQ4of13qVSVogJ0Nr7R5ljYoU1Ux9cRpjJ8PiGSlLsKGX3lrOWB7Bd+1FFH9wAcVINQcP
8ZAvAGyN99AmV9Fs+cy0xuZuEBJvyYycV5uL/KUtWCXp4ynBHHoxPC4onh/8zBON39+kxLY1EaOK
H1qCprCXTFYdu7GXnmE8mzJ5ybGpbWQRH6mjUZ7FSHF8fcjWuV5dPA4DEyAcdA/YOeDLd3bcq0iK
wlxLGx6WOXU4bELsAUHQMvTVK7Iu3jXYhNcJMwmxUGKDUb1bMHfKt6Ec3yO3KyHThS/91B4Gn5Ak
VA4TzlsvWtqGF69aU3uwZ5mwNdVRj9UP2O66pe/I4U0QfHJG0/DQl3ZxGFseqhEFLJbdIVoZnnIp
ynh+LjX96uFkOuKFRWo71vm28udVmcwRI65+fIsq48QFTdK0WfFhqq5FScoiuwwDk0kgjw4NhlS6
pHRmWc7gS16icm8GRcqZNAWvh8k7S+zPzuxiLE502VbbvNsqroiWRIcoy+tXTHD8QxldUEKeTTJB
163N3FHa5Q+uNc7r7IrnyXzK2l5F78XFujD9RyLa2BR7zWs6Zz97i2ofPa+rUgd2szdvHNxW6Hng
puf2ttHdL1k2eDId5y2JTPxuFbFVWG0O7DdaImIiC7rEJCCzh1IsKYHnY9WtrUHrH2Ddsq3K/IsX
VWRz+mOy9Q02Ch4X4yzv0jNTxxPrJ5/SX5hUImhI1CQTpY/2pPOGpoRv3xOX4ElR68UWpQqEJ2+y
eGLx1eJKpTXFJk2CJswjNyX3riNTZG1Xhb/KnYbBbBKhF2/3U4IGZWyGrVNq24Cjat/MXAN7LYvP
DvjAum/29ayEE1xOTDDbxzEOqE7eb/vutKzedT/rzqa6mfT602M6YKCBhiHAUC/F+cybtkJYtnQE
sQ1moxlLHbYGq4sK3Q3ht6yAzHE5V3m2zYzkI9V6TiTET3NdAnEwkqe7rIgsWltpRG47pkoIA5wt
YVlu+Rui17B56aJfsv2YfHhsui9pzV0ye10TwAe+xshiw0S44rYsleE2MsJ1k84S1HnW7ionTC8i
306Oi5SmIJDIGS3wI5Qius6YsYdMkk+jdkCMdwIyNS8bt22Oael+RiELEiNSr3GaYQfETt5kxyDE
eyBMhFZmyKHp6pVBqmP2TTnks2yuWZekZOFhuKJ1TAwumrP52phFv24tEjosTes2bctbhSSzpgHU
31b2HtXKATh//8sUxcpwd70sojeRjwYRorFYwEmixiodRCdBj/vL7sc1dWWwiwV1thkM1aYzq2aV
FvJn4lnhzqrsamciFkLps4vRgdSdPZyy4ewZznREgufdq0OGyZkNVPhhqFm313ParDQHnTuRa/Ua
Md8BWCDXqS52Dr7ZcGHus4fOIqCKKCaO2TA8jS6lvjkG24GsXlyxkF6mtEQJ47mbaiqKa1Mkq9ST
92zD5DU3m/LSYgqjybV3aLOePKt7SpFL44Ig5wUpS01wpjvujEwJ7XzCtsqsJZ7NbSxkRE67JXqK
BN3OcTkEqh8oPNIj3Tx7y5i7YfPR1yJK1xWpAxff+SCb0V0FlZnt3Bz8fyTHNzQhd1NuvttKrN0O
UbFM+hSXDgpvTw89XNpcpPuOFHMvKMS6qrgUsLM7GN54KXP4nP3kfjCeXRpVnm7JBLuEbbbqDXbY
dtNZS7/Yj5QuWp6sC7YeadF/Qinea1GAO38KTqCRv9EI7ur6pTb8H27D9qvoth2bonTwfgRD+R21
OODjd9/riLyFttnTbrw0vo2j9bOP7b3GmmoMrX1s+5Cfu4umi30QOMs+aC/jOOyaSF+FLpIYglNO
FkVERyCCxzCgmSR5g8O2jb1lrcmtNjebVmu3rTO/2CM5yGVirnQkWSiafXjc5ERa9oMlEcl4rvvD
7uaVF7Z3o6zAR6xwnvTRpjKrey93nrjStjg8vnsKb6w58hUW56bpohZXfXBUziO0lS7POFbRojNO
1aqy6xd1J5OpJCTS3TiVhzYZHmoR3Hk5SfGFMB5LozlKExlmTNAAJEqutJZ/zCZ4PxPxUYP7qyO+
LwxjjB8swNU8DT3Iste7TUUgTT2LjddUj20Zvg7NfeizyKnzpza82mz7kYHhXA+PtSW+HXGVFrGk
6hfWltwZPX2HDxCE79s9S0N80C+1gDLD76WhXqQGcDeXa7w24R0Qjw1pU8veKDaDFpFWOToIo4Yq
X7hWsNC8YJ0P2H7QcKs3CEvTXCmkVs4UH9043pcl6/8oLJZTFe/g8qxoPfaoB1qkmEwsZ+FvbTRX
sxmfciHbn6BQYg99SZH6Lz3y9rYw3kcp34ZGIlDfjEb9iYD1WcPmnz64gWGeK63aTPb4U/On/ex9
CNd9DaKIYXH+VHTxA+KNDynGs0Z1Heczy/dqK8ZoV8nyhzXpV6KgGf1SsGAK8BxiEE0wdsXoPWG3
sLZaaL5hXT45k7VLjG5PjGneKi9ZdaGgX3sY8BaE1i4rw13bRfZk99kuulQNF9c5QI6TEw+osUbF
xbynI8uWocZ6OSmxtuJo4t2QtBv0j5qZX2XAkVKZlId6RfPg2jXxtP4lP9jUlG7JDJ5O7yhCIr/R
HtiDttAe+kq9Ic1r3Smghr6AwrPuyhTQybyuCDBCCvHAKJcnox0fgSY/eXN+58r44KTdhv3Uxu7s
80BWKGPhiw7dozHdnNW5tmu9+ly79cKgDXPiGGaHfcdo4LXHnAy+gy2ljepXWIdcxu9dqt8nxcKd
lFbEaQ+JLR4crXuTKepy/D59L78BDB6FVpx8h6zPeTzzl94JrtKjrZTI+cfkWmdt8s62qL/T8akx
8muNogBPzCGcn1tdbhsG79R3C+F5uPrQc1rG1XfCZ82V+9hNVn7uH8qOIw2BPLXbJslBbSG722Z5
fm1Gbxey8Q+L1FsGYnrvo+R2yiywvclMvktNf3C86FOHXRzkO4BDP/FerHXHesyx/05D+UNHojiR
2tr08glbZJRmFx99nO4GC1aH5Pvle0/E92WRqoaRTYH8BVzp3umCD71e+N744bb1C+l8+5kcwbJ1
nprM+WojHCiz6T33uXhGmv/lt9oP1DSHwmUbG+ir0vfvErTazoCcLt/qCahZdbBghXgvE7x6HsVb
JJAbs03KozfwSwX5sAsLQGLTi/1YhyfSko9VP2jLcQChMNu87adcos/1QkRdv8yBt5xb66/FyHwq
tVUFrGioxlvbes95aq+l5p9Hiomist8GMuc4py3Dqj93qbWusvdOSz4LXpPATx+7Mlrj276bRAmP
wi+2nUYQrU6PbnePnDCIwNSMlVaNa78qDpozXp0U2WAebaVV7/R22iY0FlYC98gPHpMk2ifC2Ibm
dOpsDm1mwnZ3HZn548WtQOu7CS2RCRw9i3duTzJqWjND0ORREx/umUHjxTOpRhiOYWGLB3gpAP9r
HHNVBuMq7aKvBu1v3UObwM5G2y5AkYwkr1It1Vm/MzysFKJLH2rOrjlK7aXtm8tJG7/yLHmpQKtt
Q8iiSApRG6NDnmDvL+pUe2q4bC6CvDpNjXmodWtTGu7LXHFUTxVa1VjfEOaDxc05t/59ldT3qc1i
Q1bFO+K0jZs0NG3zdRZCAaAQMOkPg8/Qyao3sdO8+mN5X1tQG+ykoDMlN8/K8Cojx0sWGnvUUNsx
kSN5YODEwXRCTxgRjtUAV76VH0bp3IN7nsEeFnF2ydt872j61miHS6Em+Xa+xOG8NlJao7Fe2emz
GMrnwqmOk9vfdVaymlgeJLJ486f5KcmNR1Fh16mnUzVr+WJA9r6wsDkt8oSWqLRZi0KUU4VeHczb
kjZQOLuWk4mTBCuTdSbjHJxNS8t07+q8fYssuO9Iu0bxYFvDtXGLtyi/aHFxTARXXLo/HcrANCBz
R53TWW8GsE0we6jpUkoDZ1PbwSGJmjecPE/VIoK+EXKO6Ef3xOjxjNGct30pX1rK8yaW5HaGJwpg
Ki3CaCV0nd65t5ugXat/q9Cnu4gpRUEy8bKNtXvTWeVu+QUlb51YtwMfL9SOwolXhZXtYItvnY42
DLpf0nQPBfTudC7Xpj+9psZw3/PXdVwojOI4mv3a0+vvMCVqZjLhitrza1MXCFvndTYHlDj91XGI
OYeCgC8EdFQSEVM4jnfq9aq78r13+hffbD9ymZ1xkWzxom+7EkdO9WBWbOjRCpHHOzWnYvrKRPgr
TtJFq2efgWsQ6keAwsq3OjzUtMJiTuJVgPpD1Yjsm61VVHDviS7KEUR1tFZwCTX3sRiCe8NsD/Bc
yAAc65kKq3xsm8c5YHs9GYtMw9/nIu0xR7lLRZHtjHgjmWTjKkfaTbrzvClgLAOgqjkEmG7O9YaB
itLcd6fAGPS1Xwz2igb9MREfaAUudK4UTFlJxTbdZ/Pe9Ul6limnq35+a3oLN1lZbZFArG2nuOia
886iPV2Mbb+arPwrldNh7L5DwHmcwF+yHjiXlWkmh2y2HSzseaPB3LTugNZpBDs2AXMF8s6NRUNX
j+nfXwkHuzBuOaPty2sp+1PJsXzIbBr0dGTtHPfeQaBq0PJYPzF1pqorp/VQOwSSMt0u8WSUCfUR
qNBfWVvcpG876UNi7TQSAmbOn45BZWQXciOsyL+2wKwYgHCqI2MUpQAtPOjdMFj4Ns76bipCzmrT
ng5gQUQj4ah0zq3HMkE+jqXZrFFvR2tbhrvOwbIko/CJjoA4RpFuapk0+65nZB7iyXAbtrKWhwDR
jCDyY2x9Shz/GhiEPg/CujqDuMimxBNmaS+1n0HqC8OnWUO8FBQvgQ0g2W5B/1tjR6R3W4tdUkEk
zECJLG5hZVnhQxtVABDkto4BFCQdJKqFDC84S1TAh0AHClCBXLca4bzZmkX5Q6uHrSxaBE2orUX9
YGt6hwo+aVdm1zeIPRBzh3q2JPibPsDELQ1TH8Gk52/rWvIMxdOGMXt7XgSV66/8qN6D0bSey+wn
S4bPZjiLDmCUcJ+bqiMzJfZ2hctLiPFHN1HKoTOlQ8aEZDt3vkvirKN2OCwRuS/eWIYGKfRYlChh
mXxGVc47OO/2tgGUoXUrwOPAFZcJ4apWVpOOoulrKH/THRFLLq9GByRSojEKEuJCB8rTMEZ4p8kG
DA6J3t3IoWSlSLhKp0c02UOXsMeQnCEnP9pl+ph12XfSEzOU+XLjOzw8Nspc1Jxr1Iy/cs/jcveK
zI8OoJyXmfWsJeKljLAoAcF5lOpIbhrWIq2nuKEGhuYM7hz+uHYxhg7DjQKTZYMqPOVga5DoLpTt
Pu+iFZ0qbjSlicWBZT2Rz/ESIWgXVxDGR7cqLlXhrVODQ9buYXSQAP+OevprFlvHy3fE/kHR0QKC
uQU+/+wbLhE64WTRGT7PoB2WWAyKl2oA26QR7dyZAsRR/YNL3EmHrrQ0dDpc0QxyEUq8Gwa+AOun
gfpAXAkc/JGbckWwUY0+lRMTHCGE/PKB/hqZfotUxlWjwwoqBswy1HzWl/JW8fwooiDIwZgiAXc9
5Lsid1d6pG0FOWesvJFsp0i7zP3I0gGB83YY3SeEZ++BBGsfl4u5SvfCsfdopp8DApMQdYM39pG6
c8ScB68zFiwMdyb4oGAYv2irVFIWjvwUm0aJnoCscVJR0+Ld8Pu9Nw+rQTcehiT+0od8CV/0MUys
H2YznRKIF0SWjz/10d6l3vBixTQlBDMzHXrWB64+fvNTK1+tXkT7gCuvbB25FLyTGUkD32Rgt+Fo
jKB78cdiJ6W7qNPkYHNVTALLwc+n/XBD/SCT6oHcxSVDkEXUj2eWXK8O08LF7IzfUdTcx0z9Bu+B
Hcqq1oONrjUAKebmMRyzJzPvLgYMET2J7ssuO9ptUN0Nrb5nwtzTJcIVYF5dsN1vl5XmHLDMsgpx
mj3D6S+nDXbpGKLJgmcao0zyh5Z3gnmq++wzpL4nSsq+H9JhO/YIrPWBf8zYjw7AFSd9t4P2Tdft
S6s13TrKs0ds1KmTfE3Fd5gw0CioG0XLON21j25unDTfWZuWtkD2Ey5AiJ8bcoH4Q6Ydgt5PTMvj
Qk4uPv+4W1V6ki3JPHuUIInRDX+ip+XMqM/UMSCNyYtUB+cpHPACI2g8+rqBEqWqvrE+HCZ2is2s
oq6j+7h13/3efw4QpZPUhQmjjIHNDBQjjVxjFLl6mmgWedO+hDUrRciZ9TMa5Uvi9mS3N9HOmTMl
my6/s6LeG2NxxSiwjo2WrawKSm4NrOo+EmINxTXTXkixge7i2VE3UAaG3z+6faqpT//2tb99+rcf
u/3E7/9eLLfpZLF6ypWxxHmMk9IAScNT2NSgzQMjLw7wLYpDwa6AFfP8UCS4ZkQGgMpUN7eP/rz5
N742sjzJFgFjEXeIU5WYXh6maHZWyAIyuC1FdfDQ4fx+c/uUFJx2787Pjd717RGbeHnA8Ms/AD0T
oGNEsCes6GxGsWrRl6iHK0bUM+vbh1XukoBy+3BujUsgvHETeDEnZT8f88PtBgvpf34kgag6AY6z
zCc9tKr3nt3xeG8P8/cPU/Vbbp9XEyHYAyMLtwKsSwlHFDbgBrgdwx83t6/dPr19w/VCAr3//LZU
d3QzqBFcL4YlFLdSZ2bJF6viBThxy0Yzrg5s0KpDK+Dn4eVBYZBG9YF1an24ffTnze1rOdSsvd/9
8Kr+GmjDV5bhTXYayCCBl955IeM4hLA/ZtY3Z3wXEwUAWqx4QIEqdilMz0XO8C1DI9l7klmVOXyn
rTfQpXIDTwlafwm6zpimle8Dg5k5TVo2sth8hOiVpkawD73i0sfVdGjEBHJA5+Q69ee0GUF32O64
RLj7PtoVHgEugnTLQOzsV72fskNPE4DNozwjyUL9LPtpPZfI+UOwI1n6S3frgzV64uB3w4SEan7w
kiE9mCJoj1FJvuZU/2iSqN71RQA6hG26HIqzrKvu3Ira54zqHNkylAuG8+vS7vdu3QfYsg1+jYmu
Xkt5McscyFDI5pKa1OVS5WnyXE5YQXN0hgL2814b9HtrMOS5t5uTUaIamfGfVybSX+rwxTOy4+yk
o5IOi9Y696ZlnWEJ8O63xkOgOZfZqn65eRqv+ZHujI1slRfi1MSxo5zs17gdvb1rWMFdagZUQJjP
tPHDQGq49CrzW5ptfipK6neIT6cuomTh/xNvDJgWTDyrqc/4N2o4U/vycxgbvLFWWVw0OReXOf5F
cICN7HhGeM10Men1dN06vCrw4Shx9RaPdZoX58h187OuPbFdGk82Me+rqMpYqTBuK4iY3fQGdn76
c/eEZN09MSPdh3HxYIa1yyirnu6cHYFBvyxGBKR1y4VT+wQumnOIfYCcqUmluzN0nFf4MCkZTeb9
RkW7GeXTGSP4Yip8coPUI2H3pLGdo7wxdKTCget125siu4ROvvSrvOFK5GewMM03rnf6jjHdEwXI
WlcvIhsllCYsVHJ2ctwrKjiy0tqx1rev/f7t23dQUuKF70qemOMc74rKIkl8yF8t3/vqnPmuxMVG
Inn5CDeHEVpzhrx2SLTgeRxhz42fTm19613yNOXhKSXbgj76OIzGU9yG+aIVxguu6nqh+dWHa0Lg
MGamsvX8MMx9d8wzayU0nZxkKkWDQPCSBcxOc5d1nR0qK76TBXVeUmOuhloZW2A2XWwzsd7by9Lt
X0Vp7nryciA7mhUeOlzCEQJZJ6BORSX7UIfZuCSTSywLr2eDYvRPPtcqbfTuBxDBDBuma03kAwOt
A+0tEAYswl5rvwzBcPKm9H3QBGUqjafuyKuRI50xmkO2Y7VNWTL668CGWzIkEoWeVV1y99SyRgXL
2fuwY5o0foS7tYIkQJXvEqQI77gFeVD9HGqKMDfXP7oKI4+bkwiPNnGlGUeP6KZFMFu/bHq7RW0Q
ymiH40MQc+afxpJJXyiXGAz2hnMNUI0SbBlvNLMcj0M6e8sx7986x3oQ88OswB5RE147zczuEh/N
RgZoxzTTRdWjM45jHK7aWYd5wYkQA9VMBljda69BxebVjAp2u2m5a+z5MwA/RePaPJB4S6Tqg22f
OeM/+W3BdNgtnieMWNpk3dW1gXTadu49I9pXLTxO4wombmJIzs6i9NqPAsVHWjrTZnJp/brxu6hK
f486VrtqI1DSqmOlppvm0UAU6oTVbobQtbLp89CAJJd51gX2Y56GbEKBbd7pCRWlNPcdi7CxMLqF
bMGJlkW1NAjJWFg0OVZMHpJVIoKt4O1G8XAqw6NLFbeKpQ6KK0/R6484cay8/oaf8cNFm7no2FXq
mGq2TeI/4ucZd5Ft4hUtbONYh599ZJivnc3AxZaHHDL9Pu5Ga4Ud69XQzjX1WVWiQBFN/ZXVBqfp
/lBW0S+DMK2Fq+NWbrKrT3HWmz2dcYhWTIsNjFzgZkoaaC1Kl1nDFTiS80GVktLSj5PNys50Yzz1
DUrvhpBlLMTyM/FaJvUoxReBTVtG3tQi/PKkUxzB5iBVo/lZhI5VXkbGCQtz8nauAz2Pbrd4aGT1
jGLqRy+S76T7IoDO3vTmFKycOdxx3hXXnCcL9sjChOi9Gen42QeMz3CXplXmTy6zs7bdfBKZ121q
xsutI7CS1j5xcu14MaKxW9cOy8c6QBeYqsQC+zMitWZj01Hycl8q5NXvgW1819F8ceLcBLTQeOtk
lMuCDf2iiXx9PQ867+2WWaFjUjYz9IimKmSj2Wk4IQKxiqyKUNJIdDweOa4IKPIWTljfE26brjUT
6ytuI3PduNPa18jX6kFVa9n8pM0JeBMsfVDyznbZxttQNx4jm5rZBJaxRNvTL11QAxjOqN+y4nvU
0mEhk4l2mDMbI13nlNhIdEqcHJ7AZlChfPMBstuyEezO0H7Zkbd2zeajg+O5darmnrGsv7M84xKz
lGrs6CFTUE+LTQVBneEDO+sdkyHvHLoYpGVb6fuEtAqoc12+84FkrD0bYlyZ4fGS43CwrO6XU88v
ORHA/NvOgXD4uy6Ykpesu0RCfoVj/1SjPaBQA4M36MG6CfRtlwRXpizgm8Ka6TM+MM42gphBIGNB
aPxotHFY5IbqFmrnu2QCvKAoHdajIpFCJNUVmrRXkNIUWinOev4E+KWiEN4ibpVpOGM8oSCnscKd
1sU+5S9bNi0eokkhUbXwu5AgUjnnWcDD8IXGXHc3qUKpphFQ1cjTvRP5CytDAVd1hV4tFYSV4NWJ
VTFgVt2VeNwUrLVV2FZXAVwhjFHCwPtg5Ep+wpnpS7a1FfRVV/jXGg4srh3tIBQaVqLOX/U3Xmyu
0LGugsimijKbKrDsUL6ScUY67u0r6mZWGFozerIUlrbQAdTC1siOTlNzqQorALYdJNvfP0Vzsm0E
mFuAH2JDk81yURV/QHFHBcW9feQwRN5hZVhPCrEb3yi6tw/nhoFzriC7lqLtzmB3b1+/3YD1IXEC
Oi+ftTsdXm+iwL1SIXwj9VEM1ddReN+JeSpvwWKvK/RvpSDAscIBFzcycOsACTZdcMGmAge7CiHs
whKeFFQ4UnhhTu7HSAGHeYHuKsUhhgMOjFhhiSP4xLcvpQpZjLKkWNat4hgPEqRxDdsYR46/86Ad
mwp7fLvpFQp5rIAiu9CRscER69Yg2g8UOnlQEOWMMcgqU2DlsAfjCGk55BVHDwh82VMYZiAlA6Eu
oJkxr5RHtCXwuRW4GbrBDyME11jAdO5gO3cK8lwp3LNQ4OdUIaCRO+qrTmGhcwWItnWUeLGCRlth
GfMYk5+0rcUmR0V6HGhPwMSwuEgaFTAKgJr5NuspBaVmtlAdWzjV2VCZW+PGrsYVWR/7G9BaPcs4
1qBaK9x1Cfe6VQDsTuFSChvvoKHw2O6NlH37ogs9m0OKIXgMUBvrcrP2FGTbhbadKuy2uP3CmIkb
QO5Sobl79SSEIwuDDm53rQDeDSTv22NPFNz79hGhCO6qU+hvCQMcn3Z83/S804zmp6kw4T4730yB
w0sI4q1CieswxSMBXLxWmHFt7i5tzgOIcU6ZrOBXWO7vqkJ6C9yRcGrhldcKXC5vCPOQcm6Cas4T
vcH4nZ1Ya1crD/A5OqFQA4TuekyTnDFcGUGoMPlQBkP28HGjxxtxLx6CgVpv8mtonM6HBWs9UdB1
TZcbAizxDyogu6nQ7C6M9pvG///bIZ6m6vuf//j8yuOC0qZt4p/tP/5wSuy//vkPw3Jssrb+ezvE
7nP4jOP/y4/84YYwbPGbh/PANi3koFgP/rBCGI7+mykcYQjDE7Z7S7D9wwphmr+ZKm4Lx4IrWEh4
JKH9YY0wvN98aL6eblpwYPiO8T/xRhiWCif80xohfMJLCfnkyucQ7CaE9zdrhO74DG3t0HzUq0Tb
ZRNwOi0rSW8qjFMaU7dlxVwsQLgc4V6KZ2+GG2H6zXRIc1ASvTG/SOA+KyDKA8sqnSCFWYyHFj4Y
Om3tqCOZpuIwmm3vS7rrlkoYbM5+6FhzF7WNe87Tijuybp6QUmxIrd+5As31RPN90INsQPJlLLFK
MS0wWeRhdtJ24G7lOhzkbjJG58OjueEM5LrLzFeMEW+wdnHLkmoqBndnFQFWJHSv13lEz6E74AjK
aEw3FEn3NefR5awjoQBDyz5NJt6p7cL1LJ3nuohWpi8f63LcCScAvKS19jFkiz524W5OLDJP1Eig
gGL0v9k7jx3JtSzL/kqj5yxQi0FPqEybm3A9IVwFtdb8+lr0zEZmvu7KQs8bDzBY+ItwN6e4vOec
vddeVxxJTTL25lrjiHEQYggBUhQYAwkH6jp3GcavtqlsZNrw6pKqp5c49ptR0D87bX5h9W6AUhpX
WW0q7BTrmgokaqzT/DrjJEV2svJKEkvFOB1rt7ECsVIb3UtrBn/oaMDcSC1y6hVdgDaNWyRGtYix
wU3HFJ0rBngPUUKxxSPsJ8PYI9AIT/BFhx1GdEI+dHVfltOfX2P72AuvQixe2lJebjnoNCwlbXgv
YtRYBqPTqFar09Bg7pSrTN0lhfgH4cJ4gJX/lXSWfm6MjBblBHwuFDv4DRDMappz4JKiYlOVRs3m
mRnhP91zl79dsf+j6PNLGRdd+7/+p75m0f3lQl6zEbk54AeakvmXPOicCTvld6vfi5qSXgz6rab0
mhdN2Uw9OuAHkAA98nNpJCfvbMxdQsCYQ2YqHfNIbh8GC8mowHQfjUa5GQl2vBpYZNx2GZQLsw7d
Ch8l0pzsZTbDvVEN1zgVB6DgyewBQ/EZ+8absZfOxG2TVAlwkPSwfD8x6wjH2tggUF5psyS1KjiS
j4M1Stxlnoiq/lzm7SZCjODpWR/D22G0VaUfxrC0Ly2bb2sxnoes125Il71hGd/ZhIcuDtPQI8cI
FRVVTCLNt1Y1O2iSCKqRuckIU1DVkxDCcLbLrfu/P+CyuCYO/ssRV0VjXYRME8OY+n/E31amDmRL
rIq7Uac9lceK22WCRGWrnJQwd6xAw/QShQ/ZccJQf0hm4TJVw3snklibAsFx61kBId43X1pPwIiR
DQUAqLw54vFEwSafYilO/ASeEFsfXsKaAYAUIotqq1HaJ9OoOU3Q45hNlIuUlLs+alHdTZ8QeFJg
e8MLrmuToji+1BGyWDGmp7OY+TPZEUS9kRMoV6V04CgVR0FWNmYfGrA/yK8M6+mimcEzmnh5wyAf
rVUlsaEvRjYm8SLZi1G9UXwdswwAU94v7EHMY4vR3J3LpvNqFNXOYFZvsdia6+B1b61DM3FRvgu9
P46NLG0NFrcZxfomH6TageNTPs/heFQDwthykQA0VeiQR4FXxBntR0llOEqC8YAwD5Jg5tzpR1KS
YjDJdpZHQNcpAXkOnTNxNd3MkK6VjiHkGsMRG44E3dxvVvYYYUyvxiqMAskA8i44EjOXt2V819Rh
TVnG39YmoRMCkInK6NaZgon0FVG0MCarBSYUmZ/1GyxVDKQK7CoEMrlJJpyHqGWOT8f2UOnSEyrd
B6aTtU+Q4+TOUw3Foo1HHxRwugXbh5YqMkgfWxD8LiAh5bgHR13V25qwdIDebH7n8SBEZG93A7f0
MlTzoabYUip6/uzMwWqE/U7F8hZY5BoNIPr92hDMPT5nCJpS1SORUrW7afbbaujn/TyHuH60fMON
/t1hsLIbeRDsXmYKTDv8C+hFu80zZD7sFLOuE09cVw5kMVfGnH2ko08mlVgdehYTmaLhNK6e8Bkq
VLAmZQFhTB+m+apEOdFcPYAHwv42U4yyoJ816GuWUaGs5MUoKruq+5qIw6GmL5xW2yJHiWdpcAqy
YHaX0XwHn4YqDR6vL1X6lpuAjXuRu9astRsB7a9dEGa5TUTFcoYkTPcKUQmjHCobmF6tOy8Gj6c0
PP7Sv4nYujA7/MK8Nm7//TLA2PtflgFNFE3ZQpaIUE+xFFm21hDRfzJXyuEQBCEDyRv2GM0eI0j4
clFbFMUJPBht2S2W2sB1JNCD/b7bGL2FadmJBAOaUknfUWTQgKp/0eyl4PbKi+EZiD6tKh7voIyn
7yUUtXuc75E/VH0/HVstsDOt3puFoG+EhkYxg7luL0B7zSOlO9dm9TpZSGLqZep3I1pqJKAzVJ5u
lo9WmMWebmyiB7Fj1krADS0lqCRY7ECDtG3n5bKEUEEpfiBtkGoT9qYdyRJzSzj7h0WWdeBpBYRg
OL0RCsWyyZgVRgHffyKUVyMzCmIMrr9P8DEEkIpqfmha1e3LKdvSPt6DdlkHoKz9WDFIwla0+UiD
t8enKYCC5sY6KhUC0U6k+0FOHC0NPYN8JBi5S5M79ztcoTRNBe1Qz+IzdIZ38NCfOmazjUw/1xL1
EOgA+vkBpm+v4YtvcelH6Kj9gn6nZ6ia7FhxMe6bdnGSKqHTyw180C0ZW/+gDH4cdGD0pE49jQV2
BHMmxS23ZvZlFMKHOOT0dhPAQvKAExYAEEsNZ1SOR5QwcNa7Scc9UFL2luG4zpnS79KQ9E0932LB
inzVoNYRFaG9yYQJAwNGoF0g6Czzo4SZu6yr/NgvBj3a9WU7Df3fipl/sXb/y25hvSj/8exaL1qF
zbMhmroua5iM17Tdf7poR9rbQrg0wQ2fHZqSIbQOgV5Zh6WT262oys9Vk28FYZlug/aVLNZ8UkEI
0lAGcbPUHyIMFqHI6KGJGbtg9FFuLJcyKgt5OuYj7WxhuQlzm2BT0gVSR8yroGXzm1kgPDRhr92Y
ROL0tMR4owLlj2l8e8i2SYfVGsuxzGZw1SKfTnXJWqYYzeIvYOiPcthbjOTGADnL8qnHcE47LV2I
SkK+1CqnYQIBZ5jHCYqIoxcoVATkRzcNJhibaE6a3ojPFmiTBTHTdlQWZJBqSEbg6HXcOZeEKShy
1czYGESU13Ev+P9+uVDXeuIvB15daxtJl0UinbS/rBbFAi1JikLjlulL502JNJ3ritXzFRFPcCnQ
tG9ENUKyDils7DoSWKND2cb9sdIk1cHNlNzAUgPgEzxiDmmY4zsG01A9i4GoYeELBadRB+uMuRaH
Ny6/0pTWcERQS8wKDhI7g11QhhnTs6pzZLKItiCFqQm0ga7JrKSPEoqDLDXfmiIq98sQRQ5JpMVR
R72J1bK9d2HQugu8bCiIjP9ol+3//TGSLPH/cpAM1ZAkWTYQvPz1II15A19RHbUbe0SemFB9H2Lp
2i5iv2+iQdzwM191OUkRMEDhE/tlolzBKVQPElEbA0udYBF3nrY92DZtgv4O1drVVeATlVHVdIEs
ye0SiQ6RtZxEq4CqHeQN63ah7+hhD3ucuiejTl5QrKvbsj1G+XAUMW34bRUhh5EZIpghTiE9hyfY
Gp9M6rQtq+LyaCD/aSbF2lX05hfCU4/DkLtSZQJCFVd0CztGMI/5hGUvmc+ZyiKXxoPI5KVFzkKz
rbRKFUBoYR5zEbMOwqMecjgKWGjMSRhHr4KkaVvIOwNJOMe4V/0ZosjJ0JXQ7edIfRQlkMRKuuiH
vK3I+2xmFpI9LoyBOPmc+krGUhMNIxLUCQ2Q2Dl1KwmOhQvRZkj/qo/cliO1jjeNhWY3Ji5p0qOw
++c6nvhClw74ASXo6qGlC1uBTdNFUkfwS1aDRwmCH0nPRJzCEXDbUj8im+lv8YKjowvwOnW1fl5K
fH1JLEZHBlWvvdKybLSwvcv0U0br9mGmMLc6ooZQwJrbnD0hEFKD0ZbyPcBAmfICbkmQueDJUf70
9Ll+n0CEDVxgkNQEJNfnuBIeslEyH5paoJscZchJiVUosvaMwHFXi6h1Sqx8pVFKe5xUpUarWk4M
YQ/ZfScSKPqspLlm4wKZr3hb9s3qrIhn8YXxv/Q0Tis4smldaNEzVSfGulmOAb5hmPQ7gV5oYhqX
rnrK5Tx5QMp3JlEB+phmMXVoWXnCfLMieA7tRExrzdxzVGPLgUX5Y0hAzsC4w6mk9UXPDJILVs0o
FqIj05TSr1rcM79/pIe6MfLkSynzckd28lfBLUXZK2N2NS2cQSmHnUH9kd0SMJuxuyvKnPvRjJ/C
6ELkQVMonji45n8TGM9i9te72FJUylHJ1LTfhs1fKlJUp+AW0wHFo87mYMqtBFNRb+xbOipnHkq3
Rf/NYynUByMV7nLEfE2uW1IxxqnezMSToBbS2VGsMypFa+C7qb0XBxchL66qnBSPq5hR7parKBPn
EOM7pdkQycQN4/eMTV2x4VMWm1KuHrvE1DZiy3P7d51Vmg4kedaOuygAZx2G/fhgpsH3YA43MVOs
RxhkfslpPg9pgJsGvDIQU7jAPDPJQMBc6ciDSVp1QNQP3ZkeTY2U+e24hkELerANpCqCp6ajzxMC
wO+j4TcYQw7CYprnoC5Rs+Z48yq9LvjBYfGg9coBLAFzCMuCzFyE/ZtRLTvc5MujLtWDl4WkyNeT
rDlFRRQpuSGLUEZPylLX2xTUpJsJU/KYB3fdWv+2uAinKTCznaWCkOtj5k11wOomGuF1kHLxFKxa
r1xUjkmAnn00m/SBneJLq0vkmcxyetSRg+yGiGDycBYTz+qNr3ydDYY92NA2ihkAKoybqnJbWMp4
kNbtTJig4M9wdDPCnGpbY8t066TFwY6rbIj2wIOm8eQiXminpBR0k7Swm4+F2s+yYQPKFdSmkQdn
uS4t3Ba65kQ4RTZmBMWw6wTkK1NKX2MUnuMBNEURVOKmmSXWOHgVXs+moyxl7VDIj0TX1QhMB/Se
AfLYoEw0kg8jN1bQbS64vRAtEuURIJdF6K/Tko/qmgla1afbDOS6jb30JUoQK9STqDCsbxmNhBIZ
k5lFDQugbUj0GYRnvOaWf41aJt1LvUs3WqmE+5ge+ANqCtTcHZSSsc6/JPWBJ27wIZQEGgQdd2Qo
kf2EHVNZLSKHQM3Tc2zG+xJJ7BOa208aNtKpXv/U1RbRkMsN/YOCVFvHN110qRdCeyHN5jmH9/jQ
ii28ukgxHPRXGSnDIqMTMTc5hVZ6M1dod1pSfqvpn6AZP/Xa1K/JM3LBcB+1CNmnLVOI8hoL33EX
mU7HNOcQZfTuQwMLGem8piuJpfmkLlmOWbkjYikhfQAFtIaYWH8WkMyhmuZZCeNZR9eJETzi+UuK
JZHbK5UAqFrldFOR7EKteKrCEl+lWIj7SnwclDXhp1TiN3PIt3VzYohToiXXTL8r4VEriXmYcybN
RofMbEmJUwU0iye7i69jiDJMGHQ/xJnF8lrNz2nAZcfmKIq65bWekHFBWyjcXCN/cGYVPzKRSplI
vlVTTkyATi6RnGjHgUSyi7GKPYRhyi6V2tz7juF1ZtWCX2pWRjoAWAkroD0J9509mYAeP+yTlyIm
RgofHVwJ0yKsvRhFrpYBFLgsRa+5ZNTOOA7GJdEqeg7NN30K+RyFlUVAW5ziE4wW3zIyfaMOaos5
Q/LjsDMfgYRpCuY/aycgMzqaavSUBJ3gVeE2S7pmW88jbpBWyw867nK3p34ijEINtrlgtr7UMNbF
gUSYTkUQlVZ6Yod4MiMDaUGPGVwmjcapOhTZjqDszu0JktiraQ6tT8PzCwQMhXgbo8uZoLR09XgP
S7RcsjlPG2WY9zkhefbvtnnWPrqsanYU75gn5hR3PCi8QpjlM6479ACbqk++smTMfDEzxaNci/Yi
EMEH3A3+TwngTZ9Johvr5Uy0FjFiVa2A+FPZzIoS0dKS8mYUxhZPwBvQTnkrIlfaWRKbBFIQdSeN
jfEsJfX7QrPYE5V81euNN2YIFgfNunCzYF0X+/GcVQgI6kL5k9Uh2i6MBy/qXDyEq3VArWrWNDVt
mLTrvmU9o+QuXoG8LOBeNNGeor7dEmVj/O1J+f8nS//dZIkdPuXPfz1Z2n1/ROW/DJb+9i/+92BJ
kv5DVBkqMUJSRJ1J0j9mS5LBBElh9ERvxlyHTn+fLKnWfwAmsEQSFEk+s2TpH5MlVfoPy9Isnati
3bAwkPp/mSwxi/rr/mf9FiKfixkTMy7FXKucf6qxEX/WvWYE+lmak4HI3NIZeWriBFjIcKniDEVd
FuE/+n2p4m7w9TDCcmq0+0yKW4z+69vfl6TFcE/ANzG0tOH2vy+LELXAu3j5/WNJP4JM0izys1GO
t0ojIA9dX3o0WftYkf/+x799jVyfDclt5ItxT2MfzGpQfbz8vpPbiS+qjUnwhBEQaTU11b5KDJ5n
v2+DmhgGljOWzvJlqfWGFOsGQsEqMjA0wEsltCySTJHm1OfJGmngRzlMIxO1Rmvg7CLrABEvA4XR
78z8FLVr5MqEZcdCbap0PWP4QhdtsBO7dk4/LZ63LFv1sI8wcOGXi4Y9BELJr+X2Imh8qelIWlUF
A1FJWFe3OaSHIxh8pjAxn/rZ2hkQQWPM2jtFpnudtvjX2YFW+2mxcgBh69u2aXlLSBEaY2miQS80
29/PKVQ6QZXrJwYZaewgvdRZuOx/X6SljjbiGD9MQ1tu42behmjC92mDEwHdf72GTk2447KK0CKJ
4rL7SOL0EFGAsRgb9FHBRwKI2IUh9Z1qTDuApPc8j2vCMMBPraG8TPCLvTSSrYvyxsQgidLkHy+h
lpb/9Md5Dc11izG5TqbU+1Aoy/3vi7iKyX/fGaui/PedbMr6lgqUDCS07b+f/PfF+JW6ry/CQjdz
ylXMFAxgsJXyebokGfww3cjMS++EwUo27mgDw0uYOPVVOUotpa1dP8na3Uid6ZssLJybMBnKDhOi
z55/EHwJq5ed+QSnOoKTV0CqPtZZmXCvyb/r+xvvaLJbRCA+D9jQZbeFxCY+dISNjK0f6LT0Dum6
PbKL1/SP5GLyeSlPUeyxzyOstU3Z97gl8r12eVAmfJ3fpebTeW+AFTSMa2aCmyNX6vbRYI9OfaBJ
AOkcjQXyC2Iad8un+BRVNltHFZf7DQubwZPfjgrks8ZBF3dM0jBVWoAWGpfuuKESEQGZYq8Wnv6T
XGg2wWWQATphxiUBo7OLe3FXEl9/1nsMhethw9ijoa9UcUm5sbrPxk1CXUtbKLK2OKkyZPQ4Zie7
NpwmPFfWZ/XNwIDD9zA8xle2XDSZQ687dneAVhwJSDlrouhGrR2idpgfzatL3I4P5RWsf3vj66TN
2ob3ke5Ivj9AV5/w09jVG05LBi0ZgtgBI4ELzCkBdYoRx0FsqIJttqdhM8cXKCAkec0/vW6PzRcR
TAaiQuTM6a6sneVLxBHXYcK0ObodqRFA4ixH/GASYWEmzrz2DMUUlOZEm1XeY9Lubwo58xf5SXmB
9ypprCE2NTbJue1VgQTA0PROvviO1CSx8BQkWKGvc2/eKnMLQQMLD8GNzNpxWmZ3ndwOu3spPo2n
4tnysoeE9JTRM/qD1bwRKmZssXsLnEVC0YINuzyKbJMVafgyaAdDudjEp2x2xMtcu3nnQuoxH5Wj
8EpKKr8Ml636of5Mj1iNIL7tAdnjbnIGuh6yOxCE9l22fsjtQCzrV17bZDzFiZufZIWVYqs+QwVD
7xza/TUt78Oxfp4u8jszseYVsxHxSFxsw9GsEHjbyPYyYAYOolBCLbmgtMyXsfiR/GUc6OuRGxG+
Nwcv3ok48B8p32LOhDPBJ2LyhXTc664qk74/kPxBXtky1YBnOOle/2N9IVE7tD/qN+EUH/G3dWXd
mVtPv4fAVNiu2vnyFAA0GGx5pAVxqC4tJubOkV5QLNeOtUdKjo8LRJ36UGwpEB/mAiGVQ0E1Lzbp
Ch956ZXZ1uR6yGlfeNF33fojzXj3ezjhQR1OeOb1F/UIZBID13CyXFxLuQuqj9oZMeVrHNiJB+W/
coB0wLhzyWagIEAFyJqBbX1r/ikWf34WAemjtO1eW+WNtSOYGWbbk/5NxZoZN41YlNxtkALv5I95
cUoGozaPnoxvNxEotXjNm8Q0bZt8d+FGJz7Dxtl6kyKXY95+YAf3pc/yB7AwBj4TVjeJifx8ihMn
eZ2ftCPZxyyL4yb01N2IBBb+jqM9xW8Le32/3LBaju9D4i+76pJ0AEvsJthwLqPWDYKzKO6qx2BP
cHTRbbOL8AVah/M7CkzA99x7xeMUufxAOaY5YU/H/jlYdljJxVWd7lqCb/J7lLbY2C1Yjumg9cR0
U4hjKLYDulmPCRclznPBC+mlwakj68+LCGrFx5Ns08DTr9ze1/yUfELWt77CWxfsNQC4LCDKD8M2
Cik7ggkxvZbDU1KfUqyJd+yIk+DzbcijAr40C0dDeG9nMPSTT+HXfEH1fQ1OFpLl+ZLO9hC64fMo
ktP9rOnoy5tt2ZC4TWdl00nPNClF8dpOD4b4h+ymHus82VistrkXqDAVvTz7yZOtCKALrcV1eq2g
jkIWQfh2X+7B8C63Pyv8hrsXEKFs+Exqhoopq4WuoLL1/ML3UGlxiZMHKYTFYqWsM0YnKZIIV0R4
FmcG6c57hGcAvCbkS/iHf7Id/+Gk9oPJ4xdj/Rc37M320VeIFtZ+ZDh2DbPXVD2BC+Xjds5yGndO
8NrsIUfGPPoOIg0Nsg0QnIRfg35ENpzmuwJpee/D1ZDzLc1QuSRW8FI2NH49mJDDuOHj4VKkPUD6
oFSeUqQW4Itob+46dxUy2nS58W36CcuYq7ZXI52Anh3SN2uv7JObfpi36ll5WB6CJ3PPFZ3b0kF4
NRjHs8SkeEVhsRIPisGNcCMwBG60xlSdaSYSOOpJwRaIZyHfZUzi2p5SObhl3vhY+jjYfSBOGcE/
PslpBeSJ7pxOgPhO2EfmA35H/xk/KGdQ+yaEWY38QN5OqxHRLgnHaRyzYftFxzGk7osPOn19OyZI
W3RqIFGQHgq4gGwi4ag4eAtI7KklD3eEXG/G5HEp/V47ScN2UF0zO+mBw9+XKy/MriDpQsLjKBO5
um4sRE/rt0Ke/BABwmF3a9OH/ymJ2XoSLmq9kYCF8+jV6Q7CtLCTnzi9ygkBnza4u2Le0FRBbkzv
dASW2Lsp41XEoTXiYC9RDlb6bIA6lzEVM1+34y/1pTpZbzmh3le+Clg0OESHCfYtOw3HfKkrl490
k1Fj2vNx2pif6guEtGN2m5lQr8tp90cw3OYMJRNxwqbr3WEju9ZG8Yr37ipshuvihSSU7ftd+zAe
lLd6e9UBNP0079MZb5L5UPE9Fi86qNuCpowb9W4ynnI3fRUxnT82pSNCyjpwjJD4z8B3mALdgem3
4CrYrlrUCjtczkP6jMSngznokApTkC6HE2Ejflpv4ksPLmf0mif4vMM19zMwvff5wF6JT0HCDgzq
DalgqOKyPYJOEp2u5FZe55fxpXni+PPD4v5Qgae1UXjlZIp4TrlrH8dHpL1csZULjLyDP5edi73x
LD0tP9HkEUSYFydcjnvKgLFCS2eLshd+9ZfqQ/UbIsJXyT/XkCsilKGTjVf01u/Cu/BofHPhNBvp
SexeEDZoz5KywZ3AkIMiQhdfzOVOWBJRI8PHarF8hlCJX7Xuts1wQy6tlRvyEmt6mz4j6DT1gf4e
6fsmtkisBiiY4j25dirNVL/tvWzbi37ZM8K/xbrXDxsdRHAO1o3JkK98gF1HnSJ9eG39UH7znLZw
6+S+8syoKdqU37gyN9257wgZcuTgiaqqfuiexM+cxOhXk7grPy18YAIY0tr2BFCJaKF8ZHd7GW7N
rZFPUuwMN6XcWOkufYvJ4QMxfKgvpBdAxK/v6Re/fK14I+IuB/wgYz8r3tcX5qy4e1pQfvx74yyL
rhDvGfO3D5CJ+KslPhVpW9zUbkeMZpEB98BjbifvM+Gk5/QheOET9Uykltgpwoeh3NBdAwJF2WT9
0dier7w+p1IJlNg08d2okAJs+++anvr4yigWXT8jLVpee016GHcc8xzmy3FcEN3jElwNLmA77UZZ
VJeyDKLXKtNXRrjEFWGFpWTuf1+MiFjglUVlms17oGRrmrSFAbEnK/f33e/Xfl9Clf9riSo7DBO6
QkajEhqk7ihdkLhNK4/2hCGN3T7lMoOWiopvfTdK09/f5aTS4dJb/0+mkgVOgMhhYn4N0m79i5Om
dMX2v/zXagUAVtNH9pHa1kgAvKXCa92EgycX7BRJIVi1d9SZ/foDZXMtNhUOtYUpmVCkfTEAS1SX
2W2DotkTHMdj//etUlHiz2RmOfKFgQfqzq58gZv+E8tYFRzxRInWsjw6cUhPd0Mabc6ka3DBB/Qt
JB1X4E4u1ipl/IHAeGi2irobjL1Z2cUncREm8gY7YZ5/FqkkCNN+Iw0Xu5hxZNzfJoiQbIrJ0yDi
W3WEBITDhm+q6uf+NNiGI9/1u3KaJSTeB8H0cS4guZcNL/8pXuaL4HXsRS2UsOz1veoFg1lwjJzw
1L/JbxRIy4Hf/pygM7cFp9vqtnWdI7f31bf+VL9TdRIqj58hIosP37kJjceuCnt4qUHyveGAvUjv
+r37FGY3/GGWzoFW38qNMfpy6nLu5xoZjYfxTf4ZvpMLRWqV3bRP09WugCGAUqTRTTujjp8+C7/Y
sfFgNlIdO9IC2SU57R8BmMwrmXw/kS+9J+z73owr9goOHciNMyl7a/HMdMEJ3tqf8r0OAWM4xNvB
U5YOHDwgYdQ7/LOQ3gfSH8uWn5s7CG2sWSR1omPXjsqnzPPv2m44Ix374RPICmYsbuRzuqvOnkHN
2sVWu3b7EEWWrZxniVaRhy4X0AV8FvF7hEqR2FbKlr1LthMi3pVWA1PXKj0UXPwjvhXTBbd9Dfwq
IJcEDC0wwIqYWyeZ7dEPj1yVVeIUnwmxMqM3vEQczpFDLXhfkzOxjsXH4NFwABTs9N1C1MopAAzl
tX68V8hlQ65j95vukxh79ZvvWivOMjvFFj5o61ifAGqEexd5Of9+yxduwq3G7HNSK8QfPN9v1M/K
gT6KdJBYWO5gHcmEJ2QG++DoMbZWoU3Zxk2EKg5LC1P+d7XNXpqACp89FSBx5JTwzLz6CTaf5Kr7
8KB6IWIRF4kowb43NNRVTBgqTRibL+mIIDcgOFlsrZO4Q3w5bfun5IGsP+Ol3mPIBAzzUL5Hdywm
SunO36gTr8HgGYkTPnUBV6bDebG84ZOGMypPQmBHSks99uRvkOJoL5i4U+HzezDbQogb3OVds51e
OBv1xvKrh4CG0Jus2ukTotf8RPXSr5vAbfyuVr5FIZCyBpe+oOykG5vza0WUduiucuzSJZWR2F/Y
E3BAVgzhlrQ13nStP4FfUm/0/dcHZ+7QMBOk6+pWuq/Asw+D0GcnN/9MqqMIJw2KBbX7F5s/ylN9
U+3WZhnBTqv/ztOoUMBJ0TGgRwBI5ln8A+V4OFJHiqEzvi/HYPjAQx4xjOU50fIhNnrtQDChGIJ1
2X9on/nWyOF32QvdycQ3ZC9AaQ2B8MUXn6cdcby0mQiyl7ZTZMPNBMhckJ3MPU4f7KV4I+QoXDY9
fjvRBYo6fUpYvg9oKNZ+S+u07+tV9G7+0EVAMHjnwkhTm9tw1etGlOJ0BYRXim/tk4skApduT4JT
vyuLq3228zXHIZ34GQ2JVxI5kLK/VdCNUrfM2Ksdhkt7ZuBiACR9qWSCNFkk+Vw0J3b6ddRdulzJ
ZXxHYUArQw8d+liz9gIHUzCQ/nviT9Z47fsMHJaDNp5gDy48vkMHtqD5p6X/lfkQs/J3FHOoXvON
QNsnjPfjyaKYNtz2M8AwwKV+Uno7fyZ8epM8GB2KOXt5yd+t26yd89Qbe1eSnCy7ZuljwMr0EpYO
NtKh2YTjqZ3WNstqCUvOU8Czl+ZQeAwEHz+E5mCfY56KN5scIpuFnvUyro/Ly3Ap98M2uM8MhZje
2MuVthbeBo+z23ynV26SULkTWULO+qLgaPTzeZNHewsTj26Tt/AEP/sKiIRRH6ycp/yKFbc+VeMz
XS+eRIF2iSy2Ch6PnObT8IwzHTRsWC/cux1yiFP1oF/mCyNiHRY0q9KxZbOAz2IPcQ+Bh71+uyvk
MM5jTbbo07pSAKe+c+a55YQXnFnmdSU5scKSll198tRo502CEFBBxUG0NKkLT+lpvBjvCBctB/6/
+DOp255bDlb6Z6+5qeKLawbZnmRPk04oGdmGXbKNgDjFLsZgnMR+kZzgn9/jzYlRPZEoM0c031xR
RI64ye1SO1BnB5vqgbBkjVRRfOkIgw3mxvuo3Oal08ieRPGJpLWeQTpsaGGZPzxqUfzG80bIXvXk
wBOKVZQLCxOzIVFq2t3jeJN/Ok7znduNiKR89GiJ07tLBNS8/hrsPHr8QFWFZ2yjOBC4UWSbxT46
A26g9scD2XNb28VHhE6BScAr6ub8dX4fT9xpLNhwlRJw2oj3pFOWPKE+g8GV7Zodps2Z8SGXU7mj
QuVYCdCqZH80vGXLXSsQJ7hR4X6uC71Cfctn53ir95ZUpNrTy2MGAeqgvJNlZBTwuD2EEHXvpAQ0
Tb6ZP/Rcjd+xR3nsa8iDQy/NwXE96rNnNNsZAkfrIccUyRbYEYHO78zKUnv0OrkcGecz6ffyrfYJ
NZ/mJyc8GE5RtQ2NSxojSeZSoKrksc1cFst14MSlA48kkz2MmuuFQmSE5XfZldAP4kDsfjzx2Ghq
L6ZODlAd+taZ5dcePf2ZCXDEHko+ZJbPfTf+SO3dMv12oLo8i088FGkK9lRJ3+W1DXflJvFj7cJJ
UV7Up/AaPqnfBDsb5+EwQFd5gd+D2cEOtxZoeHq/rvSVXEIERM5Qkg2+4R5VecBWNiTCmgR0W3wq
uTERj3NJvIw/7L2IGOgYDjnIEqybGjrNg/Q5D8Qq2svnxKFgO3ftHjWMIc9AeIiID93g2rKQrO3o
lGqx3GFs8cdb+6Tv84/0Jnr6ew3XMwJfZKOSoaHfjzvpBfniH6vZhuQ2+5HDWKfYCdMXapF2g4X8
g+VX5bJ84iEJBFi8c2CDfr132x/24tiSOqo4smWqk/DBIz3dQ37am6fqVYKL+oeolbnxF/OpQ6eb
IFIXN3RsUs6hE+yxeBZ8SV0bqyItS6Lr/uRnav53w2Dixm5Php5XuXXvjk+jFz7n3AFs8EYefERw
bMGd5UhIbP1PxAps2UitRFhxHn1g+pjY8OX9dJT/sOqigIsJNn4ID1xl3b34VpGk2EXjEr0GrvY4
XzuicX5gcrGC65VT0QdK9gvDj/HnP+k6r97UoW5d/yJL7uUW25iWACEQkhsr1b13//r9mO+cs7a2
9pGWlkIJAWzPOcZ4G64Au/hUvQQbztZv3iRpEU17YFhaYsvbrKqdv1Up3TxcYGTa9g/zVj2r7rgn
hHYNYbGZVzi0IeTAJOePbZm8eMyqrpRe2j6hKdmlB+mozacJ/yZm5LbiUJy/sEbVykaW1ikAGTES
2lJm+NI+MA9hSd+zbrGHLw60dv2X9cXFiQ1m/8bJIv/IrcP3t8JW+ebv8LTh7L+Ob1PscEE5fH0/
H+nrfKgvzZVFMWZ+wvzmNaJMcOWt+j5/WW9wfaZrEtjZB/uSph6xrA+nbzYayn//oHz4lRPqe/Ob
6kSAdYqtfrwNX3Coj161c8lA55LIvGUc3hz9IL/iWpS+9ZvuN6Xv2aXH5ImkiLtWrwidhOBwyPeq
4WJtQbsHjRIaeVuDt6zkbelaTwGhaatwM7qki+RU4JoLGWaNDeyqOESusrHW+cnaj5vxZbhLnnnA
DbWkWcK7ZqkccPKmiifmdM3RqFe+TCHlUl2E+BZ+oWToL6yRzbJurNIvqcbNF9eEVYA4bZk5m1i8
0I2x8lFNlm5dYfW9UqFDHzQPJwDggFcxcmimRegzpqOQoDqvTSa8nY2hB9F8gptYHtSeAp7PpetW
+d4kziPHl3mV4INIdq3lyMfZNjfQ7Yg+LllYE2ZRTBt2HSWyvEkllwKRVKVvaVfv2o/htW/W2uDI
d2JXiChfKuYOZ2WawyNdH4XpC3550gfK7W1xpePbAwhsaSyM6yJ1eEqfMXFORQKDMeNcWo3mXWTS
yqIfbCBqce4In/5muI9/Ih+vWAlP1V1o1913e8OXzyIw81y1dkfyI5yZm7kXvxhcab2rvgm7WvLC
l/E21K7WrhldFD8xFRLvimk+tvbE8rbKDm4/9olyBADAcJMD7pakwITE9uJFu0QelaMtH1pSgzrG
KR9aaIsH5j7TZZoPios67VLdAyZKQFAU4/hBZAxjGJO8qMlHzyeKtsM9GtAIra3JxuWByHn5wCT9
e9MQEn5uXzhslb9ChsPgbdX5K1NyJkbkLCOIJVfCT2sbf8oN0ANxZBZ4GhCbtIlOyvwkpU7DaWEH
nV2Z16bzymaN/0RIG5zCgNwQVYyvgZA4iKw2GLuKJAnleIrYTBS/y5VkB3fEm+SyzEymicauVxFZ
A/g6vUiElfhUGgTX03bS4k1H3FUJ3uWCOZnfQ73hyfQF6YT4zE2eWLXxagLNCH6mNS4Va7DFU/UM
KwaZmiuvy13GxUOpzEYSPGluuS4+u5v21R7ifpVBFPwUGSXXy/Kb/BXTKvtr381x2ajA+nSv2TV7
woywHflTXknceG126JZo+KcP9W+EexvZc7Rgo2wh4QbuF1cakqwXXzgRyNAhEksxJN/V4mmen3nF
sNuNd3+xn10BSEocNib/HeqgnZnscIvUVCyqVoB0JLimvS3NBLasomXPukpfmL7k5kayPEBLQs+g
Iw+41Zje3NyhyFczoJsNTFSvxs7LA09e6ggwUbx0OhveafWiUpTDPQajuyv9DtSUHBySdBsBqyVM
zx3zk+LYf9bhfeNhuR12FATghTR+Ts8F8J2/wz3LBYfVMrfOmuZFBD5v6otkrSeTAmYVf4fYkbNl
OTg2frZMz+tVKjoJaHB6BOAYLIbSoJ8bGhcCIbgWn2MkbivxKfiQWceo7l0Zo5sNR48KOEGvSSrQ
8g5mc5WdMS9m/okJOrrZA46ZT+Ex1p4afMDwQ6EGJT7ADjyW7Gc+LpVxfKdazspDThTBXGyo0axP
45opdn5LfgLd5VTPDoltueY7kwBjNbEYfTBmys7jIXgGPm1foeib2LuiGHmlhwdQtN5rSGYMTOK3
CvYjQ6iCT+AKv8O3+c4mJ2vOsiH1JPLusg+MhNm+2eFgGrK49hesT3+zc0WJszW+C31VuUm4nmTi
Fg74/eiedsfzFt4mOyxXUrIG6x8nLFrdtnbyCSUwRFtAKg/oMHx1qnoNmgxehjmOtGq/2UAVG7fF
a2G6kLsp08h2ThzxhtfJUWA5kkGmZmqbasBS1o2JFVfId4SGt5o5r4VVeI3WzQXdhCi5+EuY+Sb8
SIlRO5XXotgYMOdVJtuuFDOzIydoK8WnabhZsUvyJmwhPMZJgjGkdfeVMOfxdMY7DrAg57rqNk/T
U77VVsKG0RHnApUdgS9X5rJT5CymMBfjhCm9dpR3bI/qjbSHdfOGI3cpoGew+6uMVRCR0jkCghBC
DDkbbkstdglu8wVCbad8RJAveYPAEEBZG5M5OfmUrR0vsWHFglQZ+jYI1zMWvRBSwg/9WXebXcI3
Fdv1PYJsEF9J+Vbd6HNMbULE+adsJqxkphOAOYDRQDSv4TCypNxQAX3VA+ApYRe27wJj3Ttgyqt0
ErbZsXpNX9jUrRrMQHAIl/sBMIrpRzHo3gI4YMe/SS6ieox3w1FvIf3a6a//Jr5N9L4U3tvqPffi
HfR/l6mO8smwu/1g/l/uClIYJFve1x+567vCtr1GFz6O6viSC8qhbMMt9qCM3Pjc4VNwHJ9yT4YV
zFBpQehwz+SkobZLX+tXLs3xlZOMBU+u1tpFuaP6EI5jt5K2Fspk+dAX7yIjjJvOMKb1BhQW+Tod
wWRto3WAu8vfXNkTQw4pGRLjzBbNd0+5k22aaYOHWdqCuawn39VYXgaH/KEi2cU45JVPEmZyxrYr
cQFxO9LgR7AMnOLczF/rCWf/CqEJ+AOCXrOzU0wBkre0pJQh+Et4lp7YWHA1APri20OatXy9Gomr
q4SQVLqk9/o3umRfI6rOXwDhMy/PGbM8a9eEuFey1NnRW7Ovf2uRU4QtfWUc4muprswXU1w+nQJf
G2SJ0Va1AgLEwYWIA+GVo8NnJFpypgx7k/edYzzpR2hCtrg3X5ZU8to1fvDBIScQvNs2AArxVYv3
+r7/nL4TiWtwFf+Bc2zb53pctRUxr94w3ILuWVJc8s6Jk8jPwR2pacFk13gyPFyHLiK1rQrQ6c2d
o3QO5UYGZgdBXVpNX9EbTYWfeTUeeCA6gCdutyNXkheXv8x9GdjhubymaAjWwpbVQcTpnxCog1Vg
bLLB/E1yuQwqBxar/Kqegl/pBXFC822mdmtDi7imv4R1lwVjCUd+4+/1az47M6un5k3cKFcgRcEp
LsK7/jK+B/FG2sqah1zru6FE+cFo+MbgTrsKwRbPPw9s8WpMHktGc6l3IWrMt+DCoqCLCxFNIyYH
jfgxeDafhg04Q6nb1qJpsLHgP0ne8J2cWsA34dSJK8748qq8q4A80SVVnfJqfsG41hj+7LtXwJOZ
nDrM5kn6XU2vvEZ7rs/il7pPjjgayrWNjRAVHnyU8TZ/1J4SLFBrw6CBuegFkFkj5NiF/SbfZSe7
hB+cdsFFZNhsm0cgn3JyssPnJ211woRhM3rkHLe/xrBqrxVDIRvDG5jugJgqC94lvs4XuAFEf3Ss
4AXJNVs8eaF7V18Wv2Md/lK+UOuQeui5WTjhLoCNXjLfAVYGuIU35aa/00Vfh+dmv1TIIxsvRIAV
FJIrA8t9+5wd9WfB4ZDGHyUX1j5a1y/l2dpqJ/S1p9FTv8hRVIYVtJC9vNFOpuW29+iNSzfcEZJz
Tp8HB3QRyx0R3e2byliesvPsSNvcQ5AlrxEPTcYGHh5jFgbzL6i44MnzIbq39qN/1vm0wLc/y8iW
bNYDKOXshHuBaAe+Z9r1cJVf1U36ogfuQfursI9ifL3BdSqqthznH2YxYeCSJ9RpK+gdEN04fSHe
MHUARDR281mRt/qREjOpXq2duM9YPtl6qgPnZblLr0XkGJ/6F/d1hM39skRwokjvMXQaKvu3+kl2
JCq2iIrIqeTT0LoxSM2EMyZ8Ohx+V3xCNfAUOtvKZuyMRT+niPhan+F9CkBudNQENcSfVO+l8tpT
JM2uJHukHlraSvyuDrwSZFlTsRfn9NtwwZWa14mIiG3AO9W9HzrE0b1mr/hwMXjJVwWCHCbbEDEv
7ZOwS167LSwq/YHy0zW+yIdwcoYtlXrJ0sdbZMekQQw35hsQNobo+ZP0zlz3d6SqOgS3/LBQxAKH
9BN/2lrH6jPccmnNzFPvcELAbQgX6lbpQWC7hz7nltbRhxELH+5W34lVwZcKdyTW7fFege4yndoF
NxgdwkE/MxVAue1/sNO9JsnOPEMsO0NzPbfv1Zvo1NTR6br8ZMUmjgBbBYXTRzmyg7DT6DtYQ2oF
DY1BuE2hKVVPAWmRZ6ps4yRNaJDsgvK4Pk+vzUU7DfvaS5NtpNoGle2t9lhgjigIhb31mgZb/VmE
QMLOzPhj/hZwTHMgxexjAiMgr63hPDJmoeqdQvz/vcmzHFaCe2044w2su77FNwtfeki9TPxX1hWT
f5Pyy0WXuLun/hOWMgZ1LRNj7rUwwFsBqU5/qN6se/xKw9ByIAMvpWlyq1P9HFNz0NZUNhaehUyl
7GY/7SedatR78bP14V9qSm0cj+ttmzmhuMHTnnrSH/Z5+RyLG/1b/07IJear4ks8GIajJRtg9OhO
T9XdMZ0cJ1cHuBKPBsVuZienAf+6TXGJN/mzwoXZ2cancGKny5RjFrxXcFgUTi6VfmrYiNOhHTZW
/hKlZ0x3iBWvgFopTH8r8L83agg86SkzCsZYiInX7TX4HhNX9hlz2Fw+rNSp6WbFZijdSrLHxOuI
PiQShlZPxYl8VUuwZTecZXXBdBncleEVWBOmqBCinop969npB69FrtPE/SwtvavrO+M9k9zSG76i
fEtkKYTsvabbIa62vYvOXCWQiNAqEkpR7mQuCkcLAzCEPpdp0/6OHn57XEH9gi1or81bAkU12ITF
ASs3EvJCFef8DfGAWFFAo2LlQ3VTQOIzaNps6XvahTiA2dG8lLB0N8wtA7sh0Ia9CjeWM0o9ityx
PRpbE9i032AITDQ8+zSw9DpgwUFnOr0Es6OMuwoShL6TuzUVCW84S++SD2UUHyFSbuN+i1ekxKYC
GEFtLS9ffyW7yZGg40zYIwZvi5coOcrZU1ZuiCuWUJjSAwk3YdgO/SmfyP6wMzDIAmBiN/ZPSvo1
6TvVhCx2m0zGNfmGsoS6jFqIIgFtTs0whJKdslt2zWjNWsnhmGO4egeLAEdIdQhf8aTrHR05FMPD
u/pinaAndeRFt0jBkAkhrF9RGOXlWio+A3WL+FUb4XDcWJgjfdtf9a/+9AD2uwXt/4fzP25iQwH5
JSMH798DoRks05EaPhy/gB8wCQ8ofAZPk8Pt477J11XUU8aJvGlri6WNm3UMxuKGK6EUGMrps9/u
omDoGKXwk1HCqB8mSdtW9cEUVHrFx12PB2VyV52mZbT9uE+acx4mB6n7z69ZNVbZVWV5rQqvPotl
PC7G6EcaFq794756eaBKoNo//psapAePn/498Hjef37FVLslfCzqW6dXgbceT8pSU2HFW17o8VTC
BmlMYjnZkdZQH4N+O+Kw06jYN5HHvFF4s5IemV49NMXaD1pvggMkx21LmpQ+OXruRtekm57qYDqP
ftNiH8lRKzJFO+p5dEzT8NNSshdFFT5lsW/XaqqSvg28ESXTNhJit+Z67fzjmI8KxjGEMZTp3RdQ
gxOtPK5T+HRJ0I/e3DbBOosLmjwmCBbxT1oKLXbC2wbpqERLYxq0yR080VSJn4UouWd9MWz7iPoU
xQlbn86+qXcRwFXTjZtMB9mOhs9CLOS96kOLQqk9marLUcGdiu9IE/t1g0yXc5DR6HDKWlnaWxro
A4oJtGhg8aayLvEFnog/MevpA1VIs0pnCo6u1zPyrzx0ghRGaQRkGcHv1GBbNLgNuFMHrbEZ2AgT
PMamQRy3aRHe+1gmBJwtBiEJclcwtLLEnxMTkSgmtC2lj9AQk0L5riBeWkTkahEkr1mNIdP1/VOg
y7+NCJ1ZD2H4N9J6nsHLy3AQbXk2fuJM+yS8BNFrpPkIt/ECNmAmjCbcF7KAtojeCDUA2usVSXKw
M2HBE8QS81dhyOlYj0RPcjmjMs5/zDGP3YEA9zF6wT+tbWCL1T1tQDwFzqjOg6Mhj7eFxc4zCm9R
3ecvfkHaBaGzZ0y4yXNTcDAxwiL38mxmEtek2a7RvsZpo+XCjtxyFomCTCK+crchyGwlRensRll3
98Ww3JbZnxjDfMBNmaZpTAcEjtrOAgvoET1EEjOHGo/b57jFRbld1po0/4wq1BbSc1xWkBQKE9LC
3NKRJ8YHXuWtJ/v6lxXOT5OcMpQyJZjHIrlvEfTahE8UqMw2ZVLIMFwnHi8t/A1utBS9XGpbQ+nc
oh8RhE4zbG7yRYQMTFHRi1vFmehKg8QckqgGWYYcmbCYxWb6Vw9hvcflADNmZiJmhKw6zrk+/CEU
4WmgVBVTalfjgyWw/FOz4CfGr9jLU/a2hETklcwp2y6h9ZXQH2Zz2hmzwlUSUw2ocUOqMntByQSt
agGIalUXsCbVWQzk9FMj7tiV6/huRDKFnA/X2SgvYkJL0As5c+UeVFVkbhjEbG2xYl06lTBRpUw0
p2Ypi8tMI+QDJv9w8jmRHL9nGCEHpoM3B+xcAi3X+d8gJN0BbzPMEGTFsRYpqBhl0WJspO06SprY
D0bPn4vEriDdFrIKzxD9+dimoocEWWNDLfq0wK5V3+t8AX3F9DDD5xmnWabgATZyG4S6+3au40MX
UahkDVVfXiaIXD+jZtxJiLkhIpoMQtRgo2omjiDAEFEyEOPWA5FGwT1EAb0qjFRaFXLi4bDV2RGB
u57cqfm6IbSAGRjgf4/9znc9qxENcPJWz/NNTU5jCTTVgiGOyQT5ueMMDhcvPoEhVgHwGVmCkyWT
eDbUrD0WMi1MMn6Lhvg+jhxrNLKTK0yJCy37qyno7fEswvJcnpSjqTJyFNQb7hHs1Q8K0ATgEouQ
bbMcDq5Wv4yZoL4njBtlBawSpzg5CPt1qgq7gSJCxmZ6ZTRmu0v66AP79NhFRLcn2tSAFYnPktYD
kI4BsgQflkg0VWdLalcmBqf7QgEmjisqh1ZSSImtinqNPvUok4Mp6yRnEApM21MrSyDRoiJmZogS
GN8wjJnW3VwjvzHCYy4F8rMod/da7q4FqSxFRyJaO4q08QbziZDE6+espAHVAO1nDXtZMWHYTjdn
DGXJ67K+yYL/IvgBOEUlJDu4iHjj7kPc+pzYAiS3Dj5LZGHexYQxpZ8RfqajUJDiqd1g6+wKenq1
xkWuoHcfrRn6aPophwf9K9Wz36nVLQ/Lkx43eGbwmRvqhuwkPtQSWc5CB/mbROonVHNLKkhHV+mX
uoGRlhzo3hx056hsQvzyrZtaLKFUKXMKLjOYcg3ekqo5OwFnOUw/uwnQ94A4D3msb1Nz3QfwDTFD
wzs9Gm5i9zINza0pMFDDytI3Qk6qEC8gZfJXZLJpnCfpLbKUcB1inr7D/gzOMS4nwDhwPIiThVvY
cilixtmurY5iOgf46HWhgwIt2sRUCPYcBv4aS7MjPtmQmzW1cC1i0DspJOW9STG9ziaMUhiPmrhk
qPJMEtIMsWEeCDPIsDOPspQZozFp6yxpEIjwIiMdThc72PAdc3LD2b2b3pmWMTXZ8RAiOKaW2OJl
18NdEUpppdcMl8uZMBthYvYl+yIgRKu9pSJDg8w8zK0wu2oFe6IYmhbmElbPZR/j01vufC1I3QLj
Z/JXkPbFAVP+UvO7Ve+jO/fpwhIM+UHQaGEgngxQFgKTqaEy4Ytm1GdFKgU31ERAQqKF7Vhl6tHo
9H49O+zKAHgKDWtCgZiCYQpwsWGOVFPfryq9Kb0Ab2ycE7TnaWRmXOwsVP523oHvR4aK0XnBsakR
yiR4FuDDq8WbCKBdGlP8sSDIo5l+k0ymywLnt9syUCviKaJJFK5W2piOb2aAnOTfVa2aXeQ8vgkV
+YIjC3LQNQNzeJoRMZedLkD0kjcxuiU2k6w28C3U5FumPk9KrbGRlxuhY4A5iQmKrZbIwhrQtTSt
N93UhvvUmd9+ml0wIJ+fs65v9kOwJbMB8qUeDXtNxs0BUwzIMBlTqNoyD1aefWo+0vNeBMUv4tNI
IvZOmbvr4rPDyUpZQ3VXDrhSogJtJpDGmJAgO6P2gsc1o70Bf8p09U4+imfhTGbHhk/jGzHDUsQ0
hY0m/SiJdivqSnLGUsRKhwQPgtednv7F0XpiqUtJ9fIE6kLYvMyGscUP3ZEiSA2yVHlmRaBUhoWz
owR4HTcDGZlt66bRyBALJ4wSU3+9nhGMAR6Umby2BEk4drx/p9WCmpQWMjmE8H0azXCjD0vO6BRn
6lltxU0wMU3KZLymKqN3+xr+j9iAbKti6o1jE2/9aMYHfThVaRF5uRJ6YcT0Sgph8RdxhQwp6hAr
Li2QUKcuiXRS07NNR9ZzMEjT1uiYvtRx4SRCb63FEpA+DWOHXBed5G1bD4BXNR0hoyj9aUP7bYot
TwtO0KCnPfUdX1h59bPZ3FYHTEPUyyzr6G6lVYkj0n6mOPHmWxhH6hoFOD600q6MAHNUn7NWmrXD
EGqAKZVAUh9cITz2CeNmSj82ckWfcyqDDMHthJQU7wrDJKvVLDPi4GcD3tXwNFrsEgPYT1Ppkm1N
sCGH7qYoSrxN0+wEEWGUawSXEOoriUNNRI2CjWnt5qh9l0QPYzsZ1V4d1eCljBMnkEO7qaEqmoqq
r9Wq/TCscjhkFjaWFu2KpZVeP37k2pNckm2CVNgVDBMIaMJDMTLeQkm7tCmZmR3vla8phk2Y+QkF
ZPI6BeYXefPaRpkUa93k7Qu5jsEhU1nKcpJKtEQgsYgvVGNOSkb5NtTKd+KsfGq65p7JEbiGWDxH
foXPEQ33wJXrZDom223Lt0DGHk1JiqRJuYiZ6GCNdcS1YlpJXhWY4tosettqqZyqfD4MWvhjDBl5
2sGXnzDZ8ZNJcynG1nlbTuQrSc9ZSHKKQF6tslalEspxyVCto+tl8beqs2iBqLRR0XjlwuyNq25r
GZVgEzZMRihq2blniBFQezYoRCptuqljhljRjMhPiRvJtbRqX4mZWzTmO7Y/OLukuM9JzI7IM4Yp
1DB8m7BhrZEWvIqAZkPUvGdj3NihMsCbHBLD0yDmJ3u9l2mh5X6vK+wfbUj4kJFn/DTBnRMDhUiA
CH6aptRuFEHVqCOiUvpvkch5W2hzPum5rdBAD0jKQmkKXF1DHDr0ETTFKYjXPrGUkMiTC7k5WGR0
YLUcjcImHdjFyrNxpQzEiC6aeb6JzSltx5YkiBNWIsy7mnUiTjsB3sRINiJjyZ7yPGd8Sji4y6aF
z8Cw5Uq2XpryUKfYPXXLxA2uIBcPHKcSI81w2CoFAdB+Daw8he2ZmcJVSCV0G5mwUXwOoCDVzEDG
7iPpcszWVNOlmhfsphUP/gRaK2oZLEjGjRNkaU0/63RDO0k7DyKAWDzd4qDbWEnM6CDEHSkLMPjV
uNhlcjyGN00SVDv0JWi11qKXbW6Iu8c9psrR6qjmuYV9z4wbqtrBiNVCT9HHc99LdN41xYyvxIxC
K/NZ0Zm9BkLwNPtLsSxxclKXQshpnjjPM8fEFdKfrC+z7mqmUfFeEvoTuWlPfHBSfTAtJWi4QcPe
V8Qsxx+JkmDniDey05FkR8gvLEEjecE9q3J7pYVaMvH9istxx/bUVgiskH0rfRN17KtCgUy2dtEp
ZmRp4Sa+OHsJXooR7TCK4C4jcSQdh1LFkMbWkjp9Gpc5X0PiTh1+kZa5q6c22eNgxdlhqsA6dYDK
B0qrSVsRTAqg9YzadlCMbRi/FPg8gWy038Rv/yk1w4GqpemxwNVHtXVEA21/PvDtlgxn1rhcEYgR
AXgLBc2FXqHamqYRHxkmDlZSK/B04SPqlT48hYWxLi1tWEYZaLxlSHGR7HeujhMXMiQ533Y1/LpO
nXO6bdUeFNjkJM+ZXgfHpV6sbwrCkeu+/ptYejUrnA5ZRy5djAEPJEbYR4Ol+Y7q+8Nzk4Sbvp+f
ZlFO9rkJ72+cy73VtY1T1j7cQT9ytdg/48vCaHSW98oC72hE7a3UrLnpqQEEJzr68DYH5D1iCHLr
VQUyV98QsezDBOJ4hhtVwIEadznwQCxzlLxDKNXCnZ5wyB4yYa1o6Bqmm5KSgEj8ATEvJcwqHD1X
AWf9MBciYUKYR9IFv0HNKMVa/p6rC76fkrus+qRkUJZQGUfPMvlliAfIUYfYUcowDMup2jQJCQmS
4F/EGoUI5qxgsm4qpW+prqx7QqobtBWCEu0pC89MTGbIFoOXi/IfC+VPiNWXbeR0d3k3SFwBGSnH
qrCqWwV4TU5tLTcLV48sGlrTeiUfg4tQ50Q1AAsHevijzGKDOMv4nqMITgjE9w6bqLWsD+8oqFoO
Yo35tMaHDWFUV2U+roUqBucQ2vA86V9m8ILEoWQmhfNfZ7nGIH+ILWDKsKBH090Y6FxSvfmQRdq6
ct346t0v0JYiwdqJLTyPtAs/W5GhUIxnQFzE2IYOlFUxIGVTVXcuOQZMPoFNiqi+10o3rCQF4qmo
5zI0d/FL0YfLXINptDoZegVUgIaMU4sslXRIfkIyNk8zVH25ACorlj5Wo4WTqOHKITgICCfMgRHI
mEoHf47Mi1YDiAyAVxPDr0CJpGe8AJ2CxB+n6aFqJuWYX2ZF/DJLKfyit/nRfC5pSX/NLY2pptL8
sL+9ZzqzF60NqLKORdXVG8aZ2hiM66CK3lWsAZGIdwMbaqQi5sW23OtYGg4ZDJcpR7ffyviSZZWn
BRQxBl4NtTKs2bqAJlS8noeUrBGp//LlGN85mOKFT3Uy+bWP6ronJTOV1qPJ8pZP0mfqW9d8jtGv
pI/FCvDJH58xT303pWbwZpL7DtVImk2bCpKjR2IBIaf67AeVlA+u8qLGsHkirmlvWdhZxdQtxVzn
617yn1jo4j12yOoqKHOGG6b0WloVvWE2ClA9EcVp3Z3NKzonY0uYomldTDKnXX/GwLGpmquZ544+
VaozFhWy1EK5qC3rXy6ptZMGpWcIouDBUZVL5E+412Xsc8x4Rta+fBRrXEfw+cpqdVcXub4xYB4o
qdF5vkARaqLkVPycVSgT0SNQJYlRgU6eVq8PWVHMVsWtFHt5IShxMo+tjUJtsQsK9TvKBOsYxeVp
FhF1DrIyrgnjwxXYRPGS5RTyqu7qsYbRtbjupxbM0spJjPwaIJ5kLPw2HWEFt5fwQqMBdfDflDx3
zVmBpN+DZ4TxZ43z/8lkHE3XMK303rhZkO8ypH5oXtQJU0HhL1eJRNBNnc5NOBpd/RMweHOLGq7E
UCqzZ8HEIJ83sCufsnuZ2hdiVqwDg+zCAWOqzeAvSZAjQU0GGKnmTxRyFcWBIcAo9gU4CJPMiiEx
v8LJUIbKOhK60nXvQSDc4sLQnFSnSw7L/C5Pc7aRtWTv+1iiTwPyQ6VbSJZt62T4VrNrspAWEsNm
pTnVgokVQ5Ax5whCbd18dGTy1A1OYfI8IOrQa/wKmg6jr1AgWElCyyPmc+NouDCv2plxxMgOZ8eS
lW5iGff3SuZbFUbxW8f2X2ky7d0i1jg24/Ij1sdPsRWe5Vo/sNeeBo7srfS1HUZ9eBeSHbWLG67B
bMkBzu8jXfHGr/GREWAz5Aci4r/xKQQDH1j8W2RZbCTjin6E/VmvvtOARPJIMqEXY7yb7/73H8Op
PuPPi6BK0wg5sLQiPj6eHlSGOQFUL01EP0wOjX+OOnR50vLfv5tZpeOJ8Lj9nx8fv/6/Pv7v1+e+
5n39u22YIIyDJwnDH38yRCNBHusj+vXx0+O/R9xrvUTL/rv5+Olx3+PRf0/+H/f9j5uP5/m4zZT9
t0Ro1kRon/tIjfWTkk8zLR/xPz8+7n3cnpWRhwT8LteyVVzoT4r/RMZydqG4/XdbmP3/e1tddLbo
aKK7kc1k+c3Y0xLzI9sqo8xdmrQzn1Jot6qfrdKS7Dp/VHDLWVISs54QpFAMtd1MyquDNz6UleVm
W83/54FkeYqhkxnISbX59wuPpz1uCgyFPH0I94+7Ik1Vd6OMDy7Uh0RFv4xvz+N5j0ce/xVZzR+n
6XyJIwXhNul23Fz+7uPhFhvubSF/T6qsQRi2etStWCo7ES5iewoHXLYWtyKjAszHrRpL3hL0V43b
SxsD0PT1VNs6BpO7x3/y2EKICIt6ht84wxDBdQaryZ9RgGuRmxrTz1ginowNXK1BzMKmAS4kDD7B
bGyD32a+ixejKOz9OF2Wm4//smyAut0ZBM3VBCEWUo+84fFIH+TS7Ppl/psOTOX//V7ahGyoU6fv
fHywveTxCo/XLgNhcR4R+j0fJ/L+/b3//JXHy/7nOY+HxhYkRRowlv/34sn/e2ePZz8e+G+v/f99
+N8rlGbceFbXbP8997/9zSIyN1FS70nP6W08s1j+zAwjBQ2r2jCwLoMKcVGW0NkZU3tIGD1jJ4V7
Rm/mgGFCxOjyM1GlamNU/mKRHG7JEM632ATXB6EbQJUScHzyyfuwd2NibIQA3kpVYOWFxYrjW8Jn
X4t/uhpmu74CiK9TSv2ayoWOU6PLxqlA0HVmYmCWsk/naeXKiAMMHkTkCXk+2Adus8zbiXVaJ9Yr
BVjxnAwsaVaFMa0kim7QJr5TBn2FWAmwvs9riJ/4T9rqiKlBg4dHnv32QSS4dQkHiloAO3EMoxnR
OcjlYRfpxStpEcyKQpxBJJgUPVMyh6IbvBt7TPiParCtRukiG/mR8raxx1SEiBDFm5QteNPrUk0O
Hx48En0Zpv7QqUz0XEV3SqWCzSzyu+dRAljqQDAlBZiuW9jgaWDt+mLELTVBtBULcIm1ufwv9s5j
u3Es69Lv0uNGLXgz6AnhaEXKMGQmWDIMeO/x9P8HZlZnVk5q9bzXqmRJigiJIoF7zz1n728v3FpA
cQy0ynA/ZoSSZiU0l5LZYpCco2DJ7HyxkNBI3Y8Wpqa7JLXhyBbM6mjskZ8GiNFhlocmBhDRsF7J
AIGhocYOgGwcRD2KHgDO+iJ89j0g1aZov0TDS7OsY9CoMdFP00tLJAqagAoNdYRfN7gHaMbBQdU+
DE35lNMe82xLM02dpa2mox2PSoQB5XlIkRsaWf2KyyDfWCack6YLw01t0ieV0lhjC4RlP5C+gzyx
nHa1wdkhZAYLkbw5GKPwwJygGbqXWqQuljiZdgUME6JIbYbBD2MqHUcir9CP9YnbmeVJ6JTaG7Xg
LMjqV1GvfVueDvBNvGeZLGyEpAcZWGCMSYPit5HFhywYMY6HtXCKCnpobGcwhWKB1ySTH0IoI4o4
kNdI2I5bI4EhcVO2i1R6EzvlpqfClswbW+SfnmgHcMNEyyUX9OdBb6YLvUeZgE031VCA6ZphbQ14
NDXNkL2gijOuqTTdSSanoMISDkbwnKqD9ggs97cm4+KPsytZ1CjI9ALdrvo+tIRNWN3yGm2FUOKY
sMjJVk1XXa/efTMMXA9+o+CaNWe9rsTEp/SZWyWsakouLQxXqFmVgpE2Eti2MESHMZbslqnxHQ5N
9KukvRUEVuVEY+zVI+C2gL6uF+Rkc6XxjmbmVV6znmteIcFSBFqdpXaVyu6Y5RYaOJNFVM1HbHWq
th2UyNx2VXCCGdzsVbVgHSlJWp8wmGPCmtrhvc6aD7HiGeQVItg8eKxK6dJGE0c/Xu9BcAeNUlDp
5x8p1QVCsvEJyC0tPAEoPZBkA2ohMvBEC96iGFH1UogwdQiRtsnrtLsoOJULSGoy7YmODYRvjmso
KsRdQb7mJuwPKgq7EWNP24BUYjn3lBEaXyXkIZravP7KddoGLYRER9GB76no2yRae4hf0tYzIPY/
512DyjBBKMNri4C5i4QHanoAfhKi27k4dEYcXoyePTlkLKSqhLxMivRhJpaIGqZAfymn11mNe79N
OYZLkaERrBN8d7TQekkDiSEj75p6nlfdJ5e4q8AHkiHuMTXh7p6GAVnMvLEGOlNaiGiKWElPWwh5
rYxufOnLkbHl+FK3rYi2NLrJSq/YNc0Cr9PQ/E6SLFHD802ZEqNx6Vcn4mhZdrNG77Z5B+8kkV1h
OPMUZUduyWRrelof6tTWfgGjkjE+SthpLg9FOHag81CTIuTwF4HYyzHBVAENKE9RGuuAe3eyAlhI
E6IzIRJklBBWDM5rHLwgMbtdF4pnMlxSn2HVtV8IbiF1a2wJLZFNeh9zJWEvFEN1P5r9dwIplUZb
8TMlIAnHJiqo0sRfgli3vOokNQsapMy6mw+iZmJs6w1vSHpa+KVCg0cxVgxogdminp6nTkYPrsZ0
iwVnIevn0CGuAQadn1aRGVeuUQ6kJ1VL7jZ5fqRPehbEuwA9Jos1ITt0ro3G70H9AzBc0v3c8EZb
C+T9MAZOQw4TbYTp3QB9DpFpOqf07fdjxWAlB/ovT4mCaZgIaHEibRvBqzFN75nOMF3UkxNxU+ij
Z6wWuoyFSWwUO9SQws/DfOybJNvX3jzmj1klsaYW1icwbpr5HRZfvfmVmmKMZqZ61hlqFQuo5Vpn
Z84F40dfb1VdZoST5sdm5AaiZ0e1t0xfAXkCozhXQHP47RMc75KIJdvMsSDX0QukYE1CqmvVO3Q5
eY0QAQoo346oWB24HWNmbFDr1+5/sJiw8WpDfSnbLjxYkfYWZ5ANk4aAi34l2IzrgzSmmCnC4hoJ
UbSP8sbaz+r0FgmAKtpCmfcS1R7yEh4aQQtdLUdOkKCDOqR1Ie1qa3HktXsYtLI/lUOxFw0OBzXn
SLMtJV9c+Z73B/n/fnT/9I+nuP6DNo4ZzLn3LwydTDk3rc/cHKUXIc2A/Bij6Jh4y9FFvuZTtybX
Fj7l40LDaU67vSmbfMggvdyUeqE4kiUAIGksv4CJmDfvSoj2X7LQed5L+vuDanIpyOvD/dNIMOmg
c2Bz1K7p92nwEao94a33J6W0oMvdbm4fo/UKT1X2gw5k/gYcPDCy9RBRy6BLyvXh/tE/vkZGAvum
jsGokROak+vxSRAqStpQ6VFfpkSa9z0HumJ9L/96aNfCuY+10BaZONtqzbBzK61k1jsileQpziyF
6E9tBythfUgMDSnT/fN4hbIuNd0YK1O2ujCk6OqNoULxApk1b54G8iV2ugGxyFwflgwhr9DVmT2K
40qqAha77ytcZ02pnSKjZIHQZXk/96Wyv3/UiIK8r0adCEWZVmy4MmJrstSoxTSOHHx2fw73j3SO
umSjIOGKYlJmamnftaa0R8c+RDqxgTU0EzlF9BtWESb4TFLnXaQ8MRYp94Vk1n6UmEDZ2vdlpM7j
rJfbjA1q3sJSdIJQwLJjtMq+kiVl3ypkKffsoSTxoD4wSNParOhkWJeWQRD0yhPLAmgKkNH1imnd
3KoksA+cZZhjXqogiH0pN7icLI68bhcLv8f1HHN/6NePpDFATL8oNIb+jck1YPw7TUZDBKZ9cSgG
CfsSYQk5VK/KQoibxCiceaC/uiu7RfIn5qP7ZX24v/73TxVaillOM4eXOwSgt74HVG5/PlgTDBUT
rYC9WMSKGBkHIjlSEJWOftmjeKkpeK0VJPzXBXj/dE7wlJfzEjh9a5LNMb5XFZ66YVm1ksmStF4k
Tl8K9njWfWM3TtXhf+fq0EZqJ0wPMjDCxdrR3AG+GbLz0rMGPpn6xJunLulHW/Fj+Yk4QCS0Cck4
cuA5utZL/SW8lAdGUyIiVZTaay0IczmhILZxNBnH6Lq8gxf7mc5MLIJr9JKj9fCNGcKpnf8Gorje
lJNP25MJYoUviVHAvFFU4nYo3BmW02P1urdiBY6BIPFY1JdneNLNCOjV60UfqmM0bMWn5dx9l3w6
IxvcqIghQBwxA3yXuX0lYhyd7o0fpTOLQ/7VbMQnzGgMCXPc4Ahv9GP8JXGKwZ5KuBNXIO2nbSkc
8E51iUvl3Ew+jhBZJZL6GzEMsJoK0OiL9P4IwMqNL2s66wabMUKLF4FOqeBhO09W0JR5nL/Di3xE
nQa4wMUfC5EgY/T6U7GdZbb+rP9oD/Kz8KHsg2f68dR6LXYsBfbuJoiO1AwsK/J78jqfg58Jb/jr
CAO788OjFO9UDPy9PbJo6xwkPbV2BKZYyMmPwGeXikP3pnzjOsABvzCdYGp0zA7JF47Lilg9V1I9
2P4qHKUMvQXGXgAPvbCpY0ZYNvI4QFHjhUqMdQNJvPV4RG3hT18hkRxPN6vzuhmp/HHG523WbIZb
td5axrOQ+X/DtV/+iLX6e8yYbP4zZ8wUyRrTTM0gawwcu7ZmaP6NgV4RHZBkioRRk5wHAcmKm/4W
DuU2/er34ROU0wzdgicGl9hw5tynrWgczdPyzRVCXYtGL1vZLmQbSF4TUDbthGzlpCahH5m7oLjA
7BwrGKqOIviCJTNjp27wZSR/bxBNUAb+Wn5D9/NyL3+HwnHCA7qtfg2PpGi9VL86Og42SW23ZA+x
9i37VDG4+MNDtmfvR4cpcsFirN8q/sxEwjceWczQGmyRzWCnRj6Nb1/B2DT78mirDneHDeYNZemi
4o7qfhknMMwT3eyjPhCg4t2a4Ud/yY/geKPfGBMwNBi/cUARGa8fOKU5ANPeky/EkOIPfWvkr+Mz
g4WXmjcdqw2sYv6Euxpeg4CsHynZDsNscNQeuWQ7xo9PiM3qVyQW5kPpPWCUwKtLbzjj9dsjiXo3
YorsbfaFVt8THpVfUDA9yw1vZKlh7Fb8+CVbOY3ym6m48bHfidvIVx/whaofBBJin3Kx3nePYAAR
POevJWQRXC8om1zkzpgjuU8N3ABfiWvHO6Kj6E5yh83nFQHwooj2DTBZbLhUB05nx84WmCWwTybY
EQbCQ78aLw74FMCpu9ITw0opotI50iKHLr7SG7hskfE9zA5VhiPUW4gMO37F0FMu0k+e7+rt9MkR
nKfKBu5r+/p9PljvnCt9KjeP2nwr4BhyVtDCw7v2gZIQhai7T3zT/S9X/j8jzO4Xvi6LkqobumXJ
a+703y58QPYtii55fJDN4QHPUuSsawyX19Ww3uRVYUq2vFN8YJtB2YTR6IojqV2J36tW+b88mTVp
6e+hc+uTkVQVxbNIIpPxz7tQSwgkbKxhfIhleoX814m7qHBnXiIQbThs2D8cfHYJdAzmYOeqO4cM
cLFZXvGPxOf70/n/eRf/Ne/CFM2/vXPOZ/f5Z9D6w2dOBjvyobgo4/Y/Iy/u/+jPyAvT+Jdq6YpC
fAUJMcRa/Jmlbkn/0khD0vmyqVuSumYV/zvxQl7/iK+rkm6oXABEPbZl30X/538p+r8s3TBM/sma
sc53/H9JvNBM6R+rPZW5bCgWK75FgqVCyfafF32sx4SAS20E+Ovalpa1m4MVetaiiXmb1QbpXE4C
mx5ziOR4qGKZ0FuaM6LpqWn8o0/V76XuhFVzXCOmxGtAvrI9xtZlbod8z4DP4kiJhFLgJIRK5WjK
LaxfUhoBdB0qKdF+icz5pO9QGY3nqdaOizABbNCM5WlsFyTMOQs8nYjgovUzYgwgrHmddZ5ewwJr
yNvdZgsxHEqLeDp7G8uqpuCivhnk45Slols0mS+Nyas1w/1PzRCGb1ZRxmpq7YYivVjE6KxZMQKL
StOObZL9MudwOYjKzigK2ZsYBXYybEYkQG+jvhd6due5KJoLgdb2rBFXYxjLLl/TR5n6ghZQWL3D
CXZE1q/0kla5kAsYAFsB2Big59TmofBDbKCplTSv4oQ9qZwY96PZE32lYtLYawrneLgmi5G4JsLs
h/tDp8s71EWzm4rIOIAEWZk8EiTI9pDSuwJfkChunrCtQmLFvhsLTyqa3AeNn9c21eJr0nioGlgg
8cz5T1oC19KJGDIq8gCYjlZwM3q0AlBgZrKLtqk635px3olkhblZSylgkh6ll9NZXUfFGXx7ZDbT
pckGY5OMgj0NJUOQQeDknuBmT9Eh0xWw9gv9nTikTQTcp6ral3xcAZETsJ+CQWPM8d+LdMyFyliS
HGCdOcrITaEARmK0m5f0UFRN3yZljgi2W0zeQapjLclfY5K6zSwanDKsgDgbbyJcJOKt1EdhBBNB
wb027ALlosss3oVhfgRaNALQFgDzZBV4eiN265LSM8fjslesEZSOXmXYQYX2lJZIb9AqOQVmn26K
4Qb2HYyiSc/+eOBX0+Yoex7ijMYKB+K2KenbV+dQLt6ZwRJmEcBrlAmNEEzmumNQbfPajLdmzGBU
iah9CrkvL+VAIWC0SII1qDstLqEpTTGFitKToTeYPpaOxDmgEQQsn1KEeG2oSFgpmCt0Ao0xYw4f
GNXthDQFDKOU5ldKecU065hXegu5mn4fgq2QfdxRanmHiSG56WZ0KgLpS41KFH8BJbmAi+dcN3ha
a/RDNPZIdRYhTXT0N+1ejwNHnBCL6ta+yONHpsiJO/X0jYZO+jbzEBQLU2cx1WhZEhssWBaCO6Fn
J7fwli+AIsLD1NqlWkr2GGQDJhqo6PGwpO7S0dFTCexLZ107mlJKplxGolkNDmEOUybE6KesYT8S
3bAs8rfWpC+slwJMTXDiS0Nc/FyZr8lAlVaXQWpHqrkzkwhEU71Q8kgFrCaq75mwMHEEqlUoYPHL
GGxySjOjXE/Ks2H4iEyZGbpkdCHqzYHJE2yv5rzvqXAmGBBp0zxeh7KgOdpgARZafkU9hpVO8IIu
KyAepfFLVspfMo0sZGTdlrM5okoV/6kuTKuhs24fOF8/KCBW6mwfoTImph6MQorelylTbkfmVxO9
G6o+eTc9h1E+yj8FSiC8TRv10nXFOZsqct3b+m02F1IXTAKZsyUtPZQq1SYoo2kztAXHJ6YJWkEr
Xyyy33U4PtPYq1FFOHnNYbzm+GoGE8jifqL5xKGlV6KvDAkaL1761WT1LqyQIcjd+JvpQ+yIaflN
YlhnI+9C/tZMtL0ohxREhJuhRkm5xIXfWwayjxzCXclJNYkkZCfBcx5mv4dB4V+pM70MCQTkUjaX
Yll88sMumfUSmZzUIm15tVQByXAWIN+XtzXX29z2D3rVXuOs/iim+NJmAVp0gqNpwjD4rBaiAwKz
/8hRN+4rKBamJs+0H5DxDTQxXFMGcmEw8ZoKso+iRXSKYd8Bss05WfVN9VPcojG8ZFE27eVZfNA7
jRt5Ug5Jbp5kwn2iHC2wiloyiTQZmP2ABbHCZWeINMt1U3mVg+wjy4jLNML5pyJftxrn97miv10P
yluYVgCk6/h1EqWHKOo1X3qrxDEF8B+SkKNiy85jdPh1bICB09vXGOxy0AcjJ028ALWIMlFpl2dy
xn+juK2Ro9tKEDxqkogsV0b2Jf8ul6hcW94ErHRJebba0CCTYqGxEsG3NN/kTE+OpcHMinvd8qYI
mBRa0rNoPZgdxm9dRiMsEAoyVM0PEkbCTpOkcTt+1qYjvpPsWXuIzc84jk8EUVLjB2jcWVuuQtM+
yyM7a5B0N1VrDmaTMO4yBG+ywnOo7YOavl9VsHIn2P4OkbBsR1JaAVqaAUA74nYFMEMJ90eV5oCj
Zp5k/DtutU+1X/sVsXqt5Y7MuLIlzXuQd23OIMt6S0T1aQ5r9dRHYDqHudzPQvzM0mO2fPdWr8GW
sG+gwT4U1nKdjRIYAM7xdtbP1mh+kj74SxfxqinqzWQH8mSSsUd6g8x+UE3O2MYVwanSmXBcWdqR
/IxrnaEHZUS5Iz3QiDlNktEQukVtpPi45fc8GKoHnh40J2V2LIONA5HA0VDwVyJIQVuyruFjP19V
bgwHc0AX5j/cqstOiEb2YhW0Dm8xoYmUMrXhW81IGgV0DqqlA/NtTv5DcRsVAkJrDrd9PCDr1MW3
NtAIO0LBGVbqdz09BjVhjouO/7bPORDEVFFhq0WH3qDZt+jGseqXcKMR3hOd50XlaBGKYJoUlq5E
uvU5W2mlSxsYqooUuVXM+FjtDTuq8y/Zys6dppwQQ37JnfYRtr+mATVtLPkFJGCU/XCrzZcg3TIM
vw6Y8Nx+pb3qBgd+gOZi56XUH0uan4wGQcPYfC4z7td6uliZ+iTVIVmF5Y9c67sWeKrc0dQkr6LX
qldp5oCrc4mJNYKJWthyNXqVuEQ+jpDBZ9JSYII3v4r+dxdBZCtbzkX52IAuy8rvKdjP6TdqKD9K
0elLofHWFsz1Qu0HsxWIwsC4xRDxxkEgt2YAP5jQ/8k0653+csD4lFeMcVLVVNp21ISQKXZxmbPO
sIXA+IiL6lAozBopEE5hpTGhSS3T5lUq6ZLK5wjbc0vpxwVry8PXAiaYod6j0YRf4dBd9UTYm2td
KdbKHiKlgq1C4rKOySWoI07WkFv4ndDSYVpZElm1iYLflazgpQBOSoi8OH8TqhTGWo9CEVOkuS2H
2ZGAvgaYmKZxOTDafmYADxo4FK+dtM42cpaWKRdf+rnZES26S8cVGjG9LjkkM4rTYGvizgVnJjOQ
pB+36Bq4287y6f7DZbPGAuyGxbvKSQAwjk59a4oIBqByBpH0mjUCMu4BaqGlwlAY/E6VP6y0OyWh
8GVE5pNGEhs6QlDr49qcXZByrCD7CqNQW5IgmT7LKcEgiq69SE1R2SPJL8HQnuQ2kfwu4+1nQE3e
Jpj3lIVOjeGDxSgKdSxWUM+SERgUjY6kDX0umZgciHWTERPC+AQdkX49gqK4f6iZPQEq+BJQ//DH
ZijUf/7J/fO4riPH7LFN3f/2/eH+BzKvPSzP9bv99XD/k78+NWSiVaQ53v7j63/78fe/fH9i//g7
aZocFLknFh3LtuTe/x47LK6J+4es+3hL//pRtSZtTWWMKNZJBir759KAMHz/xvcHUt1hDa2/4V8P
jNT+/mmP6WVf4/4Ngpn2l/mZ33/G/W+p//lX//iauhepUzkm07pvVaYU/fqw5D0uu3iFvAQijZ37
F+9/5/6gNUxX6G/kdqu/lNEC4/k///1fnw4pDdG+Q2hUZ9QRACT//YOkUk/9mlfoLsK76+uimmmE
tM4O7l8zhim1xwytdTrFgdcyc/ojMeIeFhHlE9Od+4e9EBI4mjt579djdBROrfrAbrVoJ84TSXLF
/EBiKWoVl516D4Bieh8flWcaUefSrgHHHahcGLNfc+Kl7ep1eaUiBUBffqMnw2NkU0nv4xcJOje2
OvOIpzJh4sApyAYIdEvO1gMswAXI9VQZj9mLeVGmZfNNn5IggWY+YonNbSbrZKTCghq9/sb9y1kF
vp0MqeQD7RmJcTpsgG38ObLw5K5I4i8xFHvAMHzYfRfE9ABUmTEcOuXwAV2SRijZypC0vtpTAIfK
bn3llaUE94FHEhaSoE3wq3pJD3gPidgCtYh/jh4/eX+4JdnSTpmPuUl6QWgXMYDBUaO6Oq0z0iou
2dm8AC6M603qd70n4pwJOcxG53xfPoWdVz6tPDrgO0hejwX+BxzoO1l+gyY8oTMxZ6juJx4lY2OC
Grvhn150ZhJ8m2Hace7R97Gf+zT3W2FL254jK15KaFxNumcdJYQPVYtCdEFJWdeTbcCubqsvAYyB
l+kpEa/C5wWBVhc4y1aD9n/InvMPFujsEm+kbWlnJP/VjwQdblAQ4982HaZIG5kid8Mk49Py3gzr
DKoH/EcANRF+JWaZ3oF52InkdoDnk1GagcizOWI6OFOST+gh28ad3wiVdr85mIZH69SNzvxWYEP9
YJR/BGaqPb4CPT0DKT7SPJ3oACP6URWH4+EmC+wL3MJmazoXjEt8eaNib+V3JG7DVi/BD8nRtEqR
/YJzNHfQfH39Ep/0nf5TfPH/JDjdmlecv1/xFbti8CP0XveqYoRONsEldBn4bCi/eAGA6bZcVxHW
2D2ZVLpzEy/FKwiLC7tiSfjETnDxjnMYdeKP4P3bupoX84KCbBVZupO6C8K9hZdQBgd5oYlEKpnh
oQ/PNj5jFJrloVteidL46ATbE1NHcT7Kh3P49KYhKmbwZx8M2B9n0vQykqC0rQ5knZZ1sKEja8Ku
sieb+asPog0n/ZVu+sNNeXqKh51g3zpwp18VRLzSSc4xFC0bwHp/fUkcsObSYSFEkmxpO36cIj/D
sODk3EuFTTenHUFhppA+a+FG0MR5Jqixwh2wIVbkOiLEO5BtUPvE2k28UuUpcyaSwDzoukRrhx+o
k/79VRoaXrgHuDHAkSieyHwQES0oiQMdaRPuFyD3V75vcq79+obXh2uZsBSkZMXoTHb1qz1yQpEx
dPv0Wej1ENTIxfZ9So6T1ziDh6EkJq6lOaM1VVhC5rN5miCeE/O1RYBmR95NJZoClh1Y4RgKtPvH
lXJLbd+yM86oG2N2mtfv1G+2zCVe6PmwfxMmQExObudQ9ZwZUsRJeMDvI2wY59G1W29n3kyusgNm
8pBIDeIDbzuJPx6vTC+ZeRXnqjgF4c6gx7EP84O4174ZWU1kjCyPmPuCbQ9uWN9O9S5+iC4h/FfD
Lk/TJvygScJs4pXBwYYJ2Ufspns0hPGec075SMHEK1f6CA2H/NFDi2R8IZJNXfG07KLo4JWkcYGn
e/goq4v82P8uQCjM50bwSI6st3DAdXQvFq9aadn1Z/sQPzF+xcYIV675kH9SJkfSLypdWln14MY+
/cnFkSoYrDB0CchZjvBELfVz+NHWwKNTjamN6KTNBwZ1qM2/Y/GcKJsvZoo6s0uo01rtpVdiYV5h
lkM+doTVX1XsMKzSieo20RnwNDEDlZPfSr8RbGorzAm3QtstkF0ZlJub2AVae+JiKX1eFTfcI5ic
r9Fb/zj6g3Hm1VkOAGvtdM1cMB1j2XA2kgs4Xx7KR74/VzoeLnV4L08SbxHE0Ld0cAoAiph1Nvme
uxA/Akir5cg9Erti8aRsoc5dJQethGoeO3RTTwn9GoDw6P2xi6PB9+EnTLz14w0v0Ab8PTEdyheb
JVtgbU8HnFgsDhi6yw9AFPA6QpfXoPbDRwKNMm/6mqlU0e2RlsP2h719fe9p1ZSf+X4htAVUjfij
gCnhQjlF3rBV12uvYoDV/yKsJFjf9pgSL5GfaFxmLx/EZQJlerwn256feIriDSbvZlx/6RNLzxTs
4mjL/bZLmJ7tyLYMHWjEW/i29//CkexYhjqH0PXa6ySuSUtYr930Ad2nHTwWF/jZV5JNI3WL7I9X
gpSBsbShZky6n32L8LzN26KeNYpd8gB4BmhvEexRgAO9xfaJxzi1E8GH7Tte8xs7A8vIK4iGlZCD
b4gh5JnrnO0t2Ncb0UUDvOWySn7M3zqQbwTIDXuUxyXUcq/UPhuUx07KLzhtiOIg6wgHKYyrL/mG
XonlPLO+DYCOsh3Qn2Msmjxj1160c7zfqWxEHuJYEqz2PO712ic7dQPOAw0OPGLiaUViyx6XXXzT
eqhnbcWI/6FCbYY2LXqxUBBwDTykLxy8v7pX8cqNeosc8gjCvXKoPwhJslk8WTNQ8ePq/DIOI3Tb
cOOFh/5zjWHlNngLP4MP4YBL+BB6gDN5Be3BY4vdl+0Foj5d+ewif4YHBqoTHRBird37wuSwODmT
4eEoy35dYIVgyNlgsGVY9sCb014h5/ASgv9c30SY/vy+iUM0KPeSP9A1IqfCXMX2Lqvj6gXZdAgZ
PpFHL6x1JPV55DYlGP1txCsHlIo2hwZhpe9TDi3lB4oLCp5Vd5Fv5/yiDtmB7AdHIGohc/TgCKtZ
JoiOlJz+2TD9anzGdwJzFiGEuAt5a/Vkp6mHhLHuE3Qo++abui1sD47oMw2GRmhZIKzJ23ThIQNR
4i1XUA5s+o/mHHmJdam2husHHt0sJ/CQJNpc5U+KE6NJccfHiXSAc1h/EQKXf9fCS5OF9vSjcJqU
FeskIPcS98gMBXL4jPAi9RWqptzFSbSU5C1wLeckPWDMRgyCDmPbGZ8ZukfqPRL9JAxJy4taZa64
Q4nNdkWbajKeaXFqwZHZsQp3wheKb/mlmW2g5UjtZOSV5qr/DU7B1hrIZqGTgLxpz7IjbYlFOCeM
3rfKF2sb+wmFtASUn6WN27/nncsfsV02lke5Ul+x+dYTjbEdhSo33pmVJ8JFte9vgMavmM1xQlcs
HHC9CSxhCMTi8dSqjvZU48tj3dZA61NBut/LYQgYx6zRUW3qSJo/rIkm7kKsMbc22xWZJlTcHSmR
oPDs5nmptpWn3tSbUG0B7t5GXzEpI96rM/e58Zq63U4kiG9Hx0QG8cPzWTZ0Vzb5kwQcB5lo59Ik
buC1SX7a0IHeTLSgQ6x1rBU2OcQxqxh3PGw+dCook6h3ZEgYzCLoBDGsL3Yyd6s87Sf1TEtlydAS
e8JTkDyERA2e0g/jLSBsU32YBo+Xb/jBKvjH68HahwisT12V5+yzJ1Tljlc7OwscPMg0I3GF0oX2
ozjuahW7AS+cjS4oFVxu/z79Ba448bifZwgR/C715kUdt1p41FAz2Ppp3ovu0JP4cizTy3TAEkYo
KnEr9T7PMOPcBPWYxG5eOB+xaAuSK1IWkRoFoGJDXgv78xu6rv6hucxXUFWj7Inl00DuF2zF1KGp
Il7beAuBoOcZ6BRpO0U/Ke3zLPwKpncztkuIx9QMEGA/OnFDRfja0WGmBMcG2doyeiWsCZZnEJ1Z
uxQYsx/2ZwrU5YB6hWteO9NoNEhZWEPQyHNxyPCpT8H66nEpldfsWUhfGOrs5xp4zo6YKXaC8ZJ5
BPuUxCZwCEOTXTnSdqi2Tf6oR/sJdmHwkiVgFDjC2YUzMXSD4c9qRr74mldTfq2aYzHDH+BlyqWX
zpQza+AfUfbglW7mjShh3PEkAiezZxl+rXoplJisfImAo0SCV5H2FNhi5aq8NGeGtCFIIYO1zSas
QYHgkIIS3hr5oQ7B4zpT/5tzAsQE85leCCZzWo3ICpjRAcMdNZrfTpE4YgVr1Assl6BgeEoTHl/D
gaV/Xi8/MmxAvxSWzzgmzR3tu4qekl1hbCVPR6ySHGfA+RRh7COaw6RnfgwJ1Y2OtKNJ5oafkWIr
x5oIu+ApT6FIcCARwHuIg02NyP+SDCMmtTZvwPJFNUjUl042DPtynV4IyyHmCZr8gLE7PRD/Y6if
pnFpUKmLe7ZsSYaD8DV+qPS2vircZ5xlbuxKsmbfZHCCJOf1W/FCHgbDryMwLlavkLdqT+ebfHTY
CNg0Em9UPLZpRseQVdR4O1MvC1fN63KPjHcdat5rI7l59BMg3rqxJaHfK3fx9MKTZs1B461U+5Be
CFsRBRNr3ZI9ToBpX9ge2J823Zn7hmhMRtjemdgr6teafrhH3dE9Aw1nRSeC/iH8TD+740e1Kzcf
1Y9CzNw3ijEdT6Xd/VQqKziheETLfcYsTPOJN+HVoKbhEv1FW6DdNBfOstv4lD8msDfpsdOZ5Xj3
KTwT1T4967xIn4oznCfdTb4puwjDYxszji8VvHkHo0p9NXfN1/DKWlo4ZHNx7UlcxFPjtySIu0yT
mCJTpfJYnPNTuucX2nTP2nZtHsBs9NaNl677VyJ4LDec9FIyaIpqOz5NP31jU9LE8kC+8BbfvUYz
gqu6dvP2Y+KqrGAtepZM38N0J1wfXJnt+oLSleAz1HLqLjaPKfPcCwTj8bRuJNMz9xY/iZO7X19Z
xsrH3ueGgx1wBvtgsmYdi2duXu7IzGNWTr+ANX1iDdrIlE/jlqRqhuA76QigjatsvqHe/8FJgfaH
SLPAwQtKtJNHL+q3eJUeud35KTmHhkuHA+sHZVJ+ix/zR+NQ+oZLeaef7s8nHM7Jt+guRyLS1mMz
RX5F2OE56M9F8r4Y+5Z8r5GzN/5DMjnM5KGkhUBZvA5M+6tCQWW9Jm+cyQ2PID5tK99oMAlfqRvk
30bl9I+yS6XDAlkQY+zwPhTThUurO3NSlV4pL3W7eweihuNN8c7ijnfc8JszvZJ7mtoSe2u6HRUt
Lw726NiWvmkcxW1LLUqzmol+FnBwwbtteqvTDUnSh/7ekoPHgI/1D4HniaJJs15uBkRYV75Oo8eh
fVBAZTmAXXzJQYta7jhmiCmx8edGP8f5bwA3r/zwbvQsrmi243qVhSSdu2pNQ1d8EbwSfRpbtfY/
7J3HjuxKlmW/iAkaNafhgq49tJoQIak1aUby63sxMrOzUINu1LyAh/tCu1OZHbHP2tiaRBig3ivc
Pbf4RbTxDdGsZd4CQtTfHGofzi1os+6HG2gfBhyDAdVhxZKFC8+8l+vsoz21xk39CJhE+1rs0M1V
gXBBbhhzuMUrebJWIZWXZh2dcAR7ab4ggJzUY3wMX9onxYZJ0gk7jYFo7ya+W8F6emjdFxTT0II/
xgPQBcqJN8V2XU1roDewybGuW7PZN0wnfIS/GLv5J+bDRA2h9iZLHhSzxM6aJ7FyHhN/7UIxlqda
vqoP9jNe5r0IbGKh/u2l/i2w6rOpN5GzWdpv3dFUXWXv+cNjhRXKqbsjGhnecY0bqpVhHBcoMxat
1Q7FBWXGnjiW6kD3M3U3MXq1GybXZlCIP+Yx8O+JzY/FhgyTvuh6oIZpLFauWy6knl2iy6T22ApN
xhFZZDqfkIoYW5IJtufygVigeDem4NGlG8adihXEktARhC3rNC7N1EGWYsdPCsN6i2nOecoCvqob
R417aNxrNDS6sz5Ta96kpy7ruLkL96kON8q6BR9Uv1DzrQGnsPAQh3rdsXj2+uvY3nPVzzoN4OGY
SQ716rdEAvlnxUbQUINLoxrd8LFwT/r0SoWudJilOIUlg0Wf/EdFxkeCs/zvYoZHkLE3qn7y3bux
OzpLHOoktwB6dpifPTLo68XfebGW2pHXGKj4B+FveeWu/6I24lvBuMODxcOEJVyzoJ3I8Zf6CMSA
XQgMmYWVcU5c1O7d8Micn0l2xbj/G3U6QngoyS9EvGRLFCzrA+Z1aOpp99w0T2FP+XzVv/Qv/G+p
uO3sF/++Ke/hVR+ZtXfeBm1H4nXhvsdzJQsksyeb/kWy/Mz1hjCMVeNKpuGVH7oCH4YHYckBrMf8
zIrKy1C+JmvjYY5Z1Ql/IeXv0u1Ck2NuFT+GTf9JconEEQnPcMUObynoGkecGbEDI/l80S5sQ9Wa
RdVBcULjhyAK26FoV1C1CQwMYiChyu24W07IO++oUyykNMKY/FyyaHZE1GFAlJj6/FsBizPL7QO5
ev0AuffP5PKTsyVfiLVY1lALA8hb7j4WPeLS8G14ir9IXYiLqeWyQDJoU2/dnZEeSSyOP+D3wrfE
eiDETCn60RPq6D9+srqNr4UIJD/jQJE6IunHrpu5vAeKGjxai4NOvu+iM6SZQe0Eu/SLYKbuU9DE
BkNKaSYU2yzYk9rfjAlakUC3cBXVURWThR0z179JH5nlSzIsu68djhMXTnLS4D2ziSyGITbDWT1Z
m+kAjYO4estDZn72D2jJThQ8Gqo1BKDeG9E9OFU+pPpPKkRIIahZESNgxZc9R+SKqDo2BCPC3In0
Oix2ctDCf7EvJKLKnBUld6bN1AZyTxMQlqCMALwmqSr9KPuFoViUVtEh3b9qD9REWTKCLD5QUuJt
cYGwflE/EeWc34Va2iCbrrb4NBFW4XPHGUWYkpEiZQeSpPBtUmfzpbxmG/a2N06bnr6ExFnk3x4V
mgxKBebVnyMuuQnA4j1Lw4Jbeho/+UssKxDEqEuxw6vhmqOeenRIalceSJDqZH5axtFggcPAF1Xs
uNyB2TO2lCQ24TnNrq4d8MfyDojsxeDMkFs8mDv5UDzTSYb2i9fzM8T4d36+jk4QW/pPaBz+A/wq
HmK67Bt0dmducCpNHptPVVNR3HBCWLswDKXYQ6K+pCNoN9TG925Af+JAqmfPdvuCWyqtNpqh5K/Z
Iz9LYachuAAdb0NkDLga0qa5tBkpCZFWYz3p3kLU4AN+T8ERXY87JkDIJBSnqQ34U365xxyxsl/o
zuDz7b9V2m+POgYaJxWm5ECtfXTeS3/rRLva2hM5d+axsF80ln7es4abZxtM0S5vg1GflpsnWTIP
lmxS68XDcq24K0t6vxuuA0ZZ/XWWpG2bWIPYtGZrzx8ITMBumH8adN4975W/zAem4H6mns7VbSiQ
Nsu54Xh784kXZCXjfNQsKeMj3y2wGLHXpbGhmsjHpFzVkz6uLPGYYthlQcPJsKRdVfF3PX5zUgf1
xq/zOku6AgziBhQXcZZ55LRyRBwXQ9xYo06Apcwdb0nQr6cFxrdn5DVLP8eVt+yFnHHOl8V4s79N
mXpDsk9+BUFw7UKhGij2kBfXXEVKlO/cnfxNgGXse4wzVforR51TbGyyZ8r+fMLbp7KOKVwI+Xqb
G9StWSnZ+UipBXxIupk2BnJUNZepY/pyTFwXd4z6EzlyUdnnOaswBDQKGqjKeeLpeCNtgTHLBAKA
DmPDvcUcrx9CoodyuFwiVgVupdBmhbvTugdGfoLm3cejY4vX2BZ9gqx2uvZrUbY/e6A6qaHJLXUS
SpWDt1luWm/jiFfuFT6l5Io91xIl/L0yr8DUPW8BW09qGtYNR8Y9SXpSm4s7Kms1b5RjnVAEwcLP
8Infc/p5eTb+Eh++A6eV36czvlxQrEnxguVeThYsLofDTW9ueFc8RHyHH+FyqGCMaQ0vh83R4hTN
WwNgyKnjFPAe4SRw/DMIt2jx2+aXeL/cBMtFAqU0YHEX00LiApKDYjq5tG/0qTuFB5IN0KwsRhwm
t4M3rKezeueF5QNdAo2Macvrcjj8N3cP/EGHMo994fJQF87Imi0LC+QrT4Vt7XnkC/PY2/uBroAN
FZgmsL5G/8ZF5I8tD0ay4kFtbGzuaNY9ukeL/MfbcmF5QHgNfpDLzhFymAsEaC2doLmLDLwEqA5t
ZmzQkEku/QNkoES/a8CbeE4Lf1fUqzncjnR1/bV4dPIjxRMto5jwwD3Pi4eonjWknJvJvU37FQ5z
gIo4HsWtRDy4c+cTl4GfZZ50uRcRplB+BlVCcor0lYo74Q73KrLOJ/Vjt0CgFsdh3gU/x2UQHgQU
BsAhyN60i7/41jef+IVYPyn/RL+O+4NLOTKdUQSNCHgleu5xTsB9wK2Yv1Ns/KNanj6XtI93xdue
TzQ2eCyyetUPR26y/na4p0EatRg8rkGj948MTlL1qHvwpIQtqHQCWmywrHHiLddm/MEwMe+O59iO
N0SO47BlOEX3V3UhGGLZ38/+muXEH+5k/5YiE+uYYWVO2DojadONLZSmzjhDZI3nLUOvlb6nNY4N
HIqxTGwie6vbL1xj3qYMH3n23O6BTzncRcGFv0+yIy4Pxc6VN622FpL7ljbXcmKZCEaiY2xInlA4
zriJL6f/Bnv3cgPXmnvSa56scf/PM4xgW+t3aCo5P0DpyYWzdqWATz2Pe7RuHNmEXSjVYKjXFlTE
gAeuXLpOq/YWWzgPCvAa4kSV7YSx5i5EUwAw2tA2nDA823EH5NJxohbGMOM/8zZH8MmJZQXi89be
LIlUual53ykycchaB84pREAe5X8+kB30wZstNblvjo/rym0Z0rezlvqkyo/+Z3MXckwkTtyMyYET
S5rHW+L4F0GQi7hoFTubkGL+TVQtuSn6yAQGWPE0z0defrkJJKXMFWAiDzY1A1VhYFHlJCu7oXNh
4OvkM5ZMSe1mkNON8ptVwOq5guBcQI9U94nzysPoH+MvVKrF/XK/Qh0lSfX2oN/T8n2Bj7LlZaQZ
NxZZW6UeM5+h/5M+Aj/VXnQ0nn+PnWdtHbmcaRgvrGRU+RhEbwNCC7NDCreuucdKcLQBuABcWpYT
7sCIWNWY0D/H5A6s5ci76DCinlpPPBTTUZp3SPqbR+psKDl8D4QlzgklFaI7Nw8DHoPl+bFwD0Vf
uK6R390yKV0NJ77ApW6aYwt7UK59GudoWC7hM2dUN84ou1Iq98aaJ6BiDcGItds5NvMPu9b7XO5r
845rSaFVpyFK27Nh+ItCPZAmDUeifjN0WwSXVHJZgUrKpMi5Cn85b9PkHViHDcNn9SfFB62Jvh9W
h48F4LqQO9sKin6dRRuW58o6cBtyFIApSaA1AnUe0HaDPQ3W0kSk6d6PL32EAHwb6Tw8mz4NGKXg
SUOR6aX7Sn1oXyhWWMasnwYsKkTY+6LadJxTwhv/FVJ23a3RIC53EgA+3JCX8aaVfoZn33F65qMZ
XejsRc1RxsephM/8CmNl6XpRSog3MZbAPKHtgbXKoOTULxsNzyI2K9YHZQSfNk1QNztuTC4FtyyK
f0pSZYJ7Jk+gTa2PIMsFUgs/4onNCNYZdztNPOUd+RZL+xJz4NVyp33yuReDYIaV9uhwCDVUoRU7
eamz2x+07D6nZzYtR8FPVjgP8qmzrrFCQBgJsQqxtYsNPaSV1fLca2g/36iI8PJut+bJ4y/TcWLf
ztlOV5XB3UjTf1oWkGXPzqmk7VlJECjPGJhhZ04xyL7jsUScHnbPDQs9Vl7yYPCnGL5PoA99ccPT
AwnNOx7dHr8wxhXmDYDSkQNC7MBTAfZtbtYO/PD+wGzJzSy5YGhghqNp7yK106atTuk8WtcMJtKI
gdMij8CdKeRwurXyLiTiYmH5W4x4WOvb/I17hkeKd8ZKNMNT5R38LecsRqwcXKKIyeJ8z0Vj5SkQ
rTggYmgvIdRadx8IQlig2O80e8+Pg94jbyZeBiCEZq1YVeLKMjYk59ZDZ0xsDhR0RdjAi/Gq7H0U
y/iUc0hwxtOij+Sot3RwbJ+y/dJk4LLyW0XEYA6a8bMv2OwYyUlHQJHWM2Qe+plLvMefIgTJApaQ
fIYqv0AT0ozqsOTujxQ0uT3PDPW03Py4RxNAS4ZIjKN3v1jkb6mNkqyTry7bN8oTyp8oi+CBLjKD
vkP1t0dpQTGZzbmlwgT8ecYBXhPe1hsBHa46aDRQ7Vk8bB/Lt6hhTt1s+pGTuXyutSXdImk7KX+e
BbZp5u4wtI2BSjglQnLUZfZyhijL3j3YsF8iM8XVJUPJiSFMEtSOha3AaB4APJkHf3G90FNEVKVV
7BlYe097xiiKfjIOGYBxUBvZXlcxjW6NoZbEaTGubjOw7PgcHKIhjMA6GxihlcrUVxK8CTc7hbPW
EQrOCO5PiaNtxcwVgW71pByVr6KwcxmsGBe8nGUCNnhsLI9EagExeAt0wZ3t77aIPlTIJlOb7M7x
XASDu0mJa6LIg02AaPpG9T7wIlc8jB5Wqngh/evXQ8eZtmHmXf++1GZmQZCjP/z96QLDjN1I5aZc
xoJKY+wPRQfITTUJp2yQp8RARJn933+MaEaI+fd5H7uIQY0azE7Dg9tadXOIsvjf/5hdYNsVW4ma
GsIN/f4/P5A66Zc3OQN+XyVNoOWfVk7MFP/n87+PJAhN6B/FfloYFckfo+Lvw1yvEDTCCU6h2sxH
rUHZqWXthCPO2DL95PKMJOj9132I99Pfu/U0FKFtk/VY9S0f/n3xn7+4/DbKTr7zny/WWbiXLTlY
D/V21eLWA+2BN/H3D4BmcIV/b+fvw78v2nXz4ut0EkeTaaWo0EGVWex0wN//9Y9aPv1vX/v77t/X
DFylzdRJAtMFv45DyraUUYPUpcEIHfibG0caK0Dz3OpGB8ovdoGJMF4QdWqtS9teGQ4qc/80pJ6D
PbRbBR1ISawk9RmxmO0t5e2UykA5/gJJasn8wk/QGzkRQXOoQr/fqMamMTKjaUspoaUuMINaltG1
XOwZTWsm9VsG6eKOmifoOkLyjsmmxZgJ3BeE3WHh3qjbumdDlrqNYXpeo2meSIlyzE+XaULPymDX
YjLhj95n0T20NgVBuxXlo04rBGY8WNQCh2+vSXEHq2mEUCSxWuduMsQtPK8qMC2Er40Kb/qR8GRC
cxjYLfQMGBcOKQH1uWramjFY38RiS6vkcN+hq6ypWnkZLn91MewhzeuJMGnCtc06HAe6hh65FgT6
XZcr6lC1tfEZ7tsUI2c6mhjzhivaAiBat+4pi4DGT1nzPQ4aGzSofhDgCi93mumpltGtZxNi9tBd
0VWIsYAjK8Rbgj421ulAeTip0lsrSX3U13G2UihCCkGGAdH7udL7PXr6xAH/XqXkz5XrJnsxo0Gq
qDJ7FAgdBTMPF5Z3WXHS2kZZVF6fTZ/coRyJNnXgXgwrrmXBRNv4znwgcA9Xovg3b2Izfm0mQBLx
EEewVSsryCvIDVSAbJHZu9HEuq7OCR7jkgbMQLHKCelHzdR29AT32MFJI0aahvJcNMYDJg1rh1GI
vUcJEakXE7QuyiMfLgeYv1ZqbqDH6q0aeMealiEK1LzT0I/2RWfvcgfMxUe89KwEsWcdZ29uTzSq
259+6tunaGCDK2wGTeskehEOmSE6ZkxUDdxeYzniQViWR9+UDEpg5iVdu1rnYgnvRRVuIlXmZ8bB
VKUklAZpnkujvpvVgEKKRi8jKPNRuPZrY5hICaQW1EMCB0fhquTh8RhFd6q8dqbjvyRLCdHe+JDr
jsUIUDypepyMbZB0dXW0tfbsurbaZVgnOJEttko1aFV4eFeN5t4NImHfS/C9ziMvWW4i8pzElVRz
3O+ynhVcf2bbUsv6bkDOaxFosN4hHtFkWeJU5SJmwGgJcpN+jF0c7yA/rdMZT5PKxXFbpMMbniZ0
geY+26aC/Xeyvt3IVTvVMtjH2MfFlJlxMCGTRlVO9D+FH7aJIaKWKQzVI1jUj0XjbqUl/FNbNyfm
afojcyug9sSvOXUM0NQUztgC6DUgSMIPyLZFGmipBPbP5FEhmoM+3/cOw7MddLZDiTiCMb+9J11U
bMZEklSni12P0x2YkMJfNLS/YQMXQVE5QShydoK2e1Jt+a6cnJG2QQSzmV+WO51JXV/f2FpuYGI2
fXpZjfFSEm+8mJE3xYhKI7pgJP62/J1mip1KAILpDqM2pY/Wo50V/Bz2Eb+XyXoOGfbGAhbum90g
A3EbJmAb291rA/GWbcBQNyL3UOCAw5RPOK2zIcYpPOr2QtfmvTLL6c6K411a20dukeIzD42zhz+U
0VfjE6YIgTsw5uYoOmuqo2wYt29WN+4sr9eOc4JMA2wiA2DjDBTC654mPR/3pm6eGi4NJUfU31GM
n/Ng/tiK/IaJK1AfPlGRENNlpL+rALzB6rLnq22ZL60vOiofc7JvQXRTWqQQBaKfnJAhLKeG2qW1
ctxXAreZKqaLDEEGOve6MhnT0RvnYWL+9TBFlgqSEEDvZJTlYSaQcfJq8fgy74YmfQyF32xZjLO9
kT45UaVf+rA++dFsHg36WU6WGI/9JGnqIMXqWgAgGKmNk/8NmgiamUp+pxiHNsOMn6p1xMjpvvLe
tWSWJ7+uzmEz5QEMiITpAf0DjBrZfEg/y6vbk17jOZKJGF8uSZ5HJ2PKxVloM8umJ9VWy9x4I4r6
mbt0VTdaDZewJz2XkL803843SafRBYzsBwsHlHy2nQ0jpT/pGJ7SzjCR0xb5aq4JOyuVwEUk280z
2i6NRRvIy4RzHEL52OMRuY+Y0KHxsJRImB2O2jQ5J1mztdzit3MF8wECmx/gNlGo1GIAkgHPMV76
IlKb2LLHQMkaOLgr9409sdVahrO1FemRix1loefPQppoNLrpTnMjmmImLsMFnnd+VZUMPuK3Z4yg
ABuWlsGSxlbpxnDCQ+QW/tzbWPXXtuioEWSjCXJOniAUR0GfxJIatMKOeuquqbvi5FWBZhSYA/WR
u3YdG9vHbELiomF5FRrh3hhlTmqhtYfeZiCpcygqNL2RPzL+c1XTeAIHdtFSB7r+XDAFQUDf1ICp
bIYlMc6igpJq5XeJgWSe2hvid+sj1Jl95ma/Ly1Bqdz19gkR+g6/jcU/cTjB/b4XjCFHZYuXn+6V
CLjXeDqlu1p2T/6CZ5XQQfHHJNmaI+8rmYk2K29AKuNQp2qNaO/olDSz0rX3+PdN/jYbSQ6FRGrS
xyhNq57anNfwzOhiCCy3QmWeyjNTj2NW/jK4D1XYsT/q+bVppbeKEjD6peT4HSZe5tlPzlN89ewC
bcPwBuUOMetENmAcpzk99k07nlpg4OiGvyPbITCP2v451u4VrpHrzO8aeInyOwHu+uDTWdKrZAAn
4HnnKJJfUeeGgbY37XqHpQFcrn6kDDBX+6YgpM9EcYxbjJHsrPsSvQxag3Cj8SiCt978imPiYqpB
3jdNPMbvbtdtrGjuN7aQtJtFyBY0ZxcxnicziU9DTQvVS82tEj4NQpckhzQceiIJ7wKahYQHcyh2
39rE3ytjeGPDuXeAAWNaAlEC016e0w2cM/tU4zc5irln2nypMenVw+gn1T5FBzflIwdpMOBrU6A3
fYv2YGcy/+xAd21ONi6IV8CqzRkwAWV9cOQ+FQIvltjKjPXVFICzMp/W68ggThaDfVHpHLI2ZZ9e
FaanNhxQB6VZ4Dg2JdfRhvCgdHyK3XVsrMmR7KMYAcK6k3iBBHqdB+WcRd4+M7bOPumh3kwZSDcM
lpxxorg3lf5t5nApAUWgajJMUD4xfU5d1WtH3FEx6/MC0kyPP8+sl+fS6lIq4D21Oqe2N3nUHVIp
m+cO2eK2pr8O3eHecVrKF1bNJcsJ6KROl74RGBHNLU6HSQ5qPB1IhwE04n9k7wF2GnvL96H3goAc
APQswTeVM7eTj6SmddAxho0cmE8LL8drK7PfJ0g+eB63R8WQMUVL8d5azbVYmJnDPPer5eFxsgkM
ZsTJtR1r0eQSkmrFtnTGaQu00GYemzBCY2XKMWlQFXWQMLXeK2LfjVnoP0ULU3LUFVhNsJ3HBJ60
z0NaGxHLmMkNvpjk5GoQ+1AW2FZWsOQdlslSMWlheszKht0jrmPeGcdQbJeNalclyxgCgs9S2OI4
hvNF16XYGcAhduTTppqXqADpehZhamLNyBkRhJFQH0TWZndD4qdBPNBcx3Ch3VWVC2TMmcyTHmYA
+KRD1SwJsWcf945i/MhzB5I+aAiHPJcx+1VGTQqIoiVmk/Ak8Mx8YvR7ip49CLarOQPznVbiNXrN
XUbwU4L6tePO2amDmcsQXMmeZ+jhZXKzZV6A9klo50+6Tl3EsYS4rT2GYS1CG4zlcTwaO49JeRMW
hOVGW2SAaVCHMzaTfXVkjvGnmdzk4M9VQuUEawKn3s8ajOeiz9V2rsQhbFFu+25XHlrKaGXEwepe
dO1NLu5iENToM4mhDfZLeToysglthpZiqFqV3aumgcAzDekTs6Ttvp2Qo5NFUHJKUP33c3+YmX/p
+otmyOjs6enVsJT2SLprsnd+zW3XrKzuKJ2Eio1Hr3HQ7qvShW5GouAOdDX1kO077+mil+6FZGhd
ZuaXymIHXTO+h6lVlLQdwLMX/asMx2fKDjbpk8cqZ3e7ym0bBij8+hQOpqIhke8zkvuDW7esLU18
6Oj0a60eBlmTSWYiuZyMNAfaXJQ32PctWaguSctNhJMRPcOB0LnMUYYKk+kToYq9W/TmraXkXlIe
kbigneNJQ9qON8iF+5PlNDVnsMTYWhGnEW472rfBZMHRE8nrmLCt6jFPI3cLDzQh7GJFVm5bUW07
ZK+dYBmdHAwz68jy+IH2rTKVCfazfdeVDRYsSXhE65pOzvwqEv0pTmkVzpK2vOeD/zVyWv3hhJOh
VjbvcQJ02xwjmpRozbsa+X/c0P2IY0naVWSXMTEfNFfJQPcnl74HLlGfKkJ+PcU1Ug0NGHdv4r/R
xnf5PD3P88QImU8BeKiKS9l1T3Nc7rQ8ih5y+6WT8mtMfUS0MalkTZkDLCmOYga1W6PTD91YMB2C
ggT8P3oF7yC97By3J1Po7+0MkqEw/aMLbQD3NsdDeyvvO7+Qd5mufkzFGImHaR5ABd++6dwse8Dn
7tVRz3VV2d+z9VAm2V0xtmBpy5k2UDouTWc6QZ1PuTWzziMbEkzb/lc2vtz1Pr08uDWSnX72AwhK
oMkEikb4LR/aTGdBgOaWeFWvNTR8G5G9sGDJ7ZBinkqZKD3WMvlKqvy7dqOGqm5z24pwOJVoKSW7
qjt7336nC1ykLPqR/fz8MXhivOiDhosEJwluRRU0ZogOYAML37gVrdy5WUFOo/ptyQq+GsR4khJH
OCMyCfjj81xAl/OlS+uinncjdI3VOE2MHQyAIxJnXxhLzWUZTFQtRYyprymIDw3IuZlgyqivzPjS
usDnCO2s9Vr6/o9ZaNU2HbrP0uGKG0lYB9PsXM1cUJFO3W2nERW55Ha1xyiNpTENOJQNI/oIxkcL
EojP3BZXncfHitfd6KL1yGxKBTI2WLAZFdCyKbxIv/5OaFP2ffFrh8AgB4cZVKwFNVaa0Nc/tAI5
kYggQE45feSEZpxmAafs2s9SMAWFMcHUNdW+tSqWV4tULpTxy9B1r6Oc52tu3/oFk8bQ6PMA5keJ
dhGokqYRMXfU0n3+hpZ3d33W4vSpuuHmf0FvZZ/00/8f9OYZ/0/QW/mdfJQf/43ztvzOvzlv1j9c
3zJtALg+FXDHgxv3L9Sb5/1Dh+FnWbrwbPuf3/o36k38w7V9V9ephgjLsTygg/9Gvbn/cPmGDzzO
93wDHuf/BPVGBLnwC/8LUhDUmyk8/pxvmwbxqcEb/K98w8GAYj/HowbibTNbQ4CD2SJUTIprOMUZ
fqv6KieAuHQpMaCTUjO2JhoQk6AdaqXG2hytgNxGIQPAigzHRIeZiTwoqH6R4H70XQEXKTM+HRfe
lFWKu9YxrIPMko/GjWMqQDHqSTaTY1VRXMyLAT1pgZJJOegKeD43c0WTtGE53vfjaz8AT9GZo6sH
Ux4nFeEeY7TrrGiAiroscGZRnfy85DGY5Eliy8ncCCq+3NPPNvA8+qoIF5sm/cQxDjYdtPdVN+Kt
F7J51/1wr0EnbX2ru3ETgqOwQGI3YArQm6a3Cg3QuDG+cZPtvlfaGG+nArV93eZH6lE3/AgzeJEK
tAgZ4yAFk3jdpm0rhiAsDMcc+y3NixUF93qTzfWvpAYutrRZ8uNQUS3iuffXRkz5LC3cgH0Xg1WN
timuUpzikbYttl6UqsQmp8AGoJeZ5Kou9rr8iAf/Bwg+E2/uqciRfJbiqke5ETSsDuD8m2e7Kdd1
neHf2sfwC8b+YqXDqR3wGk+S+BYrLkQylfUZWXF/jS0H9FjmNLsq0h+0hyIWRGMdRCoT58y2L4eD
F4sNJRD/4oejftcMv2l/9Q0jelHQQdYFxPO16Rpfg+W6kNOHFV0olk0/mS8WPIVidu+nhO7eVFjO
tcnvMhhNrhQp4pucNW1mCq2Do7Iveu1eM6HZN1X27TR0z+WMMsLHFoUCsoqCxC3uK8mwTyzEjHqC
BDUFh7QWrnnXeUhIoRyxTdb5V1j5OfDuOoCBgy+1UoCWXK3DCll7SsCj+GVr3sUxcwqDLGCGTFFJ
LMebLmmKd88VPsR7gxkV6g1ibVaq24cuJSXDqU9ibDd+F1LTNxtMztDcGPakjpOuogulNX8zhNPA
AKXzoLKqfmF7nJgv8/JoWNd5ZZE+QcOQkTUjqMr79YzL2UwgTrF1QjA7qF2vJc9ZXT3gXF1ShWc0
1ei6rZa7TDLpUPAcfzJWIiubLTugbltIn01tADVvMdIQzxcHlqqyxscBTZwfsnvOkTHtU8x9vUHT
15OhBR2bPFi95upS4l2NJTPVQ0Hr23DdEwbjW1AxuKMVuVorvYhPid59JLPDHjUxvqVSiDbDu5GS
9k/oOryEwZKsr+81L7JPeXPnqtS7ZCkarTTNYYNLjNal+5NFSbpXhcSOg+RCWC4jk330qSHmz7op
Dvy5+IJfd4lNbQpKDC4NrjdyyJiVBt6PaZOT6bQASvSmWQ3mQNCCNUXqkK1a1NsV7g324NxOpc6o
r1XhtoPh4FYlK9XTqQVS+ZpOzTEdPKbh0AUN3vxV5p4FAcM5AxVHLDni9q6i/m6wh59Mj/DxMXoU
IckEx0kbGUAlw+5pn+RAO++bs8npsvCNY2BugKtkYs1DPcroLpEAMhZNl76R4GIzegQFAAEXY6u4
Anbn1kv2YEfehrL8TvbpWTNBjJlODbhF4iGgMwlciwrBWgHbe1Anwd2xH8txh6idkajIodZdQqco
3WklcdzD/JyCMFgmK2dpx6Bdu+lJaKUw7/XafcNmI6T1VhyV9pIbQwKoInvRLKpHhCcSnzgMDecM
ZqLfRCx/cC4zZjf9kUaT3pesEQ4zZ7r/GqvR3mBqWJOQSC8gRP2IGuMik5gAM6vgZtYumhX8J+IM
1IVKfkRVqTvfLwGozd5jIbVwa2m991AhvY9oaQUQ2m/DebgfE4bGIgcgl2h7dfBZxwXhGRL1lNiM
gorv/UYiQU9kDE91v5R+kh+vH/sAA4ibWtnNJtVGO0it4XUukD/PzivV9XOl5/cUoe57vfm2PLjG
iSz6rau8U5iz5SXT0B+m8YoxxNYTOm30eiTG12qJbHJkOn8Iolmng0A7pNYvqkvq6yDcpzIW89kT
4K7nGrGG2byVukVFXWgnMwOOnVXzx9ikdTCL+Mecq/GUur9kSqA3/H2pwQv3HHM/1WJTpmK4c82c
icP5aobpfG+FrKFGFm4GHFM4C+m0a2fgmE2XgAFQ9jX1J/vGdpnHxLScRkkL9LCjvILHwmpkGjcC
2WngrXp1cKY3R5tyUT5QPBw07AL0uTl13vwRWuVilZk9O66uLn5tQ/ujAmrXY31fjITKmcf0m8Vq
QKeLhktkY81b3ikjRnbeEetillfdlC3GQJ1e/9R+qZ/azGD1x3KWTIk579ZpDxOTAl5hpGd64TBG
PGMI7IG6Qw4TJ4Uvt3Vsc1qJ0K+Opq4+Z5MeGH5sz6bTbgbL/5SUfTd949mBmxp043CDZ6qlvNVs
5yAi9tvEn78zOXymuL8jbmduucG26siidEgjk328iHGntR+m1B/XWqgjK6WjtRpmAXmlbx71jBCH
mB1yiQmoTqCrGengr41yBuG9TMD2+W1dsBdqU7e0UnVmxMVjjOMPNuMsZ309pud2Ydg5mrMf2wI1
ShpPqzpbIM0pUKFR/BpjWwde7ZzdHid3yqrriUYrWM/6JsOD4wLKfRbTLjMjio+1Q/Rl6m6QQgTG
cidj0L336DeXNPGm166FtIm5F0C9KMOxCgEs8dORhP8Wr2HG3WYJ/hv02t6VxkfY0Kly3ME9R1KP
b6xOEwG+KxiBWv23iOzx1NCKWNt5gbqKI0kfq+b/sHdey41rW5b9lY5+xw1480oSBL0RRbkXhKRM
wXuPr++xeapP3nujqqL6vSNO6JBUUjQAtllrzjGdkmC7+tdII3RdKMXd1KuPttRozjVMI4GumVjT
d1PRpreorfEM6k+2QouQ0KFXduo6CmQYeFOK+afPdapk9KZJZZVcVZq/ogZWoRLnJ3Iw0PUa+FaU
SH9RW0Wlm4KJPV33Tv1SXmRf8go7Q8IE+mwFiUNf2y0wnLhP3S6AVSAX83c40PhRWenhi+2Q82Eq
LS1ig9OSgIkyqbxywiOUzcq7RDIxi7iagS0JUDelmCom6rxONC25UEjwQ8I9K7gaC6nEI9PLcDZx
rxYYq5gium1vRMOSTFtGWhl4j8QapJjjF1urIH9kx1ByblHSUrOO2p4C6eTq1QCjptlnsT3v2inC
ajIjsRnZVDqUIBjoR3Bs6GCGNclA615RMFpKsbquaXHjeGAVaIFJaRHtbFufdOesPJGWQjGEFI+J
Vf7CILkPnhNw5r0fGpU3SjICjPymWihdxtzGbavVyDOsCdGLo8rARgmVxtWLezWTlIKGVo0cq/Of
Iz18jnyKCFNf9/RkRVyGrdfENRQYWG0/6nam+GGIOMM1SpH/uP94kDW2sk3qJ20QARi1bpfYJBlM
eW6M1JTPKxURrTVDH5GvDSOUEPHrPGrltdERl9Tp5Y5ZpNo9bv1nd/+zx8Yeur6ToJF7PDet0xoh
sFku/8u/8vh3fqXgszfHLkUhTtDEn39tJBnMxD/3W9bwKzJqkZ/9+c0/3fzzpgJTm8mDIzD1z7Ml
4JyLICiIz7NZTP31d/+nn1IJoLcYpMEsuQQ+psoELPL3t/TXJ3j8qaTE65tpkvPXCz8eK+ocRZaV
2GjEQLE5tLOqttA2D+iaVWsY6h6/KMQZ8LjVpNTw0VtN//QLpBokvIizLCWwc6m0rSicz5xS4SMe
vhbxPI8ffpzDHkvAbJMythND3T/9eDzmaGNIJytRF1kez17bpRtVYNw6kRWZpFiaWrLPWKOrhI3L
eUW4XZbeVXFAiVBCKiuSe5xszHayCCt93Pq3x3TdxmzUd95ksW7Zq5WReyCtd/pE3O9glOAoRIap
Ka6dvzJM5Zrdb0g0N68hqnERJuAiIFRdvM6fH4841IJ69j89VpjU3pGfUY4nj+mRxhrMvYSFNzk8
glz/PN73o7OeCvK2Y5KkOqtkx011a/l4khOaT6GS40E0dAdoeFBRf3/8RrPgsql9vXm84VJ8149b
/3ZXnaZuPet7zujDQ/Yn3kHatOCLhHzrj3Drj7grhIxOxgPqerOZql0t5GoPDdrj7l+Pcd7hGVh4
yfYyrefdBRTFJa450ZCB6utX2Vl4KZ2PJnyq3WGdHPKFdXwdd8QQbKd1tSIi2OtBrZJt3C1JYL7M
u9dh7dGcWZj0qt0ypeZ2cIhEmbf+zeuTXXYgLtvzb7VrXAEarg8ghZcwFZZ0k7x516wQ0rnv4sUO
DM6gRy5JvXqN7eVBgKVec2v1aktr8zx980C34gXhDNwMyhzFLwW6SXLjwvayw6t/a1PKBxCzOvhI
S6B8W1bBV94bVkBe3ONvM4T9UC3HB6zs5iWpF4t+WNGPKupV6dyyGbo03wUlSz7d8BZVRz0/87Wg
PWxmMi2/+Xom6AHzvHWMt5R1NF3/c+4MuCsR/au7qoGs66LHkqU1gTI9VomJyLiLSf8AcNK8pUvI
IufEa/vHtA3clJX6cBnWHBIFXywN7/iQJhuEpv0P7DhqFpZI3VvKeKwH6J1ecuhsKuELUGv1RHdg
gRebSQEBGx+LBGui1TpybQKXG9x19HU5k1mzHEMqBIs2c/VziHh22NOGzEjxoJBdLk3naLNh/qaT
pyKYGNgOb5QPQuF4lNT6csALtqqT29BCL4Dm3eyidG3lJxb/4sXGk0JnK10Ub7O+jhHGdUteHaqv
ZK6irRlgnCL/aSWfZ+a1I21sJ8IIyXKjW+aTayIdoV5Nv86+2edqa9vnlAAaf3T5n/5auKrHeKde
BdWITl26mlsveZkmgGjaGXNSuQTLSHfjKT+qyrI/hjuJTwrhaoG/G/ITCkD7SwbkhMqdhpFHcPwl
BXszrPrfVbjMP/h2sunFf2JUXDgqFvTPzp3X4XO/ipLl9LVpnuW1OzKyHmBB1MdWFMd/lwWmjG22
1AD9pF95dowH1A7JC0q5GjlDUh3lp24BoG0lL5wfAhNhanC85uWpPIaYuE/5PS0P0vZH58Kphvd+
OwLIUDcWdKCtwYhR+gCERs7oPkT4Ra5hpmmIagnk2mk/44/GOyeFKP4UwTQGmT3Wln7NKna7G5RG
WNXL+kWJt3brEVtU4nOlJ/1illdHiFnLZyXzgura5O88va0X0An5PvQzwG1Q6hx1hT02sD/EdClg
9DPnI4esW77OO/nb45fdG7WSDyXeQI9m857CLHc5kdJ5k/84GHuQPz8pJeC9M68N3dymKPjD4S/x
pHLdEKCjXPXyyMkVhKvQEi9Jd3S2b/l8DF/4cPxJLoiQA2s1Ty1ICmglsD417DNQM0FK0pTuyZWD
HsBWBWnxXpdQx9wm9UfCM952n5zJTb0lP9KRDmFw5KRMQeTTldLXPAgYlzezt5td+viWBFHFvlfl
s1N+d9ovRFA4cwB5b4t6K+NJo7BVr/mTUXyQ6i8YrDp/wCAirF5n6qFncd+Dp80VTxmmjdJ9av6l
11gCYvmtrskE5GH8qPJ3WUYbV1zU8mjfZmVXIfKXOCIDaVtc30qOGj3e9uzFoW7yJ8Li1ytS8OIF
mUNQsxBbce1RCySamGsyWdsLjntHPtlS/7aVxQSBedvNF+fDPnOESWPke+2Xn9HSPreLUxQ+Gd70
zRUMAprhicuEYWGoN/RQrU3mnAfd/dSuWCcwkSCKBFtJoqTicYvDYXn9rnfF2M0Y+86pxGt4yq77
Zlwd2RSJrgijbv5jcMflrRzyF+pME/2+JXJ6PmngfJZgJ2/Sb7LKOXs4bChkv+V16eLcrDd6wpr8
RJP+Zp5xpj2GJpJHNQoGmavtOAl5J+NuegO9cuI7oO5GFcOb9bdOWZmB65+n9aAugmdGzujAgQPS
ybdldXfegs4/Nqxl76InIsNsPa3TiRdn9GEoHbnWOgQfTIv+Rtkpnpg59GAFLXAJ3JukshcGS1o8
4kSlyhfT7OUzWJ4dHUzyG5hJOeulu956+Y/0UTC5S+t+x8GijKOeTQXHo5tt4SHy/Cz+eNdv0vE3
OhL5m6+uW/EuJmXFlcTlKP58/EolhWHXiLYIkLmC+S1D9ePltcyTrGVxsMrlp/VBJsJCultX3A1v
WD4/rCvTH8fR8viCws/hmxseWqNazCI4ABBs0BtkHmZilznQYibU8eIQpCXd+5Ajxbmh5ZdS5YxE
QgXwYj1fZ44opxbvFdbRMjuwsed0IPSNw4GPwGMpmZC/S6ST/P3Jmcd0YS1RLO+qA/OXfeYoOVeu
+pmZuFnPS9Dp14y/x3zgvVofbMMOJX84HIDyrRgUNE8+S0fpruw4SPz3Gr+My2++BPMmvKikhDCR
8I1zk8/Px+LkZwrtd+I6Nfali1g+XyhXphcS3YziJX1RbxzG4sD07N+sIxQSZJeMUZ4TM2TxXVlH
Zj/jylWGRz+A6Rrme5Xjt1QDV5o2vOLsMZXhn8Uy6g0O5wwnC3tSnslQSZ11zSjavL3zZNYoGae0
k+0ZKoNtPm+iAweewSd9YRhUdlx59EsOfDLGgDcmd+OIqHWhffBpkDswh/LNQq9zSWbhpayP97o5
REyoH/yg4jlhc1kFz5z22XYKXES3Eic0kWHiAGnkQ3zmxr5hnty2ro5NVJys9Hx4A5bHN5zVKw1+
k3jWKE5S8ig4zdIf3haTPy/BVnzedPWm9C/NN5e1b3kcFWj2TNkTCiy8ZoyrR9xh0ZZVlHTgmRPk
T/smzlLdTRVP5UQ/aDJoN/TRp5HFgr4GrPVDLd5mtRc8WTAg6eOON+oHIYXX7i5kgIyp1Qd5lQvD
GC58BcUhusQTZDCvQy8OAxeTWk6IwlbU9DnrW2yhRFLiEoFbYdHx7Y7SE9JWWKl8xQboKqc5UPzo
qZWETcO/q7u13pv7NIw2MybAbNtaa5pagLHL5lJjxDGfS9oHqYopWFkax0/7xiZ9gfyZoWEUg5wK
2mY5kJdi3S9T9ZbDKoZQ/iHIkzLVgGUAeCuRAGrAZW7breXPB/HlK/ljibaOhttrmlFZXLNsKl2m
VbvfIy1XDmZ2ZoiyKEsM3+MOOLYTiSJAuaQj8s50OvBnhghfZyxcqgcSR1x/XTjHsngxjmS3gFZJ
aYgonu8TnHhyRlfvxWlA7ngJhYJXugeNAsodXMV6mi6szOUB6sMx5HRlRayDO5TB+jD4s3Ll+DwF
R0KENCR52W+bvf4LU6t1j9lRcgIHrsZ1CubuXLGmESfYoWIcYa3/zTkrxE4L7lvZZnRWwwXVZ/Pe
k+nIyt9YKLKXGmtiTgi122KHZjDvNrGO9mnNHIjKPbRPLXevo31S5GUyLHpnZWqu53kMcm39JN1r
4DukG78xXnEGjHjEqGmP6845kuDI24rKIynyQH+9Ak0jowDDCjJICmCk5JjYwsVqZVzK2GA9TXYl
+Xno97xhdhycW16Is4L9DtOrADqr5cJ+RvZM3ZFFOjNG022UEzR71gYp6xQWwgMT1FI7jhNOv1V2
aL7H5gfwsCld6e4hwUMvbuzUZ+WjWnFRWp4PxY70m3qPIsBmacyAjPMS04lPlT2Vx0tFRRo7z8b6
coh8avTwvVIBen0G4KHZykTOLY3Bxr4kHk8M2KISFfA013u+CnubfUACHK2dbqyI+wi7Rdgugfym
6NzP0VVyWVu6BifXhoVt7XICtnXK5ukgsyDRjs17y+UO8dwm0mrRPpmkeNKDA4e/RDVzwrH/zSVX
xC4XcYzYnTxQLHoihREMf8tCzsGpuKXyNYKpod40UY8HNUF16Lv9YZqy9k7uYj+SCGJacHBD3WuT
YxGvAsJmlWV2HI4UH2l2Nlc5Ws4ZTPNFtaPTQvckXMsUEFm6ZNKS5AaZuFDTRclduyYtsYFyrbkF
CtQN0BbHmkbtydYu8nsliVNo5FImN6r7ZTvh4lJJsBTWGcR2HggvoIXy7mWg021gdX/DEocvb9SO
UgUufjex834phoVxmvI1tlmdkR/k8/g2Glir22Wzkjs8rr/RQS6m985YKqUXY0jjN3SPCLrI1zJU
7+7ahmfEJDTU+Si4n8p8E7B6NldW4ZryGpHU8xMpyOvw9FiYqOzawIVBkUew8+QYXvY7uE8XJjwH
JVS012Uo9s8Fkh5CjnvqAsy6GUrjLj/EGssQD9bZr4Ai/VMH9HmfMw2CuYMO7kBsfiaBsRRe+y7U
ilVhpjs5tqCPtQPNnqvx1FAY1lcx3uiWKwk0WFN9WIw/1QfRThxrdk4hDEPWsAunXhpP/hU1lvYL
NVr24n/oEkMG8Q/gVG5I7fKF8eR0ZMN+odXv821ZeQPNSACVC42YL+eofPgH56mtlGVBngqnZb+J
MaVrHxxmvd9Gnq0e/JbxZdwx/nAqAJBnqSqRb7KprIPRnmoa7fV+6q+RcQmG5zl903u3CCcvDN81
3gAV3QUUmEyvsGkhOjgooG3O6fesrbpr/j58VClbeUE+ZpTc4z8lm3JaAWVxds2BWRkAc0/S6Bf/
D8/pWb23FxoxGJvBVVCMNvszpFpkDz7x2MNyZLyIXemYqXC63YpKG8KDT0YMYvJiAoYgAVGibdAk
uwCBDpAFvGknlHxo3v2PeT0ejEPI6AaqPFAYCVEasjz4tL1jsJmfQeRgmXIIjgz4RvotHp/A/EC9
gMMcAs0O/SNrZfZ7yzn8xIZ0kSkQrsqtviw+nLWyZsxkMnerl8BekRh9p8jiqpSG5aNusMPYQRoG
TwUwBV8enXYKd/RRnTUa15L91SZcK6xRoJlIizrFGSDA3vuABb1zlvb7KdvSxjCvwR429F3tNhVM
Kg8/lEFh7sxoqr8nx3EPe0PbAPvRNtjQn4iwgJIbMpzh8lmQi3NWVlS8GRUS/tl4KHJ6nZ/wfclK
yJf1W76FUxLDgKo8WcQveEI7tys9nahUtITV5eafAFscrLNESWFhnQu32MvTYryhN5bckFWoesh+
RrZ3ALdX43PkYg7ElDC/me/BR3dHmieHO5jHeMQ3jD5HDhaYNGB6MLgrQfsrX5UnWPwF7LNToe4L
263Bt5HhApIQXhpgKoT10ZrW1iBtaoTAAYstrzjCWBFjIrZzxvxTCcF3a7nNW/zKKArxjqhFD39B
q22jmPF7X4AhtgS8vKs+yujZjFZcxcpTpV+mUuQozPrWVn5Yddk1ee4LucazhUGdzT/5d1RD5cU7
WyemP1YIUi82MVmB6KOGzkBLWPy/AGYosShaxQfbxRLjBiBvtlBuEsbMfTguUuoqvJdgmwGTt7HE
wdtZdofhzUKCwJrWfs0OoO4NG4v25NWvaBQKeHYpQnASAUppTzOLXRUtHVptNsIggigX3VW3V9NR
xdRLYwbJqbmQoUO027zbqKNw0A8KV2t8Z7nJDn16S3DBE8CMo8i1HFIorpT65W0u9uwoSdyIFwHU
KK2pZkjHaf3JWaBCnGQW8GjbTPEHkKR0iR/qFG6GX7T+2DXB67PomyyCe9qz97SgrJH1gMRiEb10
FniSjX4sYLqJ0Tu4A/JjvFqPb8lP9NqRxrcoKL+vlG+D6snK2ZDE4YNVmEAGH5LpA1gXuA0NxQTj
OJBmPg5U1GsA+3vBGIe6gBXHQalA1UOKWajNgXKAShkldKtFuqXNhD6I8gEKIFYIjPIoOmB4xm/l
DbRS40HfNjb2lkX+ba4AdUHLEL6UtV9+Flc4ipjizWQvEGPzyjmFZ/BjxJ+nrzZz1YBaFaPkwv8V
54qbbDO7OzSaoZE5Ti7iigC5dxSJVIo0sXsJX3rF6/CkQzJ+wmQEuWNyqvfyhZLqdxtfWWlJXqZf
unYV6Cen2CkNJWHoEMW8YehIdk6/8EHF9dvhpLza8O0WBC6wvYfixxfa39pX8z1kFKUlDmYdNy0Q
pXETxJekQ70G2J6d+2++AXaBP9lJLX4bcNxa/aA9jawn7haA8f6YfKrse8m74BRBxQsZPFv6tUuT
oKC9/Fp+lV/Ft3M0djU7e+oaZ+QCqAW06pZyQXdgLRejy1Lld4xhBCBydAEiuOfsiDZIv23POI/l
lSDsaNfuZOXHP7QEbpSvpStWZWf/Odc2AXG9MPC0hTIio/d/Vw2EIFMMBkxJKThO9W5H7eJ3uyAE
Zt4EIHAzizhpV3IJ/GCLLg4LW0av/2ph50MdhDOzCWm67cdNuxnRIpD3vOxJzoC7z/L26JwAugF3
LU6J9QbCyF7Dq0NhukC8cXtyTsEH/aqQDAH5Xb5RY3v5pAFkitH2JXxlCYV+GJzcklSNirAPbLXg
+KDAMez3gGdxmVIXP2uM5MnCofhJLoDKPh4qlfE6/lIp/H5oT8Xd34IVs16j3fjMmfi7ii89Ktwq
ftGDnfX0rEt8tu9qST7JwhI4dwgJ0inZYRpkRuZU8C9AuQFKej3sRkHIRLK4OCfhBqK0Kr8B81uS
0Yp7FHy1em0Hf5MM29Z5tgrp0ErBJRANoOCR/PO4OWgJgIF6Yg0pA4gOBsLg5RZY/yA6TVMnWQi8
elofAx2gx2NOFe1LdDxeIlpY4TTntEaFqkutKUnG8wDQ++/fZOLWn7t6gP81lp9bOYcVI7pzj+c/
fjz+aatjq2DUN0LUlhXjwL8+P1FrZRsMu0gGP9CK2KnHj0DcfTzmlyLTKrSNTwfNkGuyHRZ+4j//
9N+e+fiFIXKd/vyToga9mybNzTBsxH916NKo3WBIrEjz40fwyM163DRo2Cvu46b9iKWyMB9DfQOZ
+vc/7/9+m38ecwIRsPXn/uPfZGkN5nsK1v/2+J+7f90KsxCGhPirf36T6CEp6g1T059f2FrLizzu
FwPrMqUsndXjKf/08o+PjSIUgJyICEvICrNVrumsdHoXZRTFL1HDFdFifYmFvCZmNe6rjWFY4ZrO
vuypGkmtGT2vKKZ2NWvPyiO0bLg1gLw6EWaWaPpWwsWzQtO9qKG4ti1Tu0kCWhRIeHdb4qZIRrNa
b8rRUbYyZTQJLE8H5V6rh6VGy8KRoIWHImhtksjaRMub4xAD7RTFttdnikLFuNfXPYYhuUZWkPiW
s9EMZLJh8pqKYDezwQdI0ttA4lv50PokPfAWfbxrjiK8DPEN1+Q+81meyQTHkR8XK2A0HSDgrC0B
cMfZWxCwTqHKMbB5M2xnKzXAdgrYmuGQArWvyYEjrw5jyFpXAONpJNnNn+Rc76wO0IERSzs9q+9l
JH3K5N/lBqjx4GvoCQzWcvbNDDik5c2P2LwEf5hUEKVnkqlndejezZmiDml7o4jdG8nfQ2qG+aQu
gdEkqCPZAdB9ZRaBihcEiPVKnYIOTnfpGKangYS/qR2x7JXqL5QkRzmwSOdEwqqSCjgm34qyC4b0
OxeRgbiZWASIGMGs+wlz+4s2cr7vZIIGCxE5GIrsQWkzkytHEYrtdKsi023zV4u0QqVVYGpMO8Qk
2yyjzzL7B9KDn/DbXyYs2BGphxBSCCSkI1RDvSYVMSORqB5M1mIM936NqlFX753j9fazKUIVCxxj
nUHikWnvA2qeZC/yNX01iP4UMhkVNf7SWW2lozMuZgUAs74cSqoeGd+ZRqpjGXdg64l5HGed1R5z
PCBGEQM5kQfZimBIqSYiMpwJSGlJbZ1EfKQjgiTL8VqJYMlZJEySNAn05S0ra+qgTkc1lTRKi1RK
JcAPF3bSfiCvctSLHOe/5Y0iytIANG+TbTnrLCyxjU14NuJfRbbUVUteBdlwL21m16k1BD2nGbd9
QswReiCYgCDwpZowPzktT1Ejv88lJLlKtaVVr7GfzNSXsVOKbZPNH3gVGVJUBa1MQ9KvBXIdbeA7
e326T1D1yPe0IvDuDomfnEmuorQvPkmgLYmgPl3pWUSEzvJ4H8d+35MdWptAZu0+C8hdO05WcLPC
fJcpGqRjh/KHNqhP40st4khTEUwa08ss1RamWqTfNRFeWhnqZ/Uta85PlWRkmxZ8XWPVM8lOe9VQ
/PVQ8cedaWLyIkSzNWAqSBV5qaGxUzDjz7K/RuHrnxC/7h0CVpVH0iqbh7Q076jJa4SYqG+nKjjO
vfFp5sgXxoJ1NB2xOXMqGDxQjKyp+BVDRph8rTsncmETOHFC/HxWqoT1R40zWA/8H18b4sPQvRkK
wxzJuzsjNU1X0ehuh5MCTql24FlnPzUOw9YZmMVt+1qLOFrYnDLptDoptaidybcKRJ6YD6I1JsvW
xPIadewuMnUA4Iyil441zY7UBltbvqRKBqXTmE+lJL2EIiy3om0emQ5YT4mKDHm6hLbTqwTd2HXx
xzQor32I/Eut28CTJXbMUWhgTiCht03ADPgiIKIBvG4rQJyBwmik+mYh8b4ROb/F774uf/ktfR6D
BmS200QkcKVHpJJYsD9IC+5MGAqqCBC2RJRwEdNxEeHCDinDhYgbNkTwsMTYA8EFJyRyyUtIOrFR
NvcqH05856e5VjcVC9qxi+maSvJrYFP0SpxnH39VJnKPy/IS6UCzpJyJobZmeeFn0Y8+3rRihKmu
mZgjivCi6lqCNDilIi+DcHQEswCF6VIyehRdJpHBeoIVr0+/pcIGUz+3P7pJeasS+c3kOCfCtdVq
4Zddz/EWafC4t0h9nhi/UxEDXSa4+xmTJqu9NV300+L4vCgAwuo5QK2uO9i9xSyI7KFYZzZR01FK
rnTcVG+JiKFuyKPWLhqVEPJHF0H228hUdfnL1GkXVOF72n6ZUJmWugwEoJhkGHh4PxHq79TsKvk1
2SVVc0JdLVSlFNSVAjKd6tdEMxA24LfZixR2XwYeZZh3otUlanU6CWhZmhJzQRA34IR7JKK5JXqT
yD5VInFho9D3JKt7NZBflULDGi2YKyLmO4dXMIjg77KlCGKj7R3JBNdEODhSXHDH/gD5y5kWkU76
gYgSz0e1QVNtvMq1zIpdBI6XInrcrJNneVa/C8yzRdPtAEWMIqq8NFg9ifByS8HHFYtAc41k86ll
9xmKsPNCxJ73IgA910UUOumD2k7qCAr2aTfJtBkCn1zxkgx14DP+MaDkSHh7trK06dtJqU7JDSWj
jAx2qaegn9inrCv8Vdh3Du+WPkkuottRiVFoLwmfa4hT6nUoamZDCcBWd7KPaVOJxnEV+Zhka4Wk
DXSCbtOV30pibv6/pex/ZilzbOu/tZQBOfxXP9njCf/hJ3PkfyiGZSlYwjTL+NtL5pj/MHXVVEzV
UhxLNQ3zf/+v/+sl0/5hyKZiW7pmO8JK9sdLpsv/AF7jwLPCl6aDbTD/X7xkCsa2f/WSyQ657gh9
VU13ZOSkmvavXrIpa9s+tyJ7V2nJK5M1AhHsTE0uLbvKIfLMRxmrTnQ0JYoVESrYsDSoTU/qJyDB
yJUE3gRQEM4LgCel/REKAIq2ipskukfY2lk4/yBuizaTIKZYdHMAqOiQVDqBVLEEXIVMZqB+trYv
5foQ9Yzy3XD3a5kaRU7oAta0Z1WWtetkoaFpGPPKId9FQRSh4pUGvEE+185g3/QSOlLdYkhJkEME
tX0IauodAhFjCFiMJoTzhq+366DWXKmwIH8q4KfyBGRimpqvoRPL50IlhizVQCDGwXwyLGUVm+xf
/VLXrlVu/rZM+FFN2P+OjJb6cW0cIqcdtzq8G6b8YG2lDc1fHxm2XmjSXtenTTe070OkgdgHQdAj
vV8aA+jQXBnvCXv7UtOPqt5lX5pj7sm73QTFPF1HP5e3Stdu8e9XDJYJcSmFGns+eE9QGfI66Ol8
1tB9bIH5SdHEM0qcB2igkR4vK2eMVj1tPG0yon1dWhBfIPfhPpvmPZC8jZ5up5YAmQdgyNg4AjgE
RYNOIAgiO5y+TAElmgSeyBKgIlzhJ12gi0YYRiMsIx2m0aRGHU4pFPtpSNHNN35VAoDUCBSSL6BI
wwOP1FORmwQyiVypViCUOgFTUuanTsCVGkKxBNFIMezYSyNrD+RRVSHiOCMEZwu9JxsA/UfTWAH7
Q7vPpfoQj5JzYNW3Nl+Sllij2RmP6YhUYk7DL8xz/apW5Z0u0FDwcU66UcCEMKJxExW/0eDQ3AqY
MhLaSp4cd++5BWwqEtipHv6UkvsGGbaAfmBwUWoHRh1rdY6sTji9DGLcIjZ/fQ/hqsCib+nMiXLg
/1IApW004RdIBAwrEVisVgCySsm6GgKZ1YtqvyEwWrbZf+BwGjep3h6TYC7YEeH9KIZ2iwF6a1iB
s5/pAJLEZBeF/1pMZ0BNwdWMNxqtLSXEM5FwgnmVQixaab8Zkjbvp9pm4wzpBrTutRZYsJ5t0yFW
fvSarIhQ6nzXyNl215JPyzOnQ27B1zCVgR0Z6x3Kz/I+00tS4pwammhL1RM701JPTJ11VWZSDv+W
xgasfZ+9B1M7sHokX1OUTHZ0RlTHwvih+hBjSir5UeVz1k10YzKoY60ysNyRzoPAqGXw1GyhHw1l
SpHyqusxzKc64DWFnB7bNIdN7phrk60fzlUMoLpN614JAF8kqLvaqTE2RlutRwtBntkDeusIyIuG
NEDkkby1qY50umdZAh5u+ohooIK5o6LFZr0eGLiUaYKDXMkLlbaa0TB9Vj5nDbhhZTaizRCjTwgz
GhWqSkpe0VxTdf7RfeDzoMOCiOI8jL9VZMi/bRNCD/ntROxiPvOnajPG2Tfvm6jhxNqWBYiKHBUv
AcCgV6yioL9IUBy4IcISmxCO0ftIlT3xG8ltMth5/QzgXQ7vGYP2wpxauq0prci0xTNWNxQ3n+qC
ntbsQ7Y2zDE5SU8BKaZWnkdbtUzPejOABTDM7z4M52UKoc/1zYrAFEF1m5JO3YJ6BMaZQvg0Y1J9
Mc04aUL+GObMvEWeJAr7gykQxfrZdKDjxlCqllg2SUzxE6AUJNU7FdSaNnsr5zpZM1FVyyyO2EDg
PdAr0mVUxCVpMcN9mH4ZAWzXMcFtCVZsneFGXk1m/WGOnD/6yKesWgROWEhfs9+w9VIvyet5WyOj
xF8AULWYDk4EP6OL8u9iBFyOKv6Es55utdJKK7mnvY5KJAp5y0U/0ECsC/xZmUobRTUIN5J+zyyy
19EYVsTayChiht9ABGCRjQ4UxkgLXphz12C6LnPtIONsFRHXNh3iOGRMyrMvsBl3Sfb3yoCHJSDl
ygxUxA1S/1qNHXoCmIhKTHh0rYiMNJooaRPcgEU8VX1urOcRprKmG4nbdxX9hLCnm4nFa4I+iEOE
XovVyOoZdWn/Mmm2v+tiSiONao2rYTLRy5XApfxGz06yRWqnpgLm0ZsGJK6FDaTQ54uf1C3ZO9VB
8YkoGQ36F9ASpguIJbx4E7SeiGZWW3R0GwPL2dk6rQNwMy1VexgNqoNG36pg1gIOUb1QJdOGpERY
TlsqedlKdmyKtQ0qsDwUZt4mbnc99VuzZ8eH47Fa9SadzxLzTuQPzAn2SIqGlN7tyU6XUl8BkEHR
ZQdN6FpsnhfNNParTkYRbaqQr9qZ762eFeEzLdITTAUGX79dD2Z9jLrykJmBvtdqFDsBXRMTyObK
GIv4TCg8Qi3tNJfOsFOBo2CNp+8dZVROok3vW0jVpVaBQU4ZhJm92o3ghPWSvhmrFtw52MdG1LzM
yAIoVITXSLZQIuj5KpGAd1tttqFQPJAMw27Jri3HUzq0AakEID2nvoI5sN0aIRNwhPsAIhgngs3+
OFTtY1fq6qa+SREVplDT6F5HwbNvhaCL4RB5pl/2yyEUmQodbTpKJ6lhKgfDryglxbFxBK9E+Fy5
rkppPICKBETUG9suKQzXHLD38C6zcxOxDHAI55Uo2QepdLOjMNgSnI5BQTLxjHVzesDy61FdCPCH
4f2txgpNoSiEP8wMWKji7tYif7CCUt0Es6XMCFxrlMIBEHy/NEFXh+2MIwgGblfbv9R2onCjbh88
3D/gW10YESy8g5Y85m7a9LcROdTO7rA4VvAcOcuIASxVkyxZwFfICdR2Z5baR5xQm41zyphaSWAF
g9hGplRtyN20e/yY004hy8H5TLIBcazRf0uzL4DCwgsiZ+Jop6TNw4UrdpkxdxshqzFHnGB6GKBm
jRyaOl2S4yyD89U2Nn0MKHgaqleLeSAx2A9LYv8dSJOLRearZQ1OIBpCmMebHCkmcjma7bLwod+P
ncEmsU9oaDf3OjMpfjYyqpz67ieCU9ml1c427HKnoEeLi4latLgXlPYBVx8NS40TcYq6ave4pSKB
++vW4+7jRwZwXisjKs/KUO8eP5q/b02qJm2RZNW9HyGewlRSOE+aL8P48v1k2zOe5P+HvTNbjhtJ
s/SrtNU9crA6gLapuWDswUUkRVKibmCkRGGHY4cDTz+fQ1kZldk1Y133nWbpAsAgGYxAAO7/f853
gLvQRMxBNWeoZaWH161n/rq33Pp+fboT0rNDgo5k5SavOOZ1cCb8UleXfREnPqoD8UXpFomrGxlj
HRfVMdIfe5W2yNNYy3BvbccTZdD20Gk7kDu2HFs3O5eXNwcGCT8P84xpfbFGC+2/Nt1Q6DYQOOrN
wiOBs1kA569vax44xBl4AzanX+N6wHLl/SLQcwJzfo01LJvzk06Q3roMTgg6ezU1uWa5FaBXEJHT
0LFxNJ6dEZuap4d1t53zDxMr9+5yKK8xhrjhwDxL05vX18JbX5b1teps78aDTLO3n6q2X86J17rn
aKGfHSwZMRCpnVyvQ6e3uuBnMwB9Tybi5HITJVEes0aRVUNuAvFyAZOd48rXvgyhZm6bUI73ebg8
l0ZtnOskMc7FpM+5lM9nQ9V0MQYE4noARdruTNF9FOYymZtlapZDgm9ndQ9FGgi9Dqt76NdW5eLe
pezh7pTRv66w63XwrYrLZUCkJRNHrn0UHbiqoz7KGv5SkQ53UdvGB7Bl1OUp0D6G/jTv1y+O+sPu
NKjM+0aRRbOytAftCjMlBtuLOanVXqXVoWTNAX3ZdX/s45c0mOL9+qas78X6Ro0a6C0q/3PngN8j
bSzBXohvy08tWMQaVf2X87ebQBvUsE9oo2OXXB/iUydi2nyyh4Zm6HoiK64aKDnnhsAFJgTB+oJw
H//9pVpfJazzI0K5bEhOLCd+vQTrX7n+vS6ov/PlL+eyTWhjm5xKKGH12IKuM50fsggoFKsKZV9v
PVisiH0X8KVnt5p1TpfcXNzXTrOk7BE7bk8+7yyfjWpIodECyLOXBVld0H9AbgoCJK2qmOavLZC3
XRHEyAmqgm4XEbRbyKj57WVQWkfoW+l1h6gvdIHQioVyJ7IU0yfZz069xzGh0oiEsjGaOzuO7lvB
2s1IuNG7wznOLBAFtji5nfsoe/kZPzB3TDrt7mJDGmHybpVo4cPqVo23WVV9t3zrxYyJtSwMymfT
lH4pzZcsQSNRBPXXeKy+2n5EDLnDR8Aqs7s2qQoID+rBRE0mGwJbFaoSmBa0CfDpi9EBVcHKs2X2
juG52w9+T0trodkUF8NximamPv74lNV2fQ2U8rZ3puAYF8lzY80+jgniPtxc51SmPoRb7q+xCdo4
8KuD5cDemBWIpuApAwNIXE56Hbwb1Al2c0ke+BBMj94Ax3oOxjOI/tui/a5sEjke64KufpQY6F3L
/Cbx1DsLEmrXhnFnDPTMbbfM8FazWg8oTOZlSYcwgowXtwbvWEtoq/epKu7nIP9BMZpgxDnhAlrE
b93AZMWYKfSbQ34TeCrYKH88eln9GLQnWBCHxiZk0AoItPZkf5/7MOIShWHVLQsy98rbQYIy0ehP
U71EPm27Pha3M5OMvm35SFj0RWk1JMyZt35dPwdwAS0HpyJd53YT5NgPeonNXTe03zpvfOpE8G3k
RVgSFAfDREREKLzPbZGfg9J8bIoeYd3s7Op2+Z7brKnHjDTsbOoeXDJGM4GwFjgkFo0CaY1ytvh8
n+coQtUWEt1Xeh9t67TbwQGQZifklnTDPWjiXSLpMKnrHgoiH/ifnc46C/sw2YKxyG3l3TQZrAKP
nLEhcTdWkxIU4CF3qM3usawJMUCTm1EXpfT3vtj5I5gFqGS5uC1mNJZBXt1QOD/COj735Xyd09DK
R+KARld9rwbrDqPq89L6n3MrfA3FEG1o1W8WuXgn00G/Civ6vqgRy5p0IvNpumJOemjF8FXK8pFn
eWWNFJ1ji25uhTIFQH+xV04FZ46eHZUSLcbSdP102Rq8DTG698Jl4pjvTDK/CIl3RuGjGkdC7iKg
9lw04k4Z3qeq+7rMEZ6HCFk1lLE2TiIyTBH92wIlUBCQv90SPtKrHIF52qQHqHOvpEfQK7cktwKs
Q9OHLzt/HwU0JZJmfDPR6rWmMew8m3Zjv3A5EAPh8H7R3w9dAD5JI0C0ECFmrmwU6bWorKcuqMj6
wRQPIKHcZnYLFrOle8ar1jBPprtYjtM1JLR5S7PkOMMAxY/cK/qiZnMIiMsYsupn0XjpZhT118Al
Bqgew520rI8eDSN0FXDuTLEgQUYdLpmw2Aw1dpp4RDnlJugy0sc5T+CklyNdqvHg5HjR65JYZzMX
tHt8A9R5Y9yYdnyTmGRNxpOZ3WOxRmTfOofOQ1ubtKCA6ddRjUd1WUAipMT/k5kFSvdhbDZ8Rn07
ts6qfKEX9sC6eLmxXJxGYcnMWgw/nSHE6EVyNz/yTXmteVha85WgCYll1L0efLr9IDCIOwV7MDg/
3KL1d0u2KJJfJrLtkeK6GGycAGMcCNIIcAqdX9LIsuYKQjxsK5O2iB9Vz8As77uKamyZ07c2e9c6
M4F94a6BqC6iEDhXN7CAWKqRrUCs6SN6gndhOngkEb/AJTLEXU86uhnqLEyDBn5aYirrx+OYj2j8
EsoCPelHURT8hPWDVlxY3gaQFwlwfkoki2fRyqy/dlSsb7isbVPFu+nF7U/KHvO+1Yksbl4fzSj6
3HANOldh8zMpJvpVEbfPsv1IqKJgfPwZZLPcGtVNYIJ4jd3iAW4NybqjwOJTmoSvkX/eQDB0KSBw
IduXq9W7/zqMwQe3dNLsFZ1BXNZnqyT8OPuRe2LeTTBwb8TEvTFjTja4DnTHoKN6tc86AjIKbml8
kDqBf1hR8CK8FK4LWrzRiM8lGUhBeG+NA/AMg6sMs1q8OeZkcxmE+98sxrs/tB7GyABFkUa6tOlj
m3vlnajIkRCloNM4TP6G32QV/n3BwnrTBzWgFncil9vdtcOtjBSxXO63VvkV88xhOsjSO5rLB5hj
koatcB9K+DcOcoBNwFOTPYI7m/o5XaXh3MjkVZoNcB+E2Q0+9xF4v7NA0448YNFxmS47oJpYlVNC
1lznE/R/0kwbRGY5Il9pWrA4bPHYZYiopyDPjo13dJxmujEEWVOhd2uwCtsKF4lk5T5VOXDGKst9
iqVc0OJhvI9Qdgwtid9pBA2+VHdzPLq3Dmc1qQmHJZvmG9eZPG5f9rAndBQJ0FYBSUu5SmwMgYjS
KmiYLzL+knq7su8wnwxI5OrhyvWsx5hTn0QQAOt7z5++507+JIfbDt7L1UgnYVsMSbgZB5s1Uwgb
pyR5LBUg8DG80vhK7+fxAK3ZPFMmwwVo4j2DL4AdtxUPKSDLpCTMsXC/5NS3r8gEgJagB38kzSev
MPpU9ROYuyfajPTYr/wegT9ZI5t6IPKMWnBKhmW0m9Ocm3/8s1RRfR1NrnnwI3vEGyL0xVCB5y9u
uc1t8mQI7+gzErGkqs/Z+J7215HdeLueKRESzcgjh8t5bmHK+jUqk97P38II4Se9iPY4F+PrYql3
5k07Ky6+mRgmJoRnD1Emt87IvKVNH5yC59P50w+VkGYSwy0vAxddoRZOuG+eNyMfBD/DQvm0mCyv
0r74AOv2KBtkgn1HGrGTvde2+75Q8SCmD9itcllq6oC2IDBu7XTMkHICU1EDAnfeEy7DOVI3yKLn
1hgEb2fiohqUmwlJwRUl00cHesgGVdXOK51db4WnSABEsQllIThal5Km8qW1bLkb/K6mmOmchFMS
Re8N17OCQJgI95Nv6eD4IDOuZBnCOU4lppgCHmCOuobVQH/lj6A8VJs3N4kIiQArSQX2k26fem/V
OFZb0/ze1D3JlryPZZ3Y+0Fg46rN8G2qK0QrmFJ0/BrYNj7i6N91wXyw5hu/uZsWihZhK59KqPWs
r2bIApbT4fEqTKKr47o/r/tmE/eUmlh1vRTQW8/tWkcodQ7Oun8Z0jrhcuFxpTcq/6xmPCKJRUyJ
pPC/nfVPMEx+Qbqu2QLON5xf51b/okpVD/RE1J4JD79BH7oMI/IuTHpAjKX+pZnyiC8cXVAuJtyf
pXwNKGUAZwhB/vkgTtU8jOeqr+hRV8HibbJ05L4iNRqmjxEhDnQdzpMeeAI3iI4IZ9THTfGa2e58
SksxnZ1BTVRymAgus2dtp1i2Z1r+Aw03OiPrri96UGuyRgisSxupLnIkZlPWR8SMVzGRSyfaXbho
qgXrpy6IIExkEb7SRv4Yit4kycJesCbphb2rV/Iqch4JMGKmlhZP3mS3e09F03kdwMqr84LQMyN6
6hjphXNGqBWlLYZ163JMmtM9WFjaZj7ujEqvwONoRoAh0F792r8crFpQEV6BDi+beGvBzre5qI+G
x+JoUXXC3T2iWdR6GYzetu/PhS5nNVWAcqHJMD+QEYDWi+4WiQI15hyfeBCd3rVuuXp33dKPQAnV
H50QL0TXuy0UlfvA8bXfa9B5uWQenU3b4k8UrbthwmafS2Hb51pvjVkTn3w6n2MXQNPOJ5fIoQl2
mU8c13osi7lyrlsWYrQrcyDir6uGD8tx1K7yGmYTRoIxOBqh/zTv68562AUad8p5x5C54nXUQ/vH
1l92mfB2RHzg+lqfnyGVwym7tTr+YFNHj63Denju++ik5MPQLRggWCbkmM6zO8tN2AWwaEP8YsiZ
JACucSyUGDxHd16ss9DDursOounxa7SPec2dGM7hcCauaf39//Qk9IskAs/HmKafx/oVMI9AJ5gy
J1NONETw5DYtbp653gxJHbPmupKN+aWMWawsPuLTNAHGkAGS82Yf14KCkowrwmlr9w59Fuo8SUnb
GKlmd1F/Y9nQ0lSQveWqeGcORHTcPAGpIgfAkilK9upZ9pwlOby+RMKsWHJzoNMzmGBXeblUBQIx
mnU4Hc3DMe3KnUWhYu/M7nXPiqZXlXfIR35cS2zuT7D5rDcPS0RilN3GZBpetRw5tan1LK3xwyj4
C8QYkOCZIf2e0c7TKeXMHf1zrAFk/ggx1MCF0wiE8v8jGvlviUaEZVv/P9HI9VvVvXV/ko38+pZ/
yEbc3xDeQhM2A891Q9sK/5COWKb9G3pBGw0ILGDX9RBt/EM6Yv5m6v98YYeQgz2H59DR1En+/jdH
/BaGZmAFFE9EYMHq/7ekI6b5X6Uj5Oj5gWMJzwlsIcw/S0dozwQFkw9xbUXRyckKMoXdwbzx+4kL
Mhek2EzFoZprzDhDM16nuirudkoW6PG47g++BtIuqbwihwXxqT6W68esW6O+hVx2UWVsxr71jusX
q+hbGrn1adIVaUtXpNctR2+1w+CcEHZfDl++th6DG0/N4/LlXnZcgJz8ul2xVQmTuX0KwcHDHoi3
8nUspbUvwqsxaozTwoLqnJu0ChzRlpugS/hZg8ZaVfaYYpaRpGGKpj62oVlglDWfqlipo+Ua2ykx
kuvCTtVOCPFz7Ifm4Ftj4t6QbQO6o8XEUXrmeR26SOfOBcUXljloeB3Fp9Tk9T7VWJ3X1yiq9gA4
jQMc299vofw+Gg5/3lU0VxbkwuB51Se/gGzqJbAIi2W4XacpFmwT1MXdYb2LrkPhsSqtaNgTok1m
UKQhC7B7CUfGm7AOxsK9+GrdpDlTHwv+ZkkExzYaEb5ensb6XBb9hNatdeB59PvOnOBDcHNvNA/r
MqzHeklTgbbesQIKfKTojGifrk5GFVNIxJDBRhCatnMN2sZOoNM617voOpj0iNG/j0dFNwuSR401
qC+M/TImOsBFnaXy0vNi7lOrVRSzKUNTZZinZDwjc21xXNXAYhbEPyTsUHPEMHIIaOGsM4CU6DJ6
JvKoPsXGGJKliZzbsUjNrQb8eo5EUWF2I9ZcExwVsCGrTP0rWP7oUGqEtLLBBl3p9tFkIUqoG4tg
uuAm022OSI6/D/ZQmkczIHtYH0qlDPbBkNxm1JGpX+r2yTpE6T+25Ezen1U80n9AtE5fTvCpAg9O
fbZBZH5yNKt02AdJlB4rnzMzzAaSf4nazESB3VVPQ6ca/n8uXVC+ekKaBLjIezv8GTbQSMBTUgJY
9I3316PrMkbcuT7S7T5U9xpBX+hM5zhmbsSrOzy4FLr2lu+bO1KKvhudMzPLa9E7WL6mCTMxA4TH
xLNcZgjXqFDKOqu3ZdRiDtcvh5gDPkuNXqStL4OXW4TM1/XjX/72SvcwYxYAhz5qDfzgrEV63Xyi
oVbhhGFYP5uar/j7x5TGIDOgyjsOPvEOtATc1PjRjqDqjJK+MvEAds9UfOpC4l+TMIQLoFhVoXjd
LYS2bAoDnWcyIuMRQ0JzdKifhMrApoy+OPvt+FwYxJHmQwjOvGoOhITgBFV7ZUflsesn8zzpLgk6
4M7EVWDr9hKJZDVTwRHmla0xg8GMa5GT3AYBgeg3qOCERDO+NjJECDjOknbbjN509Glttbon6Lpk
VRSQa5FDsFuXCtA3garlH4sHuw2LvaHidxJMUECMIdrdnnipMQ2O+Ziy1MIZwwSmQ8JdqIOlG5KO
HtZJ/Lq1Hgsma9zl5Juun/4AVcu5aXToKCt7tFPCgrtRjxRR0DdyTjB5bchx2ZkWzuygxbb76ymB
Cjw2Y79dr0HrIT9Eju8aqC7G4s3Sa411wUGXAZf7Ve5mJOVWdSePfuNhSqx4O9dz4demq/vZgyAx
XvcRrRzPc5U6u9yJ+nMe4tWIbWrMCzUo1CXuFpU6ISB5qJhojndJzRXC1q1moi+31OPuQ6u2WcLq
VxbG9+za11OqHRZe/Czsh6XEeirpavQUHLdmAaBqXcKs1ze0VdfKFdmv63KQsLIGSM8dr02ro2nV
xgFo6QNRoFcTbOUrt65vU4mBuE4H0iAjGGRMCWbqqZIktiWNt1SMmq2XtTe0YtA6anbnhdqJIQQ2
DxH05RDistb2LwtfNasurtXrLvz7H8RXDUAryGiZ9a8iN43Lnu98zLlj7WRKptWEE/MaRyH1jrMX
c+NVmZ4zrpvr4OuDv7bsLkNOxGWzjaVH/nAfXiVzShfPZaIbU8s+EYVXXi9mUV7P1lBeD5Ood9KQ
lPx7wqyIX8RsOHOZUc2QnaKSrgI6A8hkUZKdAbMslLvPJCaF55izaO/m5WPVQWPqHdZJWBVoxQNS
BpRfShZdTtbJk0/nJLT1vWA9hmKGuPMClXc5cZ2nbDkfLNM7+ZV2QzRjSDIzn/hDFNa0Yib/lIri
dgRve5wmtUCzxEs5U4UdIzdCyUr6TOR48Y7EvFMAqpSJdnxoeNQ1nafxOgQj0qgdmV5bAr6ivaBW
Tjy4fqfK1vxnvmrCROjg+FB4wk3ZUzjr4uFR4YzOBKTfdIyPQ+MmrMoRJpypg2NSnc7rQOBhtnfq
6mXQXsNUT3sKPdlZB+jnNMrrMjt5FcXvSHsYf32BKBQi7Pqy+GjV9Kn06+nGtlKuXz3x5LaNM6q1
HjMJRotO05tNh6zV1ra6GL+ksXybOyZvztRiojQG4HuzSd+XNuTsf8ZWp+lnjrntZv9MSMsuUtNL
4UEwiMSQwXD5MudFt/OGVQs4YidDAIegk2A5ri/A4Y+t13whzeopj1ROUnq3HLTq1CvqXUc9fOLD
SKkhve1JnzrYCXZgGgWHAqPixkvDl9JKb/ppmY/CIS1xdn6izriTM22aIbJ3asQOhvRyeWnDGKKG
O+6dBXmW3zYvYgTVkxYvPlF0d3TOSgeoRJVqxH2G+ZCcg7suN2/MVI77NE6++ZI+14J9zmH+tEP4
j1W8Ko+ZDwRYKJwQzBiPRUOXuvDJ0ZWq2MpO6vvAWy0JbjTqBsOetHPa4jvrqPLevm8S8VzSgeI3
+0lZf4pSKmxer+8+IbeWZQQcSUjDJnDRQDJdHWCvEC+GShUQkls+pXZInHk6gY1YlPXScU8KRvMn
FVyohoXxvTcdQoqLZkvjTyfFCyB6EbM/JX5YI/8iWX6yKMmCzhvjA7D0q74iIiFbmGSEahG7ckl3
UvaHmNi6JrDia1WfogxDXRHTYElNIC2d83WeJ+thxMe5we4zKPgcwi5i6nnfGk8meKPoW87Qlon3
In/U9z/Z2ANP7jTz8obRWyC9swvgnoYNMXiyTIutc08POnvM07K7sh3I00Ppn5wADhOStn6ngI8L
D1M8kCclaLQiMq73hofjDDHzs90QSM5JUGy6ii5HH4DXg4EGPNDeyEo4+0K522QhVDlNqteRnlaa
ZtzysmRX+a1FWQiQEa5UWGPG+C0YgBKFifkyeVr/IEg8rMujK4NXQiXBSHguTEzcnN2tsEcyDx0a
zr6S0+2AhLJC0kV517oynaAnET18LYLpltROaChPA05ugXJH9CjszZFeTNISTjQnzy5NBoKUzePC
IvQqTeU9QWj5RuY0Fd2JhytA+thnum8+/0+IzzQLx6sT3IKZ/4ziod7WS3bTE5GNOIlExBqFOYld
QK7t8WGOE6SGM13a1gaQ7oU/urjlQugimXClT+jgGJkHw1RiK6ejisSnMZMhn2IAO0VJAJhBP773
aS7WA+HRQ5iD2/YOxSzJsIj8eZsgI8B7TRc4vprK8TNtjh+GUR9qiz/c7AJq/KCkQ/klVtV7nJAc
s0yUYeiy6Ew/H+q5n7xLXxFeOw6vlukW7wQmvo3QMCaWy+j1hq/EwrKG8qmx9BVyidjzt5Tvkhny
koVCHhIb4N+6EayZVujvqLJs73LbYInlEe8IDIcHXIb1QZfdav3OCyn4L19eH/jvHyvT9jY06lT3
r3qH2dHqWnf0HddSWsr2y9CulzqpHi670+psX/cFc8Y9GuvbNqqgAi/MUNatXpj1KTap+9DmNkrW
DOvhdSj1oy4PvRxbtzD1MXv7f3758mMy6f3+y+bP+ci0+/KDTMOLT3NCepZ+VpcH/tMvuPycMY/0
dNEVOavjP/4Aycz5EBX9iaZfuFvIms/0PY40QWbwGJm3eYvbtVhX2+vBdbg85nJMznp1f9n/y2N8
FHNXhPu9Yl2DG6d//mW4PBaZITPMy/76mNXdfzlWDXUG3HB95L98ZkPoIHsLKtiBlx9HqlG/z6fs
oXZbggrk5N9b9IP3lUW1fOwof1wGoWdd624zz+QIRghu8RQw1xprXUa5fP3X/r/+mvvHT1kfT94Y
/UklWcu624g5Oc8O+2E6mvQH1qVwQe9v+rRuLq7PokI1wLXQjJ89Lahaty5DqiVYl10TEX3BxfR4
ObRuVQbWbtGpCW/En75h/f5/dYxPTErl9Y9HXx5D1NZDDboB8LJjkZgzMrTVB+GAoG9rIzj8Twnz
v1fCdANqev/r//zv7+o/4w+5fevf/uNj/c67t/Lj73+7Zmf4ns9/LmKu3/R7ETOwfgv9kHp3qK1q
9sX9FoS/eb7toyNwPKErmNQpfy9hOuFvlmuHpOMwSRG2ZVL4vJQwXSLUnJCINUuY1r/nfnPIePtz
jpptYr8LPDxwdHhs+y8FTEc4Cf33KD5PapdVesWTrwUgQbSarKPbKIxZKC3tufDdp7KGI70EVXI0
1UNqkEtlTOpU9e2I8BXdgUmYKmHmUkE0YrqAQBsHmFOy2qzRlxWYRZI8+5wbvbdD5wYgW7D+jQj9
nsI0Ok3N9NHa1KWGBavhH2/J/a9YuP+ohhJ4e9V3f/+bjQX3v/ydvFLUkU2U1S7F47/kxRFuNXu5
HYhThMJew5/IZsxLSCCsFyOteIS2wKojJDQ71FrR2OJYLAMXR0C3HfOlOFaW+VJFznnxTG7mLY2a
Jc8IymlZ/Yloh/5wOA+h9Sx6v9uQ5/u5Msx31jLu/TqQSiKuRKjMXRQSHQRaVdnTKTX0nLlu9H28
2pHdUsr9vOTTtVHI04yw9YgCoiECFbW+GdnTddhh41Op+5Y7SI/bfA5xXrRPa8dK6B5WSM3nXJIR
8Eebaq25QDH1T4vxcDkc+q221sf0hHtn24VAmAi8Qb6qhyRlfUQsPL18XWtdh7Ue7UTRg2K9TiJu
T73EYga6l5HzKo+1b3+MEkjT7KIBXNuBMbRQaabhLtN9wWTgNatCn9QZYZrn2ojx2giEAjJn0aaG
wKPigbYj9orlu+VyJevlQ5Gr/LxMSbBnlf4oipFqrSzBUQun3nk5t4BK7y69Gf7TsB4zah9/wOwf
67JKDqnT3Sv9qI7TT0uFAG4lgKWYuF3JwkFBajON9C0efEVpIwY+DdJ3gFfWYDk4r1uzLgF2X7BF
jPueEg0lKgwaccVku2iOdbxQcfxVSg1pqZL73W8nAzcQWbyCyfESYgNv3uwcJf/aQl+b6bNjPZg9
hxbT3pc0/25C4VOITUayP/VQC4TrTizT69HAyDjIjqZ4Pbysh9YhjhVfLBeD9AXnYTG1NLMgKPe8
DnXw09Lq46LC6BO73+ocv7ZELuRxUkFH8LH9wb9LsDFB8fMsxNlw8dvlOnXCYTc2znUrWx3FIDdA
CL4F4tVElLpTyMoguPyjhV9TUL7CjfciDWYfxC5kp752aUmmkJXrCiH+Qmd/vF5bEbGPvkaOWp/f
hS+hyMp9VGXE0VK/6MtFnDDXEHY0x4J48fQpzlrWBF6B8OUev2QKzCq/LYYyPTRhvAULGxzt0CPN
Him/nyEZMwqFtMEM+dW0xEOyt/r5YPTFTWEaLVRPkOBGi0uXLsrgDtZ+iQJs8rrWzWy0/VX3Uybq
AKsBfUiI3sPaiScTHb2pIZh7yy98v39ae7UL5U9sqIPaJQ1lvX5mPZUg0MpCPqLlSEHAlDBU7IY6
NsxXNySATXTXeSPTrV33L23av0H8MM5qOKolIGc7UJtq8EcKR0kBoKX5HNfzeI1JCTsMi72pem7K
JdjWNU74tV1OjNvWLYOdF0/hlSjqV2dKnL1NKZBqYQefOiF/xHDATPEScRaHsH4srnhWU72g6yv3
Ki+W0xh/l0BUzo0eCtCUkzmfckqFm7CQ3Wa9UHLva45uOYJKIqZnUeVD5w/+tkSgQruEsIOyemqL
DntTgm6zl+Tu5kENZlgpDz4x1g8Hg95aEJcksZ/C+Dmp6ZQrrCmiz3+GMRzSmTlvHpEYbI8fmTT3
0xJn+8DObjCAUKYuwq+J724qy7L2BEa+INyQp2SqqZZEkBAC32HZk0TnIDWAa2SCPE+H4jf693PS
GDaaxPxpikHcNs5zZRfnZaaNRDfqTg6NFpJGH9R33Lj6BrWh2dFwWk/zuaDalLbdQZBjU5mm2DVF
vJzjEDB/i30WKSsWmK4VXw2x8CxhhmW+23M+DCBYOxAaQ8K8D46PbYtuH3f2S5Qa7ZHrxKPvvHQW
YoGxINc+lMxvOSEexxy7oA3ge7FB4vFkdjW6GfoSGBcMfLkECR9RSZnbEN/EdmkG787C2erCUMLG
acrtTDQBb87k5d4xRXmxIQ9wVxiO2FThgo5qBu3ht/3JxYp+XTmPFAfUthLmbZk4ry42UgSIBMV9
iBk6a2AQG9pltNyJcgqtyrsVMIapAzSgM0hlywMK6zXf4cy9f2c5RoKbGrtwlC8LXXkiSiUJ3BCg
6j3GP2zpuQ3Icg7fVSZJTc+jhyVuB2zE5JKF3viJEGeS1PJTQ516T6dmt86986Spjlgrjy3w+76e
j1kJAtEKI5CXRb6VafPFthJaZiFFHodAkTZl+pKM7bvfwgR2Ygd8qzLgUBtZvyP/eEGSI3QcIQa1
ad4FhJNrh591lNFyq1pEcASTt1uyODpnRIlcd2rHWp3r0YLvv6d5S7h5CjinocozwK1ayE2Ts/Hs
Y9q8WirDeBCd/npGda60z3a9bAJiJgzxPYpi/q1xUnc2C3PB462+jln4pzNl/no35NpF5tndxoc3
S7sYUwGpCqnJzGx6hNGBuU06hGoH0f0k7OazqItb1ye1E8kwLjy33bUO0HMuZXunl5+ULcrnCne6
nX8RIYKfXCAbSW1P7Ma2vV8kcX4yPyfLaIIXAcWDhXnyAdwvangwzbY4GEMtr4fxm9d7L2mB8h4y
i09/ktPScnOMqL0FNyRciJQlnCUdpp3seftrIk5hr4lh36BFdk201g1pojcNM7YvhfzkJY8RKLFP
Uxy8kprbbrulHHZY4nIUdMAjvhYhdR4X3ztyIsc92DPddT/wv2Z2iMR8AJuZlMK6p29k35fJdHBl
9DVJ8VzX9fTUTIiREM/9LPBjyTmFVBmY+4zMIsJzmmE764CywvJm+NeVOGW097bdTyRkaJir+Ip0
v0MfeODqBmdXVdgZltSVb7IjqQEmE7VEkYVHRWfhyssjPIhFh7PPYAo8RHiw4ri/8cOGW8iTa5f2
UdQl2avNbYCxBUtqExIecqKtBG09hEJjxtO3GSjtFMwvAeEogRog4g7GthUd56m34DOt/WufCgk1
nx9dQOxIt1RfadVSCwTMK1x52xcYMyujo2WXBkCZc2fehX4i3nywb4Ccl5himEvHHjsNUkKShjAY
136UH5j+wYXM6CN4DEbdlrcQkJseeX9bvgdhQGYCc/es+8Gb/lk6ZMF7SULJtbzX/OOiKKt9Z2dg
7UJX0yWeu3WeF2dEClhbNVcEgoTz+6KBylaeHCrP2TdIyHG3PvgLxLTKt45lZVqbPKeKn6vwUxxV
QEgdjMMqY8EQkBRTjcGGNukHvE2ricXDogKxHSr71qDEGAiYGbJHlN8n4d6OBjBrAXOp/CtBfleG
n72JHhho4qKSMPp9z1Pe4u5H51t295aM4I5OsQfViZKfWZvDITIAtEZ0DVMbk2SboGEtcJ7brfzS
zz/miszSuBJ3cxO2h7HCU54NzbNtqxel/K9VHX2WNhF9YQ/gkib93l/K9hiql7oinUCR9uXMEeVY
A8UxRCmE2Ru/PfUDn+DUqWjTWeXW6ag16irY1eRS/GWin/Jx6vfebGe7yVIIoLr+DlPiMeZd3ldB
Ue1zSEJxo2N8Iep7XnftLMVL09R3vuPuopjqp0m4+w5n4o1bxbg5K7u6ttCFJmHwIYe3qbOfud8c
nBCZlfCGn7R6Ts2iOF9TcLbdspAdsRg/yfyd9nEJmmJCwG0QrhTK+NrIH5BdTI9wVJgWtmJbpcuj
ZaePlNCjK2HG/Tbxvi/VKwSiEngP0yAE2pyH003s1Y8JIGGjMJ/LCLsf3R2SpArInXX2pTFJSRAj
MKc4WE5VBtGSzjC89xJQCna+KwSacxLz3lrLNff9+iHK7yzv1MSw2BB5v09W/tiSSnkoC4eVnJf+
X/bObDluJM3S79LXgzLA4QDcL/om9mBsJEVSpG5gFCVh33c8fX9gTrdlqWoyZ+7HrIpWlZliRiAC
jn855zsXgCLTzknce9HKYTsMFedwZQuOlPwOZSoS+OA4ElN7mF10BINn0DhVybivGAHjnAWG5lvk
XrObQLcIgSBhHzalcL19ANwb27SKTRT0ICx1xX475lKbFJKBip+rtHiwnWE41tb9kFCP17xnhzi3
vcw9gMWAlN3CORlw/uYKRUTAvg/vb3cH6ok1UwQ8umH+TrLoiA1qw4bH2pZh8+oVwW0EW+qT6Vth
wNrWIW96zOTOLDgLW3NOAR7ob9IuxYUNDdZQEu0wOUKBueVj9SKyAEMQNKt1HTic5IwGeGL+7IzD
ZC+LF4gz+67vV3lJ6qU25UhnZzyGvlnvxmpSe0PX2W720nLNzPkpqZZLylnoqmjd+CV2vBHrT94g
YE4Wx13u3gqDWeGYUhN3TX1VHW78sYPCKCLxHmCM3tqWuOUzpxdbSKLLnWdC3y9mrT589skewv61
m3JKyBRcRZJ8xJbnbFh0vTkStqsZ4tTTBWEVFoKbnHoXy13E7pxscYD0drCuSlDfqXSLHb0Zwm7Z
Xzkc54DKMbBAhkftNc1tSkEkksb4q5siiDZI0wNhveiaGcjU3HXh8FG2aQkx4ACcL9rrwfFXCQmx
2zaOAJwMS1GCno0QgPQD9MVZZ/qjgN1gd7SIRVoEm6I7dot/UxtscjTHn7Dsk8ee2Cp+DWkzPRkG
NQdiWIJLjnZAqFqWuRiw0uLD8dkuJ+50b2B9YQLgbK0Gk2zoLNkbs7t3x9kBWzciAxXRpvTngW1n
JJlaY3uK4oi9NWkboYkL3deACBhaYc5NKOG9DAWG7SQRGfDJvm3Ddt+PCD5BYzxgsX/O7UiBdIO7
lWARyMuftgu7mF4ERqbYmjvpTd/6sQGoH3vc9MO3tFNfIvZNvZFcRYzJn4REdL6F9jFLfPOo4M0B
eVM+ekBwfOM1beYDTpYb6eH5WtbVF34xZROAom2jklezGbbE1Oo1EoRxYyqKvLZIwl3bIs4r2rco
HfIjoh1CRgyBPE3ntLrU0MHZTTxwFf60sCaCa0cvh/Gh7FZ5WmzKEM1DHLvryYSHWxAGD+gRzl1P
c4lyCGZ7MMAupcJ2dNlD+lYxy88uwmldPpkBqxmIENvQioE7h9hZU3++Lv/N0CNFbHvGhLVvXia7
1nljgsjXdYzW7QRAu6Mgmbr5GJrha0Gw+EobxQnMoCLvcJWWKYmFY5FQMXA7UBZ0hFBgVSozj9t/
uZDAB7+qc1/OXAzPxaTIEtwRfoMTlOAYpxk5Amx3ZWjxTc6obvwEg+lQlMRVA0xFOP+LTOkvJWTQ
MP1pMAuoRhTB2PJhs0nn3jFRS+V9S3qSM4Pxw4lEbf8SFx42f/9Z21iSRk2CCEXk2q59CCaF/wDg
EBQwHDqHtohkqJSoQPUD9wqKh0fda0xxyLengnJjyN21GSMwzpPGZ0mBZVmmUsPhN0VfYMwaRh6O
HxE52ptCoD2THsbPJhH08jwnEByOmPO5bv6AJigBFOk3vo9VQ07M3aARm+UI0aJyAZN0NiDY2PbW
gxMGIEb0tsQPi9Gz/K4Fb9gIo0d/uSPZBBMTU8anEBnSfvJDxieCB1L8UgbyJe2tZD/q6lwOxscw
NDxj228RVuKIKHHcTJfagYo0XThD+s74ApsSeGmUPU3BrXTxoGctu9xe848NB9H513r0GdgRlYjp
/1uSUL/u5mQaflFahEb1iOYeSJAz4oOoZtKh2RdWiUKsZdj0IaeaxfhkcwGp8p9HK8fBi81K8aDk
qSdZ5fLZ1QEphS2H6IybEpQrtuUKMqoqwJQM/i/qqv6a6+mxav3gkCY+4ZaowSoDGEPdHBpdnIWk
mofWOyI7mp8xvn9hU3VrlTQ3oRv+hFm1d9GWoiVxHp20epGhfIiBBDrdS+HIW8MSsMMBM1JTeGN6
kl7ypbW5W3qq/jATjwQ3Qf/FgZT5eDgD76Rx1dczOXvg5UXqv/l0N0YXMaoaTw7EtigELVoPdC0m
vAE7O3ZFd9BGezOXe80uflZ1/rXw6CVm9uBO337MZMcSf4Hfia78vu2actsjDahz8exbXwxXgtIp
jF9NO10USCu+i8iU+PaMmzTDMBjU40eCt8ebQW72Fga42ngnvBifTmOM3Bn2dwq29RAh6Oia4LVy
oyMsOI8mGq1720f3CHvc2P0l+uSKI4VZmRW8h7a+9+k4F/ePm8tfhpF9KZb3bAzts0tuTNZxkCt4
HzjOSeHik1p7sUQ9l6ImzRUJA9DYw2GHYeiHJccjItbiWpqXMYgEQuXymFCmrvNa+bs619YOXAl6
GMPdoS4ZdmPN4Iz5Ph1IumQ8T+g8miX1OV3ynycqySUP2iFhQEQkRIdLVnSwhEbTKywZ0oz6Xgyf
VGkUj5DkMbLUFXEuLKc6YsVnxAsgXaCPmbcgL9eg0RBoyGLjLNnVihDrkTBrb0m1VkjFVuOSdO0v
mdfpbL1B3kSRtuRhJwRjQ7ALD5EgK3s0m5MPDHdFic0Icx4+MvyqRN8kW0QWORNJenM3UzUjAgQh
jUlPdx1k9ZLsrCWrG9Kx2JmRfFEOFY3Rm+56LNNrlYCKtQn7TpfUb6zpbFaXJHBryQRXPSluS0q4
npOvTYyRymgeKz/FSAil9csIEGUcXTAwKIqW6dMBTOm3os2e8VgVuxCYraTWXRsPqRterBIZyJTX
Efb0fjyrsP7RhoFey0ha+2KChQmf0Lv4FPnUWvP7mOkRQUoqr3Lmi1CpCRqrnE+aXC5yeeNLCcW0
rSEXiYlnCCdoRvR6uGSwJ0sau7fksmNVIgTEDoa1P5PaXh/SJcM9WtLcZwtKd0e+u2qR4w4A+roE
IXtKFCcWed3mcp1ODCqhJSa8b0S2DbDWbtGl+EuavJ4l8s0CcGHnb2aZwl0BA7TK+vh+MkjM9YPx
aQiR9hVLUj3T8a2/ZNdzxqlVlfPnyoEcvxy//+z25WZcUu8z5XzRIgtPEcFUAILuyjafTlTJHF9T
B4PPq79H2fijZCyDEca588r0Ps3xdfRzX+5K33T2HmC1rR9731Ff4SBU/kuu7Cvyvu8js59TBXkQ
Zbvd7MbBWOkG67ePtoXj3o5Xqm7iCy6utUs29B2T+He4PUSWirEjZ57cs0ZlP+PJAUZgM5USio5A
+sQbGGX6QF69vCxLf8n4epfEFqIuvr3tmJaPQ83NDQPtGPXVcDWN8MXPjQhJ2/jexlV1rpG/kUKC
pVaODvhUUnhswzRv4TAdp3EZVspubVoru4XwaooQrQrQx5Udo6yZJvsWVSAfcgjo3LXeeOg8YkLQ
bsI7g1UUx3J6nIqb0ZNnH5tl9xDl5tasAUG7LdJL8xjm0jnm9a86MHDMav/HUMVL2tPMMgOfVWQZ
Z8/so5OnXm12IvsmocT3jGq+dI3zPAi7uOnymttiA4WDOjzbmybrhCxIELUUrJowiONx62vu0Ful
0vbOT33Ob8c9M5ptdrbq8EiY1Q+vmx6DKX4EGXFpZ/cV8BHS2O41MUZnXw18oh49KDRKmFjRz6rN
5EMpumfaZf8Oa3c/s6BEPrSC9g/UhZZ+xF0KtqgrMLeiHDPm7lEWwT2jo2HPUQggmWTKvDf8nTOr
J18TASyKYnhohuhnlOSHlh4JqyWP+CEpXoYoZODFLQn16D1PoAst28JNNJBwGpn6NXKLJwtLGZRu
UA7oj1edTSBN4NNxmIl8mAf8UHR1PUswnFR+FH0t2RLsgulrMCenNmCIOpfeW2fZWJlJkoWJQW03
EaXcgU+ngugUtWGQI6CN8uohxuJJD0SAqQVHQyisjP2APYU5ZgrBfl0q4NehT+xjkoTbWqDMwYB6
Gcl0dZxAbRVQoHVEQsQ29Xy1AXh8KBJnV7YVstx0uA5i5p6srs6dgUtxFfsV0AZcsyvheefykrCW
eGwkgWkeI3B36SbDZNzMMNjJ/PAUZKnmpzR4nSEatqKPiVcy5QWPrNz0av7I0MwlnQoPtl+ccNS/
YicnK9BnvgJxqjAShzOxCQ+yc++dYSpYLkEdEVbsssizjHWcUJWHMA+RlM1oddEgT5BVAIQXJKx6
7OysTk7M65KrP2cfNFfhHq0/LD/9PpYAWERZCEaJQAACrJte/TMdesJDoggvitCEAhjSuzpgYzJb
nrGnPyYJDV4y2dyecX9TuvsWkIrVNyDHJkN9rbL+vQiH8Jyw7d7omG2nKJKdzdXqs6pm70HcjdGa
PfPy4pbQNm+rxkcV6pobG9FQb7fTESpzsepBgvLhjU+e8y0J52uUyXTH+q27sxzsjzxKRJJXO09P
pEWajnsIMtbSNggZNPDEiMxlvknL4ktnRC9lNxy0nOSKwWK66UsOgYzxTNwtc/tFD4m2R+4Sn3W9
O+bJ5q1gVP017CV/uum2NULlbdRlwTUzy+HUtiSo1Utaw+DypB/IbEyKc7ZQA3E6NRDzK2sjouER
fat7TJ5wN8/bGECGOyCaxpww7lozJB/ZMsTDhOjUnfRzksrmAGhLbCoTmZUxFXshTDY3ZvRB2TBv
WkW4lPDsh6Tymw2aRnsVWVQgJcjGVexljyRZUNw7QCVgJSygPyTpSMx/BNjeAaUYjy1RDFwXL7j3
knQgItBi2AgwvU7Ru0v3NkelIBLUe3QyngY6mq+ShpBDm9xz6ZE86AkCFyjUxxHlrS9E8DVpb3X3
y6c2f5hFrq+NAZp2UeTPiB6mBOFsJzq+bg/I/b7YPdzM1mcsNwR2c+tM63s2Tek2Soxb06GupOI/
GxaP5z5tw0tVJgeQlhtTDtVLTVwSVnmxH3ILPXeyr4V3TvuQ8bb+mRCL60ESNrmbSlnZ26AEaFvI
Q7BweDtrkPtJ5IT4KYh+Ks48xMkEMkuwKW0Rq42UYAyUae26r/Fc/srrjhK5Tddpbb9pp8h/2G52
52RbIqaLSxx6ZH/Z3d6brWpfGxwvZU0KY2ZtQPiFu9nxaIp8Su+BYLIRwIrguMhQ0KyN2XQ3fYFJ
s47IuBuGx8Ln+GnJQgwcksimBp0EnMrv3gQ5r+0tYIvxfEmMhjH8pJNdNPVnB1bbLoai1HUJqBsa
B9YbIyEKgXFMy64/Wcm87zqHXPnxtc6b5mhSG0GxjFDWhuY5yXD7ZxlzPUCOpN1K1Z5I3QhpSSEY
eZPxjZEx/qVsfnCHZNr0w/ydaoNQuPo97VwEmbA7Sc8gUMuM8MemS7r8KPf4N3j4TVb2YC/1jUsI
udnU0bYcYu/qMi7H3kKDTQbFbfRn8Cp9uyfuUyTugd3aR7wwzdHnxjiuDUZitB/WQj7XStx5oNBh
MbBtcONmV+bpY9TM9/jB+xt8UHLiPD7OuJq/s668IO+Nf86eeaTH42EWbCfoVBsKnOZxmsIzFLhN
6Tje97hBBNApUo7NIrg6suPZB4aLltHaxom9MxkVXXhqEJQ3tzcyIPn4LG5pguDriH+n4KxoTLVh
SOBgeenIAA8ZnXiRYW/TSi1gyvLA1p2lsWCqnQN/Yc4D+t7K33Sc35wig84rYCK28TkdreSLhzEw
GtPz5w/DiLOz4/l0Fr3YhCXfhQYNB0UsUmQnQb2smRBAounu6oJmPspExOZIQZ4l80GkXr/zSvdb
BDwL5fFs32uz4tRkr4hqgE1EU5mndnRegzY/IayFihsGt9yJs69ZymcNJ4g1KVa/oHXQkSybTot9
Ffwy8ZzgyJhuNStCYhYouCZNXnbBAJ/fXBC84rorHVVPdjeRgFdqY8OkDvPKndEw9FKO2FeOSyZi
X7SwfI016hNkzF4y3icCZMNI3q5TjDdXpcU+IS551vawrSgDKeJ+jvnM3pI55tB1/dbWbA9cmMnA
hIm1LS1Cj8OJAqVmQiSt4YQuZd5rck8BucbXwFCP4CSYWs+9QZmsGdy1kuEXGu1DOfZ4QpfNYQFC
q0yQGbriqBu/un7+ML14GwE26R07OspSTgz9Q3NfQmagE60lurC4/hpSUblTn+9NaB/rCq9Blyv/
2pmNDQSqE0T8Yo+wGbnakHvXOXSBlfJmPKe2Ptuky855Xt8DQVqK5bvCpXYaWzYgU3BQeS52FnqC
KZhP4BtfgspxziKMEPc32J6QtL9jMwaukZbgVAjiAFSMYUUM8deCxeaUJua26sV5HDmYirI6Gi+x
RLtRGlm/Y+48HCKyCpDk+9xk2Cn3qTWyeSMyOhipvIOhhwKi+/nRTltF/Jx9DrrEA4A7f6iV7oR8
KW3K2pJI2bzEC+922TluFSBwPh870fvIzbI70jvuA3qEWqhqq23C84iXMg7OWP6yk+iHV5lqV4E5
3JZeLbdONHlMUCS3wFyU+5lvUyGc72mmEdoA7VvlyM9Mwzs3NVKUPPCOKnEBNEVMl0jnw30YfIlZ
PMaATSiLORnTZ2jowxXxl4DiJJyAaBWbji5XxFpTD+B7XdawS6YGKUflMiwkMZ1In3HdZPGhFHzo
Dd0CnFYWalHNH+kCtROju2vn4L5jQcb4bmqMfVMhD8wxMPAUu9YD/oywa07BLEDL8UjoTEx0dcgM
pWxRrTPuTrFg743JSwEcjbxSyLMim4DDk9uWUx4YbHZ3dfEYRP6801EkDyY0s40x5W+uerItVkNm
n5wLeCsrP2e6wVxd4xiy8+xblgq6bWZAup0eafn9YxuzjbE0AofaF4Rw1PWjp0x6pebItAWsQzxw
zYRzNxSaUTzrCHpkaAqJOd3mELN0nD4UTU6nNIZ3IXK+vZY2E+6h6dmC0vS66P0U4n9SENZpbE4b
K23f3EQZB5MEOr+LjFvlgNH1Hc7dOWNsZip3W8gyfOpdYEuqnB/k2ESkUvuoMAuIJp1DXmc261PW
Rf5hGXmPZYzTo5U/9ERvn+r80A+Ftc9ljT89ne7i3HpJrBhn5OJQ1cuPz/8lFzNg64bYXWazBytF
FA2z9WbzKUH+/PGpxkCa0APYNkeW0CEao9qOIVQKVEp3dBwsfKKCgjWkn0IdlhNiBs4CGs7ytz7/
/uePZqyCXWuoZ146K99PO7CGN0sUa3P/6Yb9/EsB42ica8MhXqRt+NOfwwUPKtOZJRVnxgINbHdU
ndu5IPnYCBcyKD/QFCIAiR2TPozEkU8WzCca5vPHCxye6U4t6rPciJ+8uoOZ1bswe5e/pDWG1/+v
pf6/0lJjP4TS8D/C3X/RUsNli5roPUfd+4fE+vjjP//D+uNP/beYWv0DbIPQ3Cp/RH+g8x1+Nu1/
/oeh5T9MqQT/QTdt/aG0/m85tf0PFL/C1K4iakTjDvkfObXgF2oka8SPCI3aWv8/EiF+0xkjOLOl
sKXleOizyVRagBEf749RHqBLtv5XNNVDV/BdJwAds1oUNpqI2umpmhn44OhmbuQa2zzktJ8IoXXG
bIAPhYIDy4AZMi4JE7GbPJ462gWAiSJln1eXse0c4qmyZ25UirbB2hSIsdjftgvhTSnSRyqbEio8
Zha7HEnlyNj7zhX1WyqrbEfcRL+GwF1tuppla/1V3ZqwIka9boB3ZS2l7mvqRvMuj+0e4aFFLCAC
p9FB/2D43nnWQ4fLjp69JBwwqeBhqs7cq7zQCL95EVX2XqWyO7iyfqqrhsRoJuXrwgSG1EsGV9IS
2OgcoECMSK3c6H62AFeOHZqrlAf01sNayYMRiG4GshMm6nuZ8QvqcsIhO2U7hBUFnPpqPFmqZiF+
V2o13Ei6xE9cmCDHbfzIPQeDO6KHeQututxoj0A9GbsG+wxh75IFTwOhyl0Plh1sAnojLd16l1nM
QnImyCvKn/nQoeRWgYcfVclvU+LYfwQI/eEO+DdSdOtfvyBSIkEHXQLLSDDA+ucvSDypui/6sjxC
vn0yW6snopMfqSIE0XHBggVTh8CCSDOz40VJiOdz5P3vi/mnu+vfvBZMBH/W/vNdBapim7aUUFQ8
y/xNEy8Mi6E/EMbjYNR0y2X+BmhI1gcIt/eByJ4Nnf+MZPp3V+A3Zsryr/UQ+XlgWBx8EfZvV2AG
RzY3oZseoSsyM8FFzhd76WXCBbnQino/GXG0idF8rsrFMG80Q74n9QQaFwJ+5rMvf30dFijN7xfC
k9ozobhwfpgmHo0/37SxKZohy5v0KEMuBPphuW40dKJpaPdjUdgro0Mq7zLC3rpxchrydEaDikwu
nlEk27DcUd3+7MdSr113tva6SPefv8r1kUnbhIg1fvzlr1+0vbyoP6wOy7HofF5GBwuIkpaSLgF1
//yiA+4APLgxL1rXRGc206GNFZL53kDiFRNKZ3pOtLGH6s21mCdVAfdh5LNwIwWpYNT3o3KnHG1P
S9lgFA8ujTJC4+fUt7egqynfQRgw3F2nVfy9LUjhS0WT3EGAaXi0Tt+hYl8ZoXAhRPRjNECa+A4J
HU4oHqlc2y3qpae/ecfLF+O3d0x2Cu+UzYSWhEn98zseE7jGWWKSVtSSr2RQ/9VVRO8yPIdqFmdb
q63OEcyYQsZ36JjMNUQnH9KLS5Tn0r2XNg1s32fM9xg3mbVDQ2ND8iS7Roz6qWc3R3t9Jd8DrU7J
IaBLZK156r/r0mIg1VXJHRwOc5c73XtVjPOhNlgPFIAxKt9bR4FETOX/3f3Cw+m3t+2YpvI8aXqa
n95v90tqNR4aWxs5fa2fCt0NXPL5Vvvpd6Jsun31KwcomgvL2I7U1eQqOIg+t14TUAQ3SIoRQLQs
CNcZg8Hr33wk/+61WZYjcBApMrp+tw/VFRlubY3Uv5oOZp14d3NavBZsSTZV4z6R+UMEh+FsPx8H
xBk5dKNoOgI6HjvtSH7otwZdwarsxLcG16ucp2QLsfmBryXA2L5S66LF5GrN9S9HmmqVi6dZT3dO
flLKua8Cqz4YYjC3BaKyDZPv+wYpycYIIoSHZXaHpOVbJH338tdv2/rXI8xBNWFZRBS62mMk/c/f
RGa8QxS4ZXycXYg3TFTuCYzUoFFbYqpmSLmVvZF5ux9aOgyf/zNPCJmsKnyMM5kdcoI0Vn/zkn57
rkhgmqakGjUpZRxMwb+9JBAucElCHR1DX3OvmvPNDF25r7P8mOPdOoatSg5Bb56EVs6m9epr5DFd
aDLr717Jchv+6Tb9fCWOxS5BKs8EXfrb9zVm7WrUBrdpG/kwZ380IV6yxddCvu8wrEmfYEAeBncz
w0cayE1RhOUBUBGpZgMEbbv1nlMlmFSgxdk5wtkWcE7/+mrZi63tX14jCDDt8uTjNFmu5p/KtM5N
kekXI0dJ41x1a2lwOQkzo+LFEKr5hmhvDszs5JHedCjD714/E5s2CPPqRNmVgvIHSMBopUrguzr+
MlqIVQD39LHK7oWRBhs/YoNdaJlv1ZwByRDGc9eF1bqYRENIF9WeAo5veOXfXv3fHgvL1be04plu
uSTqmb/fkf1kJVGFNetoSsgKFTQGKNfTKVIq2LQNCTB2i1RPsEto4YajOCPTxbcnBrhNwWDRA4OZ
H7wkNv7mnnF+qzaWFyZ4yrqurejTyUn+50ve0zQXs0/W3BDrvdcyl2ziIuZZPz05JuKaEcftOkrm
R+Xb1nIBQxZTESxoBIUQoShCAx5s7HQ3zYge1yGiqCht7yjFZB3mtNnNzPFdb0hvJquUndfjsIPt
Y60U6n7w+d2TvYxpujk23ouspO3vGxbY7Y8xkeQ+zVa3Bk0Ov02gg3Kyhw7k8G4qGFghJGMMJ4Bu
62Koz6Fqf/iYrU5J111zkTBw7/kc2+RQOWX7Tv7FZRR3XGqU72F60Cm7fx3ovZHMCC8LNAmf5Cqf
F/Lw119r798cAiivaI88OiRt/o6jo1z1B1DXxkFSfhwGIkfSihS+eeaNp53j3ttZ/+BrcM3K73Nk
1yrdYS8sd66FSNcKxJ51t02UzggpBhSWE2Ys64kmm/qiJEI0/1nYstqhifnqp7o5cD+rdaBBQwvK
TGycQ3RUrWR4lPiaMVV5IwRCvpX+E6Y/ZPviDE003dWzfo2D0GVNJABN57Dzpt4u7uZGUnaQMpEC
7KV2Ws6H8TQwDWND9WtovHbjDM7CMsHt5Jropwa0F4J7+T1smLoQC4HngX7BJg8oaHRwaBMa/shg
sBP4NWvEqj1YChRzCWtqM6B/dQKWTDnJcrxiwpBrwPtGEd/JeWT37ug/Wv//c/X/2/OSm0ABu7BB
EDrUqv/CCzR1Dmov5SpBtSTBLW9uCRmHDFc75sTkW8VOix+eGUil2OVCwXxyU2bsnioeQsdicu4J
9h0F2aoJoXBsL9rtX3+FPk/nfz4ZlclznHpDKH7+3hREhuBLZDTMcJdauBr6L5kfEJ5j8mxHcERa
Ookc0Nh3g4/7nISkFKxt8W2KKJM9kEarAg26nD3W/zMN2N+8OuYFv53byvQ8JWgdHFzQizf7z+f2
pBqnkSNCVVULuY9Yqa+DDjFp7JG+LspgjapvOhmynU55FtmszA7ZHAuQMstDL2Rr/dcvyP6jo//t
gtkoZQDH00rx0n6rStO6xOhFLMVhtFOxcewmeczGBfuqjnmfG6/8rR2i8PxMWme4z8qfOhXlu128
MUA0GZLb9UfHXNEwwuwwED9wksVPypnu5HtDji7eTXdhZN/Dxh+3Q1ipHcY27muSl5CbIfzrmXR3
MAn6sN32hADc115ES8VdfeSjvMRj86Moi/gC7KE8NC0xaYKddhNgpPW4krswCNR61r29h3z6vY7D
8Dw6qEOSoiYTL6YKdrQLY8q776gw7kLN6+zZpzVSfZhwvwCcybq8k/aoD1UenLqUX4USuNk5aDJX
sRk8andWR9beA4KPRaNGOvRdGfvD2i7mcR/2zS8+7mZdsf3aYez5YdeAqtO05k0RId8uMrccS9LB
tE3I68o5FUFkbbxQxk9CvXGxw4udD4++Kf2dN6C4DNoE0gINNA85ZSH6x/Lrp8FAJEi6I5VBHnVe
byJi08RGibI+8UD9Bg92frBHpEgeIwlnBriTDaFDeg6TCzQn0d4q0jfPMsYTudHhalgSBGibctDL
8i1j5k2tB6ZDe5sSJd0FS8p4ylC5riqevsQIuTyxyAJa6dAP90Xtu6+zYC8o9nXYT8c2E79wfovH
Lo3fvXkamANNxl7hYGbXsTxDXLVnRS43rxyC18wy9AVh8bEZWv+aLlt6+EXQN8eBT1L1MFJigW4C
Ongd+rCwPT1gyx+rtWQoel+KDGOCJMFKoC6juxH7VnBXz3kH4VOCIrRJUyWGwnsJLNayU5lfm2FE
6uPayHNN1rGICt5UC2goDvLibsHSb9xBfYQSYRxuyOTMDGgxmKZITpmlP9E2k2LESoQ/CX7HIuR7
58MiWYd50R7devgxALzZB4ZrIQ4p8SLj/900KCAZXlyk08D99JAejvj2NUnZcsboQVEVbNy52/SV
1a4auuZtj2ESaYN7kpo4yWhoMCw23l7I+mLGaYgoBa6JiJMdEGhjY1ltgtiGpZwEGnhwI/kg7H6J
khypUzt2QXOB9yoe0ailfhYQhlHdz93yr3C9s5cW5oNZWaewp21sWZh9Ft117uMu60gRskjSVS5m
xyS39rQ44lgQnQJ0xNoGBmKksnaoEb1ObGvPHsHpJxjdZfrVt3K2gw1a6aTX0X2askWdGx5ftnop
WH891BaRgV1CZIBfmP1FW5P1QvwZSxTxLIxgfBHL0ks2aJoEBRMi5hDEWR+IXeE2+8QP/DPSD/ox
hebThmyXjF/6fHIv1EBlnPmIZp0Zw4C8EVgXXMzsozcx/czSdzZjolkkLy86avSNxAe1MJzTVYPo
Zu3SJe8SeyYsMwyqjQ4xH5VYZewwuIrpw0UIMKEAuST9bKxkXGTrWrLOM+LcOZv49mkGrWAfzf2T
xCsX4lY59yOGJUAnhIKY6OUa9iV4VM+9NV58d2i3AuTggzF2G2t549jUhr3Vq3or4258UWWbIPeb
nxNLnKkfySHM8vqmBC8uYVX0NWznF6QHGr2ati6zqljimD2wxMjZZ8NsvyxxGUDdw/7U23S5PA2j
kHQnbqtd2Tj52bWJlvSiRH7NReBubDvOT5NAoFgYjflWkba8ivEWNQgi97TuXCfFfMJiYxUlLPIs
SyyrFfVRDHbPjk5iX4/JSWfo81jDofjiGvhF6ikWJ8uJv8HgYKPJ7UopeZ28aEuhQetfza+y5uip
gG5htGM04f/MeqYGdI0/REFseuXY3dFujP6GIZZLmOmHPiERRHlIS2mz6XBy8Ht6tDb5JPGU5gfH
C5+yYaxvJiC0jcSNRj+OZyoZLp5/46NMj9aAsVZj7SZiozzi6kCca/T2lTHJq0UhkzktcNUwCi9Z
np6AAezntHpwQu7BorZZfmtn5Kxv+nUdN81dOqCkjEAE1sN7XsiXFh33JYmBGZKlV+2Qr9xFSYxG
2pmun791bHAnmpHyt8k41FucH+FOWt/kWHNWDQ5outTELUrUWJ+b5WVukD9/Ikmwd8GThJIl9B3O
Ar7i+FNWihhgPA+nOY7rB3xMxUo1ID8s38If3n+pMzfepYFN0quuwdJZMWq2wkWOWFu3kHG416lu
zZYivRtmuL2RXZNgrQvzEGAewG8ybI0hpfx28bmkbnoCZYQnm6GrX0BE7PJqugxF/QwShBra7l/T
7r3NGN7QsZAKqZLrGKKsims+4AimypA5LobEtN5xXmDmSWP8I3l8K2rnnLtufP4vrs5ruXFky6Jf
hAh480pvJcpL9YIolYE3iUwkzNfPAvvGzJ1+aEZLYsmQQObJc/Zee0irjnJtYKjqMMrHEsOuxiYo
qsZ5SRkpu9bZiPCGmqI75kazHeoqvEgN7cQJDq5YpHxzeYTr/zlHgXVJA7Mh3uNkBgvJr6IExB1I
sFbUKI6RvTpENRjN8DVKOT1EkzpVhiRbKGO7NU3fw0wTEg2uxmCrW4h0TtV3Z9NfNI9kg8WpbcHF
bJ0DtiXgaUVgoawO3/CAIvxM62vkpsChaXL1edtjFcToUcTTeR5IYzbI6zAJHuEU7vmcY/p14yfj
I3nKES4sXP0aDT8RSMVsPJdulxI0zAyFDCWxKQlFagNdnDrpIYsdZ6x8+Xx0QdnsA2Y4K6Yp6S6s
GtQu5tAeUTK8h9nwYzA+xsondynDSdNPaxHG3kuxDDxYx4/cBeEqi6gMvS5+a4d1xyy6DoKDRPqx
thPXutjVNgyzl6ynzcgtJ9l0M/zJSLYZ68xwJ9u9X6ifcBhPIzvxOFWPBv3vFSc/2k54XOHa76YQ
r8wI2mGS/nsyzCBCJQEriD2eAkEsfIWA31eGgUUEMMc0JrtetQ9OQAxuR+206yx3nbveCyU1sjx/
uPQ4NhOs07tJz1BT+/J72sZ1/92SJb9G4YLRzflKAnxEY1weQrd47WiNrAjR+uwHPDqabeA4oLBY
aeI2KYkXPspEQpcRU7bZUMZN8tWBTO6LDLSEOeeC5a2OVmNBNjdTAZJ5bDNDibo1R0wr2iRM8GNA
889+WuBbK9magWK9DvOnjXl0WyQkF7lOozEUk3w0BpXaDmL63Q4ONIMS4KPbvudDR+j8KBGeG/nO
CCkn8BTs4OKQSWd+ZeAyRIGLrOwkGlCP9R2tBojaZp3aI6zG0SBT0vh01YIUmX5ytkfzIYgPlRy3
y/EYQj9fpQXSI2zIROs68i3lAEdZQXQoZbvWRrNJ0vbb8rHz+cAdib7TNGDSq65p2eX+PnewRUmR
Vtsuj0iQ8gGvMLibyQbKR+ORvMMI8e8aIeMqCCrAaqhBVgy9YdBW+P9j7FFaoRBTJeFas4UNmc7/
it3r0SGuEuDCRKbnyMGpT1EHLs2gqLV/ki18FZNRrhUyzc4of9lI6qPkMvkLBX3CMW+ZNZVCXzyg
P1Zs1525TuNvwMTPflC9tH53QKD/pug3gNikySEiDukuoo4CjkUNzDtKWPgi2jKruOR2QTz+CwTo
piKqaJ5RZys0RfQSrQ1RfBxNjOjoLyDiH7Kp6qcqjA4pS8HGLzDa5ks30NS23ndt+tJ2RERMsddd
GQFyS4jR2Exz94PiiC1bewUo8OjNz0y2TqveA37BCLU86IVXH2L7W2fAgRDo8uH9C/en3D/85+HO
4Atonq70/X+HWG9hAfy8P8+/Q+3uT4wYH/7nOfePJ2Fmyyp0vn/0zxNxfJFyNZqXfz78rx+1fOuh
CBOI32kcHyzwuxih830rKt6K//+dbdXa8/a/v+0kF9Yv4pL7J++/5/3//vmX//yw//ouSWS/4NBB
Lnzn9d9/DRMzP4V8jodp+V3u//xfv99/fct/PedfL9y/X5p/vs/ybZO+foskzagpuWJ8YT6rzOro
SakfmQofdI46YAjGnxHZltSq/X7EhotIPZ1PRhegutV09tHOIoFjRbtHm+Hn1cPNCSnw82r4rFLC
t4rspy5q8ippg8rWg7Kodp1bkA+q0vdBjT6Xeh9uTUX0d0aU0dYa9UeS1tE1gGwgzCHGypLWbG3k
2WYVwsC6aOXKcvTNnAvQy7FRHbs4PcmwrS8Ns3c/aC9+WFU3JzqOflig8uUIxgEk3UKdt1a+bf6V
aZQ85+Z3NyCJswuw43VHDk8cueMuPM419bkxzj8h/j0VY7pFT7a2TLC0PsJmQbdv44SspmTTXZHu
D8fSghbSDSYAMuepm5Y5BET7dTheFDiGNitNcuDnYC0mgshQsfZ7qFL71PURcpb4pqdxDT8Uw66L
lC00biiRBS2SelM7BL4ObcCA3DkknmE8J9uOE9s6adx4LQzssgIf+lbGBtPNHmW7i8fGfMlodW+6
OfgV6p7kOCdCbQ6z2B+OPpfOKrB/l9RstsOroXCmQUMV8HHKZMkQuiKccNaBbWT7se67K40J6h6N
t7MyHqpRRI9GeBTVcKWv8dO09L4x+01SIJ+qJOegdCAaIVBvuROHlzSqdlnHq+dE01drRTe0g2rf
5Rad3MrY6UH1pCt0C0s+h/CriqcWe8EqSKIA3Ot0c0sWVBeGL7Cenfa7h6H2SkhRA3Ms58PWeLl8
TSEigqLht6WdDoD70nGifgyxLSbiITBjkAqT4+ESw5A2NqHYx5U7nhKC3MZ5gvEdRFAC6L5m7Riv
ncl8I6WODOjZyA4zCDi4+UxyfGKWinJaWfQeAO8Tp9m1mKGm7rjkITgpk8wJI3NAvPWq6tkDJ6MH
NmaCJ7jXi77ha6TyFhhtRNYw45Ps0FrZb6Ay9a4imTee8nQ/Tgt6RPnhQ4qGigBOzuZ5iY0iyGKM
4u2NP01eK6YJNXPlByPHaJoFf2SJwMWI8QHaWU8QlOf1hz7Nt0jn6xZdZWygoSYR7WhlI94NLqxQ
JPlLMP52TWke+UcpWE1QOdXivWn8HxrnEwEk3/n8gmqwPOANpoHvyOsUrludddsZMS5q4fmn51JJ
1tnwWNbxa5G4v5kiuV0AuCJYcFXGiah2fsmqjA86CA1AH1A02wRheRR7Dhr+qN2y2X2OPVy4cHGu
o9eGSqfEo5Pjh6JzBPqhKC6x1WzTjomA6QVsxFB3V5PozrbbIIKev0OT1lltbZ0KEUOH32JHXvUH
SBWEgfgm2TfdVymLp2U8MPXDyK7tZzsnk6+FTC6e942rPKZraty6GV1LWgHhCBbiRznhMDTNET5R
oh+haU3rEpYXb21rHYTwfgAHY9FwQTRYHpSyAJn/2h5QIDut+oSqclaBhUTSmX+b+SIenF5w0+2z
v32cWPCT/ZPuIwlA2PrLBTish7GkhsjddytAdEedj4LdRdBvBNMucmzc5VDGY8fmAkSKkpZEjzs0
+DkmY0qcLNpzdllty29qjFEl2RkH1Gn2S+y4CiHeMnxObGKya3izLBgw0iGFF9l7ZDqr1ib+ATNm
vs9y64oPYq9nGEluRBfV1Udvyl4NIFlrZorJJhCI30PDrfYd9BlA+g0JcMiU5k2d283aqJxg21f6
Nadt4Yj8b2WETyFmEsD67gjjwt1mz7ISYlcKyT0ylU9VUV0nzza3DAucwPqtHMfeSqUuVSI+ogkP
X7541Pqhem2JYiWOF0ME/DUEWrHyyUhpFxxIuQuamXrGwVLi0kyw1Na3+DHFJJsbirXkapgPmYlP
vJVMJ5zhZ4xsArMuXOupnxhdz8l7Xrh/bDHFO7m0nubZR5xJSQHQKHh2VLoLyN4ccdN4InAukjsg
7YxvCb9wNQSfRldzYMG2e9UKVrvnvQcWYXgCkpAp1tj2CT1EK5tI42aKjAhaCzV9sbjBCfciSY/Z
WRp3/d6ow/d0oQkKs/ryKfSEgkpok8uMhoV22TD6r7BCDlYMPUByhxYz/CIfwHaTNS7kmIHzbMWc
tMnHg5mDhy8RDGd9/DN18e0UDomrfdlcs977QXZxvosUMPkp2NMU/dSWys6ECPzxYQvijEsJHeaQ
mMXRWrY5GWFLgGGYcWUS2Ampy67FCkFee6hs4tE5b4TZBCuul/VOByfMxOjF0RJvKPMFaaSrIium
y7BQL6yhgRol1LPt09MQbvkq+53hG87KYfXkqIrSvdTdscxt69ylyxFPSvukGvXaRpzrQ8Bc6771
0Nj72txnLhU/W9XJlICt8mziPNiRnpPXwcYwdXnwVPI3RseOUCXYU4qwLA9MtmcJASNRi3WTbuJq
6VANblzBKWHjNNPpPObVoUn0sSW00sVKzcLp4zLZ1AVCPGgcb6i0i3VtE5SNJ+RmuxPIBU1T2MHF
3Zh081i+B8zhECsLoisd1L0pNrKxOXR+pLZehVK7QGitl5sUIH255SfiRIH4FSUZ/bZq5YbJocjT
ihc2x7BkYXYIJ9wUwIPIMfXogNCs6BjDwIIhhFYkf0gSIMmpC8JtbrfYLsLiOUfnv++tdtrgdJob
p/5NX7wUwOqQWZD/woD2A5rZR+/iiURjTXFkibOxGMFrsPszWdcCkb6HCeUR9xMGGiM4cxP99hps
igSJOKeJaAvsgPaDMVQp7mKwzsRtfyZWtgtPCRauA6cdGnWy/VHJcdzaTbtklOYPIvCPHTEoRGVE
w04GgPV84ezC/KBanZ82HNwwQVcm9AFc1VNaRYfJnJ7HeI96zthK0q/9vNMcZ/BtZj+wtmFo2mbt
xMtj9e0Kn+JzpSK96Zy+BW3vvotowG8r30XKOJsghA9c0/bOmB97NwZ8YqurmVKSuJW6IuE7m4lz
w+TEKzAEAMfSR5/bnwhg/yH3NFGHnoiBHtLvlPIj7v2RlS3AJ+ziaxvZGgXnMa4R3ApqnLeeRLQW
WLU+WcmlGdUrc4J8HRpRhUk7f56tm+oIwXUtFE8CIO7KneINzsxm1WNynY3ugj7Q3epRU3JFeKU9
XzzEZpteiRh67i1N77OhH8nk3TIecRm8VNJXp7sVh9YtTek685Nt3tJN+eeTvWa83iEOsoOGwRLo
zlVlGC1bbOu8JTYzqj4xjJWUuc1EBtuYmpt607sN8FfQMPnBT4Nts4RM3R+ChHgNN6V0yhVmkuXB
j+dmkwbQ6rzeJCFxecDIcgpm0zkAqIL42sM3a7BtwuSyTwMRR0SQkISlBpmdB/+NxBjmBEY5f6HO
JVWnDw7Wkp7Tjh0KNKe5xAs1+P5gLDjh+/+xXRFiQUNoff8crCBvFPmpsPPupHC+n7Ll//C4MES1
hkTtGzBVrpzEKaEtdSKlk7/w/z52+irAxwZjFi+n05+9Psd63iqHzg9kcoIPABvdieHOgAFmpcLk
wy7KGDn8dspbLA3Lz6ydVPK1//3xGd03CV4DjiIZp7Ss82oV1TMsrdl4cZcYIvnFoBkF/fL1+5NG
Ij+2ow3tbXZiFmglDeA/xQLFqb2133L+SAKz3ZYW0TPgogmkdOlGdHoCvZh6mHuyel0LUhxggvXr
2tREONSUFVwBGAPM5aGQFe7OB9jUzalywRysZpAzWRtnx4iUhT3toMM/X1zO77yRDArH7zl0oCvm
cIFPhOUkd5hst2PY/TQu58/7Q85WsRlpW63sJd5pyiDMVzCxUPs+5H6FBrUlUpMqDjhRAgx2XB4w
GSKZYVyuDl2O51lNNhk0VNuDEdpfIFLVMcyKA1pumANF8lP4wtg6NdevUtWunzCF3R/oZ2+sPqBU
HghsmoDZ0dGA6XX/4v3/yuXDLmyZpKgIC1TP0DM1wH86S28t0OO7LFtGOQIq1dLBsVOCP/q3xncm
WmmQjorpixUQK+oKARQiGl3iew5s5AKAGuFa/E0aPj3r4akMz0VsvgPWYZoZa7q85vvMuXaFZPVm
j86HZVvvniYtR0HvgAL3HGd6N80jCCS7P1IT/2kS6uYfidd/QhnzUPXxrYngeQyM4QkF5ruE04Zc
5230qUAI2MEqzM+2hNoY4jtw3Z+IL5/Gzuew2ZrjGs3SsQrrs0GTfx0OtMxtG1MwVAPNiZL714WW
oitKRlalBvrHdMH8zKFu+dT/PUj6UQwd+vRYT2p1/3wZCLE3cs7sy9f+9dSsXC6++7e8f9nsVbDt
RvfjX8/T0ZJQdv/k/Xmz9EJoYe61KSqmQnUFSWxyyjWjhr94d65uidpFRNknXJ9s09FtqtoFDEoF
sAqqSJ10Z25C41zlcXjuiFPa+iWMFjgYa+aCT4YMH2PYJ4gsYLwI4sGGhDekAkiX6fjZdZZJmGfs
koIwAAcDqOfwJRky2tAZwLVRtcELt5xl/u2xEz62MJPqcdh6TXe1WDwuPq7lgciZsCCMOdL5M9AK
IlAnipu6KfITXOPzKMk694BDr7uld5eUZNUZrfoWyDz3DZJPTFikxTY2/ivxyrE/oKYTe8+Dr+Up
c2ejUd5UBB5v/d56sXIxYtdPKLpj9uKQGmNiu947/oPTwdBMhbyNcFWFNAGGx/ax81LoWiFgxTwc
DylHFkpFFNcpIvM9nUjO+sr6G8BHPxWwnWTBJCl38k/SIWjRuPM2YM+fhg/TCvUJvs5PKyvVjijP
X7IMr4EvnzAl3XyV/Ha92jyDzt4kCQinVL8Nhb03C+lhfMOPaVL8TnKvvFAfOc6+VR0px3PDoM6q
pt+NDN+F7SQ7sQwCZBM8cHe8ZVGK3sBK1Kpywl2oUmy1wyerPX9ic3Qdm7NEmr4ChL4FHiIn5v1z
CdGpKrjP1NDudENCfRrM/R7J1x/jN+esgbhE/9XyE0CFGbh6vBOvOE7UyXOneQ3jOgWlGfxtmwEM
x4xxTyJb65wTc8wqMtAFd6AsivnF5bBSeTYRVtWH47u/ghrS6QLpXjNXm7aLFloxjR0Dfh8nzhYt
FZTbniFSj3V3n3XVjVYvVS6HcyfdDoZ96GV/qce52XkGWCjD1WvXzG4EVPwInPQ2JPqWIwYg1a+H
YklwHPhbnNuRoHVdbDzD3OIW56S5FYV/nloc9w7DqwIliU2GFg2k8TWxGAKTSv3bcGbSgoRxrgUu
r7C/jtX45eJeXaXOcIN1/9T59CqU92wO+iMt9Wedppifx0NOz97LW/x5U/UjDNCfQYZZOQa3hTs0
l6auf/LukwHlJk8AxH5Ra83Ay9OjPRUXFnqTudJvXzaX3h/+jJb7p2ckzwL9cywRtEkPIGDW3+a6
6vBKyiUk1b4E1fRdyfAvtk8KYg/TTGdyd1o3R/5GA/OtLf+H/Qp7Kqe9w0I5i+bXZPq8+umfMSxo
ngH2W0OSeEgr56uYl1aAzcxC6vcpskfORDligTDhFlV0KMChIXD/4rrMtrlJjCoF98OUmO8q9NNN
jk6YPry5E8v3QS8CWNjC2DqNxdkJuxcrxPUgmSbSOqnWXgy0D63OIgMMqPWg8Zm1zewWv0Bpzxcn
cBjS84sXEtAJMILXXKh2X881o35xTnv1pUqzZvT/kYVFgQebqGiLTE1iaKCUgfMqunalDO8xHR2x
t2qbNqigR4GG3KqHaDNY44OjcYciMMinvtjrTlz8kcEGh+vHNLHZ1UFFYxtyxVtHk9dPvIua6F0F
y5plezDv4/Ropi7IvjChteb+GkxkOHYuNlNopRs76al9zf41lPnzIIcVoE1rbBeKK4l9tUHrFycP
qxUXIKAw2n+VOBgdsZEQsdAJH/NBPvWO8TOOwmdeYbIXRvZ2fZsSlp6q3RoTbFpw5EavHsGan5rE
OxCGxoHB3jbV8E6DyQnMv4if6z5iQhAUz00zvWg1f7QD3LDIKk9AXC4gHvuVwdujPfSPFg0sK/uF
MKQonSenwKISqOjb8ky5zjQg2XRwdjIzUdR4et3WmdzXToPKVSIl+ZmgpVtFOv4xD6beEoJYldyV
qXHzgOIQ34qghnll73zTmjjPHhYlN25/gVP8cOnr5K30OWX8aXtkaJ0fM7sKPAD78j3N/DemFjTR
ejrIYBf/kGbLnmmFT/AQ9r34is0Yr3BgPpiVcc0t3NFk2Y1kZ4ZMChHEgc3zZoqG+t3o2G2bqP21
RHZpar8FRyx2OoytnaSxv54ijqeu/GSY5K6HPGwPWBWweWmNrs02qR7G6Wjb+nesOL8U/XzrfMhs
cVqZG2QzNMvrvyZtUTZX/QRbh5sSNcGUC+yw6essfxkZtqO+6LhalDpbpCGumNzTP6peqs7COCYQ
tTUpwQS4v9c5dJcpCbJrFnUfSQ0OGgQC+GK6qStmyd8WQ4ED7ifQvRVg55S1xDUYRCBMqDYGTrfN
bPB65pDTUIPSAp1t59LM9FnNADC3Ts2HaJHRm218SkLvIRx990VMkEMKlHoN8goLNR6RFDlzCn/L
X4nuZ2kvQfH6FVPUnMUseYkHvCJ9POznPhEHh4MY0XoZHD+HvMG4Rb7e+JwvCaexGD/Lv4U1HMoI
2ROJKayvtt1uArSMq7lDWkUsizplEP92Y9gKAP/RaxyW7YvKC1oortR7ys1sG/VAwDxVZOfam54E
87xL5Krg4mfC3uEtIeidvLyLVUXtJrHsa2SX34kO5kuMj+I4MhMbokBc+uUhbDK1HS3eXrx7/sle
fCfTWJ6bkRa52c41NEAOiEWxdJaWGICu7KPdYsOcyso60D979HPUc/eHsAf6ZFebSnjRvvCC6ZRJ
B00Qbf3EH4Bn9Wyilgu+aCgk/TG2kof7gzWh3DMilObufAsZ3IN1GBZXIqJPYHLRZSFY7Up/XGJa
wXxpVL+2aNzLyGaIn7yHfNGMsO56ab5Qq+qXAKO0Ob+EHqmopenZZ79vbBJDmH5pUjxflTVWO1wR
VIl5bu/DnEsuUZ7x5DRvSd/ADVg+8BNr2lnLDJ/A0ZV2PQhPNrfXxrVRdBdSzg/pnLKv+lQzrQlq
IVK8PL5du5dU13+kq7K9Y3f+pZxxVllddvCZ0K19Iee1mSL+CWLnIQpGZHM9EQ1+gS2ipBO8doPB
3cIRVnsbAv9K5ZBBB413f4oMhuuV4rtpBsNzw5R/Mum5qOhhDPeD0xKoZpsbO1fQhQWT7hxEkKut
BhmeJmVl8Pmee2hY1iWZ2OLA1yNmtA0yB4rRwJnXc2RIwURMvXmItXM0IixGKeVEmVv5uR81Gxbs
9Eg8q9lJaQRa0PfomWOiY4gxG3D+vX4TptTufo/yDnmM2nCbuSyp8cEY85mLVEwIRrdKsDNlkn/s
mMnO5yXbtz6NeKOlryilCjeDRn2BeAATpXsiA9WgHSepFYMT2bA3KFdHi8YfFZQBs8B+D03OHndD
b9+62dpMJIQiTn5AdPDnsYFu3TDfWm4yEdrSXZNRBNc0H8v9rLrHdnYvswS5PgbdV6GN35E7uGhJ
gU0mi7ylAesqK14I9DocXePiXNaYjykCq1U4ssLM/bc7TQ+zrgFMalBUEbgdMjvJaqKGcxq2zRpT
SxYYW69Lsm1YTcnCdvhbxITQKrp5SJzGhyCPz8t/s8fumwfgBEUkPlJEYow1024AIBTbr+2UTY/h
YHD6ZP13YF2NU/oFG+G5kcZqtJIYIUuBwossXDZXggKYnQFzYql2GyAXCKDW4Bxgwap+IYQl32UO
VyVyJloDUzNf8+xXWXsRyUk1DVRfwm/uCHB1a2SYWYyl2PC9a1GLhQSGJTuJaIJ1xYnGKwBBJ4e4
AveYFdRkRuZ/4JLJbyoZPkVM+ZH2/aFOOLDNQ36JclCwunIJ+uwXyzRswoiSybdApSSFk1DNqPTg
jJys84rUTuhYO1sM8cnxS+5Ks1TP4KwPufs7LqKUGhzF9cho9Rzn6a33tHGMmUmrxCJbI6vxKaXW
WeZjuGnCBAFWqattRY9wucbNbe/QGp6jQpwnZe1EzYYxjeEx7dvuaGK+yj2XYY+en0qrvKWi8g8k
AcEmCgiQrb3WALIfPLIfvplj+8UtBO/PQOsZzl10DJY864ZOnm037zZTqL3fq+86z8ku97JnVMWL
22S8TDlswz4LOQVTX8h6eO8IhJn9AdUJM4/RpznrE7mSQsJd+zkTknn+IXTX01b0LtLEPuC2nKiI
NkGXBKQHK2V+4vrK6OW1Nw/o60i+CQENLe7z2j32M1Ka5KlutYt/3DuHgFU8RMtMJbyPEkWE4+kQ
h4nG0F2739ZsGbu6COmhM5HYZmO7iSP1fbfG31+xqlbkemePKcakWGILnd9a72CCB1y1YXCWvLSb
umvkpnEpEUsLCmdBZYXCHPdnFjAP72hShC4ZNZH3pAlUWd8tFHeznzko7+xzga9jb1xyU7354KHo
f2jd5/uzOtWh0IzwtIIpQOxdU4PoVKKASkXEm05ko6cQItjhPhj8aI8Ng6ogD4lZkc0mErBQ3Dq/
BiZzE0H2dluQrRQhjrs2kXT4t+AFlNjdrZlmYnwnU/XKWZ+Z2ZwemL2cC6ug2MRN0xTf6ZCYB8un
GSxna1t42XftImJF0gK5fvHaW9rdDQMD3LpCwhRzB0BQ5dw5q3qfbhfyy7paUAIYwDFpItMzXA/P
wg+nHbB5IxvdNhMEvZgBZ1hjnkuCr5Jm3JoT5isUGuzwTgsCUcTH0uEVRxd1qjBarSQO2N5HM5uV
r64Y+dEFVmN6Jge31bfeoeKCE64ZZaGWjDtilKO4X92fGZA2+8+SWniiWidu/JXr+DVREysdMyTk
a5x2ewJzhsj462ho1JWAiqNnJjQFBuoOawg6K7jBBr0raDECh47Mi5vV0ouzh9pZWSE/oxD5Jk2R
Qgw21P9cXzLP+RlYrEcQ5x+alIraBLKV2KzzKfNj5IzcC96jMbi8Sbb3LLhIJn6rUBqvoEGjdZtP
X6rnLEZwCLtVxpvtQnBLp5zCyEBlJuVmeWUYRsIeDCnu5AjJbUThQYNzHyAudKoy3PRW+n3fT2ax
BFfVxym/adv7BaANRW3EP7m378jk5ECYfo/UkmOtP9OZ985qDNBCTY0dGhEKUJeF2v7oWk6999ux
OucRGKEOA4Hs1birUg65oU05H5aD8eanajwNlnsQpvkwS19eO9Gra8PMHYRyeQyKejwuNbBfDuIG
npqDw+R+9cng3jRlpDnaHYa/cms4tr4VapnwzBtmbfWGtPL8UPf+FyG+5fn+YOj+R5oaCcnSrbcl
T+BiJL1JMPuEvNriEHIG4veRDiSUIxuxr9NoZod4xgnOOvrMsF3vZ9t8bj3l71hLvLPTx2fEKNRD
8G9ajvgHEYofUWnZayGtpxQM7EZNxnbw2SSXi8pciA5p734aJEVscrW8frTXTt6EM80lrM6lCcpf
eRkjYi1URKY9p9lRBSsETuZRhYdAlNGeJj+Jgej7gBWam3IwuyPMQBD3i+zW6rWztmzoCD3vHoUB
GYyUCcNyUrM7O9lKBjCqYfTHjZhAZ88+c40StAhwM1A/PnkFQSBjgqVs3nS4eyTZ6IsFiGtpMB4a
KhkkDhRNpV+8uMqrkeH8wWEXbnxCntkNR/xeaIf43dpp3XSAKgf/XbVhxzGIcilB3VNL8d5RGa/F
yBp0X4hor4B/ipwIBDTbcVwaHjf791wvp9E+4OyfwQ8X3P0Bcwlm9xS3YiVGkHIoI45VwNSfzpoG
8/pYmSBLhngSBxNKxBIJs9G2i6IDDiA/jdW4l/rDMjBcx5RlBG7S/+Z4SMTSWpXdCdcLalvNpnp/
nXz/0xjQprnWEs2IY+j+C0PQJ+OIassckreZQnBD6cpeDwPFgnSUMUTfpVwCCFOsPxD0xg335MZo
XNxYPWKJcIgpWkcambjq6Chwr2bwnUC05vQMWLBsi6WmQO6jlO6pehg6pAQ/hcGRFEKi+dr01AXp
92L+V7L8rmquJoS0iL0tA7LzYjsP9UtiqfeJywqPEiSV/1yCZsfQO8fzDRz41SLFkhWrgOW9roF+
iwcCtdkfw2NmpZ+46OWmHjCiQYWgLOFJjQr2U+Vx9I07KNSF+cfEwE63LNyYHUt+/FDNhHtLf7jS
up7WATgYEjXUyksQmaAPkAvOnlcAq4tVPXOOfzASDIIBQLH7Sq7lTiOKQLPPSi4nDnwFT3c7Sj4M
IrQq7fw7ktP13lLHRkIwPad4ZBINLbh82hiufwmWPiVL+7yL24VyUVS3NuivGYvMyqi+CWkU2Ij5
a1qz2s4gq4U7H6pYphuP9jlZQLyP/6yJ/XAyrGLYRUP+Td4MwEcHswyRRZmtnXOZI6DwhogUU+72
cHrkTJI+CKZQq4q+7YfWqcAt0iS7MgDWW+E5NIdwaWf0fzIaOgdBePstbMw/4/iSRI39g0YFiud6
ni+Z6+cHz5m7dYJZfWPQoGpM2KaNaI6ZZ/dXZ9THSnP4i0iNvcIihuE/o7NuiA2KiLLAzQshpUa+
ibafy7kFebASAQEqyVBuSKyDqm7U315tAfAouR+XK6Sz+l8qmt5su77CFHgYGnAgcbekWbHvmp17
pPfNIae3GOvRZx6Wq8czBYsUVaK5rARjVLDNsqg4RMpxS3HHuUn4YwYdFpT4nH23+FjWQ+4TVAcB
wTTZdxrEr00hnurZ/VRT+rss/UM61KxqOVg2uhpEJNDChxz8IiivnYEOoZMtnf2SctddbiIx8oNk
Q2Nv9hYrZNU+Ji1QcxQ/5F5QduC7Jad2ovlmsiJHJUj1MjjcN+yYs61pnzHNEdlE0OgmZ+DR52d9
trvwuzXDY+FGuAPtI8ho7Fmq/RXLkGuWi8vsvdcxZE5OrhV+5jqqphVJ6QANMbPMNZsvAXiUsQxS
2Pzybx8z9SqZo8Ny79q5nHcVv85ohK+jYrnrzLxYGYaCfkit2C/lxOiQDCtwK4fNY9xyM5g1bmlJ
q9tL3IcGHd7q/pt3Gpd27k+gso2XXrsG43jsb1QR7Rw92Is3eJrZCOAKy5WKWORSvFZjAM2ey/8O
orrfLgl4SgwSVwPtNL1F3t8EE0Lfk2XktSxLgHu3GDbe/eXT3A/jSncO4Et2lQZ/7aYC/NFY0Xqa
3AcwhbwKbtCxgEFYzty53i+fNyekVpSu4abUSIWQDHWx4J10mZhOpJzFPYn0/KzluZIFDjzSqklA
7d6PO21g2mvb4U7qsyuOqKVLz6aT1oRKhI5CQ0U7pDaYlvgstm3PRRHiaSr9jjevYg/rq/LbrpxT
V4TYxxZOVp7VhzKgowiAHoGdz589R/m0naqz9z+knWlP5NiarX+Rz/W0PUhX/SEc8wAEEJDJF4tM
wPO0PWzbv74fU3WP6tRp9W2ppcpSkQVEhL29h/dd61kefKp4OdsXGmDZSvwWNSeVsGB9jilBu3Ht
73KN5Ed2Pi8DEHtNcrhj9JN7hmXg25rrwWZnAC2VQsL7QiL6mpajeJGzRXAJ6HCBH9HcwZChKeup
MUWyQt7msIrLpVxBSAfA82ZZNhkcFZ70eYdFQ9vMDe4zyP2MubeKOweG1b+1GGuMRLtCfI2Qsvt0
TW0gnejuglDa+s4AVr8m3ePJVv1Lt5yycumeuoF8nCRimfZ02uWxekjxdq/zOfmlTB56aTu7fsG9
Ohnb2gYXBwYkuY+Q+KOxnJGUzD4l42U8qm8+UjXYvNuv77kbLx2FBgMF+1jtB/j87Bu5ZaNlPXlN
nd65k/2ZF7/AmI0/aIPqE3RKUSLEz9H04mQ+wLmcjo0hM9zPtr8WRDsFyBqy+5TaA6jEmiKM4y6x
ZD498Mp7op0TlCo21/yKLUZh5EG47wyeoIOd5hvlj7esn+K1LzNEOFNLi1/vkoDiIQxu6KG6MsKL
NjNjme707Floonj4cWsQOuU1/rwf2vbB4D2eUhch2yTkwU5Us5XTfUvFa0a35KXhi18aEji33KLD
cXZDhGtwruFpwIwwIIZjNfXltrN61tiIDRDmhgrufTlvx6Z7AHuEqWXK8kfDQnlTMX1jpCGc0jb7
9NJygie6sliTKV0+jJwWH2cEnD16kj+QPv/nXxgF7Xee+e8KW1oSxd3fvvyP56rgn/+7/Mw/v+df
f+I/LslvzrrVV/ffftfus1pi0tu/f9O//GZe/c93txAB/+WLzTdX8Np/yunxs+Xk/9cc9v/p//wT
Jvg81eS1v3/QaqY810k6I//KGSSU5i/m/3+jE17ek/Lzv/iJP8mEjvMPUo2E7VgmaAdL+PBN/iQT
usY/CB73cJq7junACYA/9ieZ0Hb/YQsP1ILr69ARoWT8k0xoAy0UrgtoSDfIT1ughf/v0z/8wR/4
47aRSv/n13+NQP83rgMaF1hv/CLgML5jOH/Dr3RuqmvdqEG4m1ZitewLDXoaa5TO5m/jKN/6ZyJc
1jNLwAF70V8u1H/14n8DrAECgtoohGdAJoHNaPztxatSVA28DgLGRyjIWDi6E+EB6Nyp62Lux5Tu
OZ/o8/+XL7uwcv5K+cGrPMiEl5U/yKiNC3DYO8BkwURVvT0JsCfF/+cl/84++vsH/Rv7CGs5UWoD
r4goq5+vhotudBMho0/WXfry3388BA3/9nKeAfwN8Y6puwjy/k6bbHOtRrfYfM/M4RFxxA5qy6K5
Y0tWeg3bYFIdrIWo7vgA/SdObhe/UISOuaJY0YLE8IIwI9VCCL3kwQblRGdWNSQAzLIQMCws3Jqt
3kNs1V9DdzBWFZ6y7VTgiaR2yYK+GrnxUG3dkuLoYrGxim5HuBCJYg0Mp1Tdh1RL2CmghnHIYUnm
Nl1jwyvXzrcpbiBZiHpjV+kHuzIfid+2cfiMoOEnbCczxw/o8nfE7MbHEHUg4NrXzGfx15LxZnmc
EwECP41uHj5d+sTksFIne6VmfRO6OphHak8GZbS9I9/baWTkWczfWLCrcroJHRhk2RMrm4tFFuQG
FNMuriJHQIgjEcAHehm/iaS7M0PCSv3S+gT9f0nq5o06xE1N9bpt24sm1OtkAuR1O64sAYwkyVHZ
yAz66orKu9MSrTQjFc6dXwBQa05YcOjmwW6QEavb2LJ61bV806OGG4OMvUy07TSBnC8qABoOGIm1
Ve2b7DfN8U8SJxr4+twJEyukY/KrzCirA88rAqOcr5VR7WqVTxvZq3DDZdtrzfSj1I4OGiXwijOt
6JoSQo7TNjEWyn2yse3qzaWsnCZ0AvvpM5vHW+xg4I0QDMnxNhFrQnZdTbYp4tLMnT+xUN+i+qMs
2ve+bXL66MvuKm21oNeCKUuLjavqtxD7o+Y6W7OkPWg5w03UxaeuqiW5NF8vv6ewxps+ifupenAa
dtZZa3OiJBW3FhTA2P3QTn/EKVYDSsBpXWp8S1VtbLMFA08yEH4tte61mp7v0mjLLUo8RctV83CM
KwfTFbLX1YFABpzolf2pAXDZoTIPbPLKV5kGDIXkYDdNvtplf1i0dHxirTtnloFrzALQYObyB/VH
VN1V++FXiC+12B0JZiYMLeO7tdn61HNyjfKIMWfOTkCaPar0CqarxxtpbGhLczkXgT6getVT85Jj
NEIfmAVxw3t22/LqG/IR5BCbG8M4V6mPC0+j3GXp6D9zLT6goNgg4KXo2jB+mgwqekyAKFFYbJFA
OsZZIxky/MDQELjGjfY9Jp0mfIeh88DvAkbWMceHXAwFYLOma8Crd2sjVhf22lc4An8M33JJNQmR
n5ChAqfay6+QT0hPitp51dnw4XHFLiGd2NM1A2nznIHyEzMWFCc7LOOGgN/nrFB3kylI/su7N6Nx
ogDqwKaq6Njbrg/ewCeGZTCx9Y5Ix4EpfuYarvYp1vdDj85czSfXdNMDaa4U3y2yqTP5gHINgkbf
XgA63LRS4iUnP5HQCu6bTuoG8265dBg4WPMY5klT7NI03CQyjDZieeIqhN2Bu6OIsfUHPCH4nnDH
2Wa6H6jH9GaNjxgROEgTns4sIvhD0z8Lo3uCEH9HsGCwYFECY/mXhYElaHvmeFvKre+o2+ByjVsh
39zF6u76PZY8h+ARfwKTGxFIqyELGV7CgTTMXiDjLiDeUeEe7YD5c8numLEjF4dlOHkVcKrJZDKL
ugRxfXLLrRfZmGS3ekR6icK5igr3o8MDGROBM1UThTe0RaHOnafaAcWFKf97OkJOMLWLywQpeS/6
bNXnWOSLkA9FFq3u8CJpZH+i4CX9ZeKOACOuglEBlAwfIYzzv7mp9mx+EvfDXOz7+9lyHmOLXihv
rBv5y9KvrokNkmRQu16WN80kfplaMPYBctWWnx9nkord6tU31a0Zppv0l0J2eE+HDv93glomSsfb
0iNDPfHUz82GSRV5uMIRU/E+Ecsyx8jiTSbi1pSbIarJFJIWoCQKGILRyFxGq8u6Kju/GnpxLfzm
y5/d9YChPzKX55iktdU8crlaLdvaA0oanV5mQDOAejuCYlsrjuHcXnqdS1GM3J2eVk7MZUWi6gYk
xq9qOFxc1hidHEgKiP8EayasP4GcxovMNVZNH0Ub5ddP+qXMnWnynHf3QG2amfJchqeV+VPz+WiR
R2TZqE2H1pe0wabbBCKaN0npAKvCqsD2B/ll/v6AhoaCt+nj4/eAhzH3hnsJezj1Wp/0U14zmAzW
0aQi3KztfrIiE2FikueUcsN9gkU2eltcXbu9sLS/xVb0Q2a41xPXxhM6Z2fwyqvehUTiJxSUxphQ
SNPa9DL/NRtOHaTLrEZPtFopI0PbIOcGqCoBJolKNgRjBpVS2dVTctpXNUqBrg4REbrtNZ1KCgU+
rBtPOkuoDC5J8v6MWE6BoYqrLHkozFE92FUMPqe9NKXQVosaPl9WvrjLL/Rkr7ZW9WhW4yfW6BO3
MFynQ8WBHmGnp241dv+tLcx5laUVQS6j/9VF5a7AtbhGAVOvDeIBWo+PAIULF4BAjzVTZtJ4Yo8e
ml101tONbPQgxSe+YZbVdnVdAIZKYohD+LGm9iTV84xCSXez+87EiJY7zbz2Ru+HbECc9iYRzDH+
hcYdsHxgn3U5eAVd1OYbXfCrWFQ/WjFvatIYkG4YLIDjOeNP1SHhnsKO3ITBfEV+tfZEscsHtjVh
2p9U2vWn1EFW04jtQBP7PGugoOwesAr5BkQZiZ+Oy1BuKsVLjeabMtDrV1iC4rqlKj/3h8FpQMpF
/v0sxyvKD2zWPbLrkKy+jCZQMKgWFEle0qux+FBx6XE5c6cAYJQ9DzPVdxNnAS1neLNVRqSOM7NW
oIwnrkHTmbSXTCYbGERFGuY4R/birIDCobpD2pRW4NNKpsF3haz9yyZkIyAs8k3rYFsjmuRqTMM+
cYOKChPdNeWtmPgetcE7SJ+afWrSR0LphQpv3LpAmBhrUb0uJC4QvZ+9vWbLszk395ZyylM7Zy+R
xuQzoA3ZkIW9IWdsFIO+93wD9pRRk1udIC4ECcq2LMQuZCzRaDS49oOnfs8uiZKpJanjCThSxHZO
3fCMddqmnrfogomu6GLdW/HnOFms6dJWFGbaD2Y7dXJIbYwsOqbdiLnJUz1qwb6iJB6+4xEfV3+8
iaQBNzCJvT3dm9p89sfkDdVTstjO8cNbOSwgMhoBKmHmtsCHYKyLtqmmv2pRiD6hq/cOIMv9TMw0
Usx66dHFaBk7xNgcQldZbD9PVvJoxe4SEzhER0lIK853yFiWH5Zro2L7g2RX7khfurMpJJYJ5THW
3rSh+JKkdB+Ee4A38iv0bDBXZEnuoHEZ8/gxuDxUYWzUlwTwNBMwm4Iu7FA2Y3aLo1rfd2b1SP4U
u6Sm/d3yaFIl+kDthqF2iH/beGSpTAIHTHN9oaTMa58d7zqdunBDRz4T48esD8ZmLHMscmgFqO9l
PC1MuY1GwBy04eSPEcVEkbhewvMSXhLaAWt/3IauxIDF7BFNZ0PV5BL3JcVx24RoSslrOUkYq5jk
TkgHOLRHLXzIxUeUc7NbQlU3GBcuSKPzDbYXYsoxS42VSDaTFzYbK0l+Zd2Qk9ObcAJJER76cJd8
MdNrIkY4sL0sJFakg3jcwJV3CZ3Z9AZCAs3Ub4kFZTsyidHj9BX4eQP7RIn3gphMNlsH3L/DQ5FM
TAMCyW0U7kKW8G26dDEs1X2RmcrGbcx+cSpCm2pSlKsbm71wAffGolxZ1xErOvpvhjGQUYtwNzjQ
21I3XxZFZNAZ9H+/KcxGdQeqSgusmPowQSl0RmISu3Ws1UupHsRGvPONpl9JxIGgwxo88CnzUWcG
PuEE+OAIwKuEdbYThAIlfYdmPtC4K4J+qf+Ptn1HYP1Hz4GV1iBdTPrmS5efRd92P4rI/CoJnD5K
wdYWLCG5pSb31bEJShid5oDULAtanQI0pc7X3Bke3ZoatlG5ixQ5PkQeIOXcDLurjAnfcg21id2U
xlL/JeQYbkTdcrCd0pul5zGgbKUO7FHvBHV0MwdBk3hWtTXMoTm1bC1Qy2h603HYzNINe0piZusW
L3vbc9ggTip2erwLerZ1JtSzkRtuLTmiTmi9H11miLW0taekdh/NenA4TRTtLrcW0RuscUQr7Jrp
7yEXYxM71e0uTPf+IJKLJcKn8IJOSTy2UBZRK2C/wI9HDCeC+UpQdh/42RTqSwVnDm9ReeCrX+7c
xWuDjF7lo3mJcFms0QAw2ww7y35FytahQfefMAJ1B3ZWNAJHJ0TMtIBWfVKvGHFnNsLFbhh5rn3l
34PY50ROySDuFcTVVpZ0UTxvi+f3GbkD0IXxly1zTJv0uvs8uktxSB5KKrNh7ihgluOvBdTJpMhz
ZiDi2aiw5Ozu0V/j6jLcO9KmCFBfu3bkHzqFn9qzJT0JZ+QU13bnEYDgxk6l2jvYWmEle6vvnian
TYanjwtojCQWa6HtBrWMtJxoaSTOO6sxEQyLrYo5MUrDpxLNbEnBFeEqGWNHNH+kZ7PXB5k5bblV
cRWtqUDsS0/Ho+YC5GmpN5TZRiOPAeKaCwRAn/eEdZ0qVV+6HGO170w7k56jm8Aeiu0ZiFW8JfpZ
Xzul9bM06o00wEYN9BhcLX5TKQKi31Kfjza7mlUtmvfKBoLajgYSM/vY6ED3YD7N3giuqgHIkxVX
fW4+s2mCNsU19CXu/5gwIOZ/xi/1wr3Tlj/1CTJAVRqHqaqvVaK91zgA6WVz+Cqwdw+THZSDwZrG
NoeGrP/YAdVc3xsEZDFi5YeuMhgmcJNWZgkGB6w1UeIuybs9wdtV9dgLTrJhVy3Zptmv1IralV7a
KphsJPS8zFNpUznMFghAuBkgwa8detfn0MW1VOrI0V+00S13syNiMnuKO9OjBJYgWYY8mW+Kklww
NP3Ev8xbu+4/Cc16HIr4yS3J3l26lk7ecGSPSwd7EZOqq50sXWjrIrYlHdDqFX6nuYb5V21Db2NS
j1oR9YplzM0C+jrzqYaDmke8A67ueZTWtU3si+VIIE46jOm0Jrswt8aDbfNucsfb28I++zMiLBop
Fy2kkpJy29jVWg81Js8tYsulYVbApdLsnc0JZe1mxbbImxuZUnUwohILF1UodiN7HdXFg7NoIQyq
SZup5njXwXRa92zs4Z8wCYY1QtlmeOisUVIdWvp9uvPisEkC3KYFhVwSKe3ewYChH7DM0NLfT6hm
IGf2X07sNOt0991fL2sul9lG7JGW1jXczyVjEIy2LGhQNkZ4zFFVrRBb5wXptE5VuQHV5xvKS3+7
nO9QP8nN1LwS5gwilRYF8ahb9CCEyOgTbf5Fb9rUd73L4xhPeXzOU7Y/k60dK918zFX7wy07cBsT
RqGhmO4yV/pMKBBfrMTZTW42b2PcCb1hlIFq22k9JUxhC7I2I6OLXntGU2kcyLQZMZklMWYDSoL7
qViAp0Y17jVLBgg6sa/ntfXap+65R2S/xXhc7my0w6cqGxFA0/+29Fo7DCJ9xPFbHCpTXK3Gsk4l
m6BwmeozmMV6WG2R77Y8c8AnaD4bKA2o/FpRVASNhhHD0lH1TLP1K25hlLb1veniOLMWzYM/TUjq
ldyarmvzOPsXdEfy0Kv8MJjmfd5U4jTCfbCjRu2+E2sKaDhyiCk4YX3B5vHHWu30fh4ojmlpzKnJ
91mwRRuz1Q1dn3KaHq/V3LxWc7ErelCPHko9MDEc4Y1FZ2E6Hjs5N3zwrQrLSGsF38KX2swxhFDJ
BChzPyr1GhLHvHJMHU/gFB+/9VyVa8lDo77nxfQGs1weyLMKjw4ZZK2soh2uzy4YzCLfSJtSayNe
oTpbGxMojXTkR11oP3NQSdjqRty4GatCLnxERlxAky6YgYeODaW3rWk8RtlkI55L/F3ppjIYmHuN
OBTgLPwXT6DvBXNIhRkF+kaQiLgkscPpOOaTPDnw1mMSHdHrsWKqsWLHkq1TKm1cmXL7Laxi1KyM
KaMTuQgabV1zCIyZttPQt2t7GV9dbyU7IqKQ6hYNXT9GTq7RSp3a305oU64T5gv2iUuSl5s2SuJ1
JiOORj8daahztObEPe5GKQ9VARujUxQfMcPxrJB4/t3xzuK03wrBthxuHHJPgzHP4B5PVHw/yAah
KJjzzqRmX3JLux9SwqzH8VyWxiIaNLMHu9Z+kZ6bRJm7NvX63ZeYmBS6NfqLlXGM3hzty5zpMANF
wrSE4hS1bOzjVgPxYg00FVzsWhA0c3RGF0OChlg0VHwUdlm9uoLnPGs2Bwh/NkTQ+NlHOTK/T36T
7sobqOUNEq8wGIQuV43bQFRYhBQZFuSRRmJgLUKk1iVW048pzwnGH+h8fIxLz9wstedvhVViKRGA
VIk3cwi9yiVgYiUdKkE+qDq9iRRVWsSoy2/WO++59Sa8GjB6MzP7rdQIHnkqrsn0Prd+uqOKcnE0
rAoxIoJlFU3AEAQkXK00lKcwjYRPS3YpAs7UxivV3CuTNimHvQ4SQHVTHbDUSNIOgNTzip5r2Vub
DkhD515pFKA7/YDxJiiG4ln7ECH69LlzA9QzbjDFAsBnsu1qCy2VZm/FEG8bgpl6u3lvxGGSGVrV
hiN5K8JfTphsQ+S2bK62vg2LyEet4iYGHWjHe7VG60SkBA3biSjTzjjDMF61MFcLoml9xafwKvme
STINwAKj8RVRv2o3lRw+iD9DRWbkdw64e5FFbNzTdtpUj6NztpwJrZ45aptOFGwRXda8Dvtm7bTn
qA7pHvfGs1YDxfagGcJK4kJqBP+I+BphWBSyMqgMQDDUM+s1RLVnN827Z040bXrtyg71vUZACIDm
NY28M32Ca2sw2SntWCe0n2dTvo/ZVAeqrvZOwkeTY/VOYfA1Ga3nWbOfVQbBqlMXjZ7jKrN85C41
6GhG/DuuySdbK3/akr/INHny254cAQHZTgO/5Gj1Y14DI21ZLLNZYFVAwUId68e3TKdO/HPBWEA/
Vf0m6B4po0QQ8S0mnF4Kw3iDzcplsU0CZFjvviUvbsVMTqRl0BAzKEAV/aHHoAWOA4jAc85XOnai
nd2kSLgKcAXRGF8WFYfBsRbI0rguUG8Fwn6sHNt/IqgZLyeHQOR2RJHCWhxbj2jlmj23oM3ipNIJ
hs7E2X2YeCTJrw0Hgu2lt1Je4aLbTdUVWPMed/KbSbY5B+37lvrSJrU9sHYOka4A1qmfI1AsqDWZ
ziVrcTFMrfs6C8LtnSFZmwVbpziu1AaiYrwoML4F40PKyV2PejadQBa/dRrxImX5PuTlEVUEe2BL
p6fbWAPrnk3jXSuY9hOs9asiSnkPnP3mCWFP57o1GLrqyRgsD10oFb0Jryk6nwmGvFkT+BB2/lUV
O734VIP/q/TgkeAXggzf/BwHZosOD+fgPWty5PVSpCy5T8CHiJD+sDEi8ULPvQC7Mt3EdKKmvBxs
O2svQvIlDR6r3DKQkxZXb4m061MmyDGujmSVctrv2Za4hvs8GNEjumEKqIPCrl4fvzcsDQIa4BlD
fsL71JapRJztPoxpWZ2RptRXRz8Mlv5SKDAwrdSdoxiT17RvItR+hIYQ1b7VKj0+VfTqiIRybqJR
9h6fDmWBZAekPTwV7F1sWkxNU5t7WWSP6DKaO8frDxUy0t1MKuwOiDrxqBqaIes5nsaPVkOlDdN/
OrHZkyeB5UsbCx/9Bi2YkNN8P86sJm3FohtxI8zQYabimnluhcRoIEdP3AotiQ6oUaK99tpARsFc
cpild0TdDt5s2ad+r4WAxFH5mo8oAFgNRucuEizZIIruiIPnZlNU3eTi0lgedkAB/EKr3edv+aMc
Y3ANWE6TsKU3OtJG1Ll53xM9ioVy1arw2gmUbQ3Sve+hC+mJI76eC2BOSxAgkVwWEIyvHGni2ial
Vy+8Bx25+7rIhjvYpRi/kGG56LyAjQ9viwrNG1DTfT/nnFe+LMl9Ry4nE4O6clN/9VG88UJ+LfhE
aKZ1ZZHUi6x3GQ0DsWL+8h6rJSCwyeZ151G6aCqOFkxaQZNW1boqK3piE4VQZFBOTbsX4Qbp8aif
vhVgMfZVTAUz1nzPCRLyrY5m6r/7ijYpkqNNnXvTPs3YAaQu8Sm6gfuvguq9Dm3qHfkQXnv7yaKw
CFBgpkCXb1DcISXL8RJSHY5R5G78mVV5bnta3wCYtlyhdFDT0QA3si7LeQ0TnmfQKmb2J7xJk/OG
CV923wGj8RfNEWcvuJK6tvFG/SsxwOH4se8eB/dodM4HCXr+0WojfYUqwFrHbjfeff8XkmdjzUA1
aOiPyZZEAoC0JDUiXEWdq7NEdBFJiTZhLCvF7jioEdeRkVvfcGdmByPbu+PV1Hhm064g9yBua5Il
JwD/HrN1ZLyaSXiiX5kfjUHjSSYDb7GsGPdYCZGZq4FMcsSRcUriTcj6uJfa+EAqChBcv0juOz3/
zG1WmdGREJzZPjqhmf9oUmsndX9n5fZPGNXjdRYTR8nkIaYys43m9KPUXdqkpkfXxiBcqw/fMEm5
tPst6IDF26SinlJ2zq7RvZTxGl+bv9KcLr3zFz9NMw94PpLmtSTmZeNxmILVBdIL60f6Y+Kd80yi
AhWSs10d+WucriBvPXAAgsqC2VgICZs62bmV81vRgBdmzjNbQ+YUWMpLlRIMUTUPalnQUGFatdRZ
8FKsU1ZKikZC3raRTF99RxZUhwERXcTDwDliJRLoOmWzo/T/EdbJRevKJehYp/QWIwwsfPoaSYQ0
2I3C1wiK89uSXG4Rrp7Oz1WDYnx020+fvvxaA/5pU++tOzSYNOiRpKcDG2Raq2s7TdAcugI4lTkf
9ayaeVMc94m1vjeS5lyTBE+PcGgPTZ3dFXUD6s8EhC+yluhyGlhGOLyDvSufx55SrJ9B6JDtDVZ3
dVAJCk12rIt1D0SdvyRrWPoxbKH6Uxi7c7NpkTdH047dzVIFH4ezXdsxUD1IkXZ4Mzme4eISZI3G
z4YtwzULn8c2cLIPIX8qWd7RHT+Gjg472AWNHJXeBYN0d6oL4z3v0ESOMO93itEI6pK9HKrLeUO2
u9wVGs1Pu8zOVjZ9mTRE1j302qNJbWlnZ+WPksRxRIAjxSG6/Nt43A5kCpwQZx/aqAp3jujYHZnm
bkw1Bt88k7DsEMBjRAPtXQ2/qVIJAPRo0U4YqFNdCqVTqZ5qnVg+R7CEsrFBUkmvz3Pn5tG1QWo3
6Csr/0GZFDod4ovpumDK06xs26XDfWYr41jPBbEKmbkpYSrvE85DBJp7W9IWoB1EBscOP26P3/+q
WMWPlgFBFon7/M//NHUGmIGfV6c+bDvbpmzv/vhR+of8r+/vbTo5Wz++f0OiP6ehucoRK3CyAIjc
2RCdJfeRejy/lmS3ZGul4U2PagGw9vJcJp68zxV5qkYZWTtONkUAEMpHgTL7V58nILBqYwJjUft7
w99mWhnBmYzufdiF74/OXEkss35IjgGDpTR/lZ37mV2nSDMOSUdcSD2F93WrTlnszw98huSo1xi6
UoGSNulXSP79e92sa4y80WaKTKL3ErrHxLNkCGA+hWAeK3TbRdiW0d/n9Z4MFvQZ2XQIHynL/TO+
q0Mpumqb1vXPLM46KgnqZ1oYQTGGw0XH4btTHsxBwiLwyPvWJZI23PCce2hhEhxr1W/p65dI5ZPs
VBTjzk+4IgW4lZVZiOHSVHDz4Gzua3Lm9yZbpiItt4lvnWQSZuyswcMVldxqWXUbTYQZaVjANLHZ
QVojd7DoX7sKWE9WP01wqDaG2T04Enaxcog+DFt5oiYFmW/GFtPlgzhqC5orNjL7QJgeUm48oHxZ
MSF0MMOrL0qLbNJF/upXGN8Td6tEWHN7j1D8qJQ2RIGlJ71YnnQALthrx+QRdMTdoFx3FVM53Bik
ax3p4h8ane4yTrctGneOPipapwVe20h3kPSBQYxRQpOUo7yt61rtXT+zg4ra7s7STRCDsw8ofSQP
rqWtRvVB9DdUOikH74nQI7M+UADEkan7ewWenBMpfLLpcwKL+YqgYoV38EjICOHnLdqPJKbb3JS4
3iZBLa8c8HM6vtlvs5LBjlpr1eQQSfo2pvVVZ9EGbIW56jWe/6yuP+bYcrd17D3WtaIyUdPFbSZa
0+kiQxpikZ7sUQB+kM5xIjcCjan6MlNFCgH2Bp/enTtXX6klXoSafhNLg6wosc/CFSd6b2sKQxQj
odcslaVXZHkAnvvymUEs7uyJlNJO5tip49l+ch48LemvfQJ3xYwoWOpGuobuVJKFEzpwP5R7KCFE
aW4Bc5XuFrQwS/CoDO4FmLTaCTenaMaBfC+7wjvhP4Yl3Gr+cQC5cmigMh+V4GMw/ItD5IOjr/Sq
5Qzim2enD+fdmJnWJQ1rjxyXQdxVIR32NL60jR3eoYciq8ZM9QfXCMsNSZflfqbbg8IF7XyHc/zR
oA65FoYYHqnA9mulCe3Rwi4yaGzgvKgYnzqb1rrUuuS5sQnb1WSjP/d+M2HLdIsbkh1Yh27FBpiY
YFys3XgwQg5UNk9Y4JShfFEcY7CYZvIFlA4jXCT1SwQKMBj1vnzpGppINaFJL4aHY5wQl+xFl3Ue
UL5MX5Df5wGJIPHLtxPUMLLoJZzoL3VsUm9jiYggT33vxsREQb6t3RvyqirA8yofMGtvMJqbVLiR
R3kSReL3l2k8m3fwt/XNmPzoc9KEakVvPfQ1WouN9kD6vDgkTqvuwsge7rouUWCla+vcx/Qxl7/v
GkVIk18M9KlccWmN7oQrb2/0jvfSZd6tU+giy/kXdMRkDX2Umgh2pU3hRT/TucNEF0vax1Hrrp0R
8KNTpuO2UlCT2x7svjdwI7SxIjULizz9ymmbSIl5eXDsTVPRG5W6MV1M9iUURjJrk3XFuzbNZxgg
1UPqpMBC6julrGqXN5n7MPOOtdQ5l1F69NMmfywE0zEd4ILaq898NpToonj/YYbdIFNmyEJER9Cu
UUrYeM4XkWMHOUVSANc2MokddAHucBH2QPdEhd4R0Q5WE9k/dlF66mQ175pW0a0R2QPQqX0vVXoc
F81XODPJDwP9ZBLYzmHlqaCbj2HjOpgvEnZ2bKdYBLq3Uq/mPU22dlNM8sMLUwpu2FiXWTsifRys
Ty8JbwDFUktBb3Q519IlCSC1CiZ3JhGc9edGsjQ4cUPXz9nNEUIshGA1AgGTKk9sYcsg1QdwAt5t
Px90RpUHJUk4ziVls8mhCRSJNfUnA1DDqqQEfO9W6ZnO1wmQKIC70Ku2tZdgGMzluGf4LSFj99ow
NohY8TsOCcVzFwhDOcFxtGGDBSKPxb53HM70Y7nGUGFscEFwckhpLNrprXWM5iGaRjBDFMWYtokW
qRo8Fhba0eRlnof5MaKMgJsObUtp6eGljVUcWHi6ezILjkjiAMIRPRbGOVNJJIOsb2BRjtQE+JAz
5ECC5dzZMKnUXTzdyO5acqUm1dvnnGD2DbEn3tEeCGLuk7iAbjLhj9CWc5l5T1cQoaplvWpp/Tnl
8hYjZGZk4bGraZaPwrAWc0aBMWcgrp5Za59HgqJlRa0W8+tZD1uKAukEfNpX9wgtRpfp2IefdWTt
DzeTE5cBHqvXaqQ/Muk+XpO+BL8y2uoEWtLame49EN5q3cY0bPraLI5aPOjM+v15RF6GUQmMYepV
zZmd2V00h8O2Z7zRWs+ggMTVM8c6A7URgR2jPx670ZbU7gf4KjZI7qnrt5xM8qNwNblRE0q8Kvqp
6T6yd0rGu6lvHqZxyWPD57NnDf1hmhyDYstbij976co738StbLd5ui0bL98RDdRs/HDxaDrRsfcK
Fs9aXluLE/DAhgCmuqKGWhLCM48jvdhQP7OzAUzlDmfX7bYAvyVkP+f+Pzk7j+XGtS5Lv0rFP0c0
vBnUhA6glShSIqUJQhbeezx9fcjqwb1MhRTdkwxFOoLAwTF7r/WtPwdH7uSsTHTB9ovRMWJQhrGG
gqDVbDSp+lHQS5zOjRYvG77PCh71XjOQ48Zpqy8jkXN0IcoowwXvMCZyvqtGjheCMoCo0FXKOuQN
sNuh5Nol6MbbMHxSPDfeRCOcXVHWt5Zeg4/QakcNw3stG6iSxB5BwIXarPH7chaqvVjaelkjbceW
/iAMRQqh0+/9+aWdfnJHC1maVg4Uq5NKWyQ6YLJSr0gwMEj/IOdMmOOxWqlukayVfhC3wfQHf36S
U9r8qTUxhvsalO7exMNzbGtbk+cjNCTG6SYYZ6hEzWN77ZC7n71FsQ4W0n16NV/ad2tHfqrq4zVe
CRR+gWkt1CeOC+qxYCCoy+6I1c19VTDCdceqsC20hMJsKqvAClRXvjWTnr12lduhIzqxnS71d37j
Ljvp/FNk9BLnjWyWPMn4vA7jsxECI5ojstPuSc0heLh8NHbBatwL4kpwnkoMdDhB2eDfEc1knWkR
im/GWj6Eylw5RW+6sVKzxQjywO4XRbRIP/JzRKGt2Bv5HSxo/eg9kVJdFW9tvmdCmFAhrCO0MtOt
VC1hsyjyosHpinNyjzI6gQqZUrBbWKYd5JwY4lUI/chGCiM/FG8ZSAonifemcRaEd7464ryV8hjV
c6Q91Ji6j2KNsKSmFfkKY7U/qMi0ynm+ye0iOicndt0qrAJQGMgVmTuOeEiadfoUPgkvSAkoJWF7
WGZ2oy2VJ/UtlreyOFPAvfuf9V55tDYQqmOnSdAeOx7NxFm7BSCXwICfhS/ta9LOlKO/MO/5csNc
fe/t7kIWNdyDc/MkrYilQGq7J1IhB8p1YlVDQmRz4pSWyEXag2rMoF/HqDBm6SOpTKhJhHMIzAY3
Z7ts64VbH8a7qlvAjEnp59DwoVw5g7ffhXPQhafOwf6SrWj2COGS7tYWbBrPZtiku+RJutPOaTdX
9WMjOzEK3726AUDXNkDvVtZJPBpneVjIDBxhTZIK28trs8EbMFIbDufCLtmaewrHHCTP4TrupxHg
ceIYHO9Cw65dpZ/lvngWjj0RaCvFTtbjUt0+IpxcktfGl7nAfkVQQzX5vWLL+0qSyEE8SB895f4Z
6GpsDndA4usX7BAXJuBEWWf5UgrsTrVRYtQsqgdr7SO+rubGekhmorIOH01x3nCS7TcGRWZe1UVz
LlbpgXM4WoIBWPLGfyLSzNIXPJGKFku5qHbyLNx4p/5RsMODZgdr47FM77VgTcyz6y0u0lG+d9fs
TSMAkZca2sZnuU3mTIMVxRJqqysPGhRK0GcILtdy66LYvDQrwuIfJk47OrZZ7fhTdtzMP/Sv8abc
G/e5/dr782qn2PkSVW6xwPN8iV4whJyMIxqX7DoFFsNkXqrRitBQnySJr/ALgg3iiaqYIUI8iMp9
7Uhbij7dC1OZ8kafbxLUowC3qX7HyPIOCjcGpaaTnqw3LZrj73wU5rRMIBed663ZIXdwpLfqRZw4
b3NrKeyLtdjMUYFa835uXou1eZIgRr0D5VuUdnOXnCZHD1JcssKc6BR3jnCmVhTWPFLKQeIZ0Mt7
dQ1fweUUS8PWjqMxKy85KNgT58TxC9hiHTvJTjwpR+voh2vKYO56pIB84A5xWAdjbc6qN0Fd1Dbb
jXRJm0jf+JvsTr92K+PF3ZVbz06d/Kta+e48fMOcPTQzi1B1uif857NcnTXizM0c+nTbxniIj2Dy
glUrzOJH6vZXUZlj+VQX2uTqXlQObmvEyEjrui9P3IOYCRuWxJnxgY5zIDvFPHRIa/ChMwOd8SwU
rDUMGliVA3QTpHkkkYFUJ5lrzZ2f5U/+q2DgNZpX75xY+2U9ENI5oxkbzwiHc6R7IlbQjhAhtW12
QcnDZjCRkzAtTZP2YWbe5UeM5mYGSYjezlbobCiuCKCR1+nLauM+En2pQmUuHxBE9uO9cJLpOz6E
j+i5BUrBszixMZBK+8HBeKc69EzrObPuu3cw9znIw4W4rHfCqb+3duOdQBOVHcPe2nna3v3s4A3u
yDikAkxH9MyKCLcivWpn49549k4sCc/GWvkQdpXD+xdyqKdgkOBHm/tO+VRuEAMFKEXn4p21xMww
95/1L2+LTNyj+TqTiSeeQ/ClIwFLkQEMeXAW2DRyrU3loVMgDYiXeWFZS/NUkvvzJXpLYRO+ACBy
H6S1dFc0r+EuucAZo2pH8NwUpD7n1IZMBi5Ox+XcxUxlg+sUzIdiZ6vrqlh462RYhV9WTYrGzFxo
HUumShzQnEavYC08bcGbRYYwNJvnZF3lDi0lNBUG43wt7GnBorIeFgpiGRogznj0U1uUZ+nSg+Q+
95cG0uyjMszkVf1k7SXRzreYIDVjVtj9TrctXhPpTrhGy9ph6y7fB5/ePswW5ofYrnXm1HuAF2gX
moWR2OiE2QSp76lTb+lxJnzF4hG+3dDN5XTeb6cA1GV2SJ+tK3t0aVcIYLiBOy6EV+r8yHHdD+0Q
QYS9j4j3dEf0LLP6zRLR6SEw3pcu08ICnt/Ja496vxm38aKyq7mHAcgu9oTrvaUX+TxcE5pGb5R+
/I25hdKiLqtn/ykfltU7rxz0rnqrvAkP3N2VRDDOghtmdHfciLGYA3sJzpHvWNYx7GaNtJZpo5FW
KvCUeKdnykUMNrq57NdatAOH7kj2iEjjWjs1yl1zBiNV/3BhtfULAIHilsRgY99+1UD4qH3J1ILs
9KlCMDhvH4XnkTvdLgm9JigJRCP9pmU6PECtTLfEzXL2nxU731HfVOvYAM1E2TLMAQq9u2tFmFuk
ADyEmiOQ0PBIOCT+xRqmD54tbt4Wg+KwJFHFy53uTmt2um/jxgC8+0W+LOFTGsC3PT157QiyXRFO
A/uNYK49lccOmfwb1Hqs/Dg97oFpI6lBWWugTAbQuOTFBPBnm04CPo/sCQgM90m+ltKFL85pWCF/
aLZxDUJ7NqQb+YG/b5CUhNugXZIR0W5JJp+0lRHo8hl9JN1fKekKSjxn9kA/slMIs0dd3df1ojLP
HCSFZs+GLf8sH2oLiqbjsg19CZO1dGSCQv4kB48UBdOH6i64S/FUbrpi6Z2aS1TYkBl5Y2jXzIjK
WZM6sMrfgfb6LPpP2l2v4FNZcSpGGaA7XgYMYkNxju0cKqTg4L2aL/KeSSL+DI/ti0HtziHe5CXb
FWt/02zrZ/Uhj+2BjjCa0hNkQCLqCGmZ+yOJuot8WRiO9VIntomiKNlmpBKkd+SfYAH0AZTceeMp
+8hfJpwN7k00DyZb808iRLB7pF94uxL1E2/ZcMW7iA0r1oEhoZ3Hwjhnz0gg810JU2VDmfSc2kGz
rU50O92LAExwP35lO/2UXUNz7jrm2WP7tUmf8KDOlXre483b59oi52FhHdHnBS8rT4nBdiykeYkC
ZR4/so+r01ePJFxKo/ueut6F68QcinmA5WsD6QSDjvlAx83NL1p7FO6TE06ZHrQirxmnDqSib4g9
x08WtgJjxBaaKjVKdyte0K2cKk4dG0ARGr32g+mQEcXtI7BbO2p7dPTh07By2aO+MfAFKC0b9q0Y
fsgDnqcvQbEoP5sdRGReGZYnVHUI8p8AdpN15bBvWSRH4M3lQltlm3gF0mdv7nK8YCa74Dm4yDt2
Dt4L70y8bbNNjgVGtYnIyk/6SBL7avLbRijYl4BKiA5FTSdpG+1gAKDeUlenTqGC1UTKvwIIQscz
P9H+9V4kJix2VOECY0m6jUw7fnIl8nA/noWXvH8Rs2NLnN6VqrMHz3DFDiqwkSggpGZ7RiJ4rxJE
9NDkhLWwra/x7bP3EWfWBw+DVTViG8+BZg0Uap+c+0czmLUvRByXGwBhVNk/Bm2mnTG00J2UCJy5
L2n5rYoLYbsArh9IDeLUHlRbn42fTIbRyiRP+pEXNEM5vgIpd/RsRLYm8+eGiNtd9tqaM28bn71D
zhHKYq/UINj5pBDwoL7Rn+EgyobVXGKTsXYoliEAIhbfBPfpA5ct3Ysv4KrOFDP4WNxRnBGe8fpA
A2UvLm6zBQ9X2MYv1O44KMSflbtFQDJ12c/eB7Mx+UEoquqDecGw+xZ+lU5IS2+dL9V3d2di1nQ5
87FHnmV76wEvI3W9fNdtkmoOFnHpfyQhPSzOQw6phrxH5SZcskYxXhryB6b1urlS+qiLOenPHBoW
3p36IDwnK/FdHFbgDEEDC/cR8yHCT255/UrohvpeAtfHEr6oxznko27ttwsQze/utrp45TZEzLuW
d8LC2CTY3PxFAffDXAMXf7bIPul5Q7nZX0joBbDnG3wgBlqJhduvNNs6lsf6ETHnxYQRgv8R4Sfv
KorQ1bDzISkvwy9mPyle6AB83gYKfN7ss83nbBHYNqHPZpWvL83RV3bxh3ZldD4Er65NPLy76IOF
tTUOEv7CD3oLiC6s8QkidrY0FKTwM/VF2IlOgVF+acFCWTD761taJwufaAKEPstwXW18LPD30mma
bCaRGGc4Yy3d59Mh1qTDYFPP8w7Do3S9FhJt+QVlH5q2eM5ZGIuXGC37vF+pBwYOD8k/ylv/E/ur
+QACNPgKz+07i4Bwklbpc3oeEptcS/3o2v3aODFH8VIYH3Tddspu2IAKMp5JmQMyMxKoM++fa2/R
QAchc1Rhlzb31+yI3U+U4xzX0d6GnypHDHZGKoTemb/HXiU+MMt7sx67xT7EA3PODtkrcnSLKLo5
wgBC7dwH7+TzPs3cS/zJGG6vbKEHSFRz8RjcMR3JTDlYzma0u6pLddGeqwvTo/9ADOUsuC9W3YWz
q7pPd9LK2K6jo7g0riVvW4GgNFsxeTJZas/srR/bl86hG3PJHxGokdqKjnTTspVeDVcO7PAuq12O
TrJYVCuRlh/Nvidrw2h6K48FUbzeHB4kU0Z3Nq9Dv7UW7cF97/pLWK2ExNZEOyNdhlV/XjvGgbR2
jn6Tw4dDXIeNcSY+Ty9QD8Frm38RiCA7o7pK2AE05Hk4ns1fzGxtOxzyO2ZBNIfWZuBiS7t80Da9
zR0Qd8qyoiH4iMfYnxFNTEmCzL+MuhALJc2tw7R9xkv4lrIt85f9UvwgeiCqlkzgF4GJfBIuzHLH
2Oev1RU7hczBUzoKj4E297S65VVqVNtABN1ZMfB4WjObPz+Bpm1xoObWoiL2ZmGUvNKI9zE0vUxx
2Bl9TVKg6bpJ0LaXUMOjbfDn9yNEWElUFwwVK9pWUktAV8k6jufJBVWJYUoZ46sQK9XKqDW+t14J
8kbUUn70TLi8KrWzIsRdErD3QqWMQrRr7iMxLOyY0MeFn7dYnQdehm76JUR2M2/obODxHhVkcNVO
lXq2S332f3/pzXLfqLluR7ofb3rygNVaZUMZl3GxsT6tz6yy2p0FJB04fZZRhEWfsExygZPKn1/0
kax0wbNpLlDERGBMsmMZsH3wzQsiy9Lxczbm6B6xIFJ4VvGeouSgRDsQjaiFZyG696hYdLlnIhqQ
sD6Xh06VP+QIvHgaTtxr8+jyfTcBBDe0TM0iKzhzke/UzC3c3YU3fCq5u4cwL7OF9RrMY9dQlyte
FRH/MQ+iUWUHvXJC5tvI8tgfjYoYgxGrBZUZGmdu/qRWl0FFvTr9HJg9jMKg+hDC8GyBUi/76qEW
xog5Up1nffza6Tkl1OEy5IJi1yr001ZfSYNxHw2ekwvyQeHgCdv/IZXUk0Hu3MyQSQkgOJQoGYWQ
Ivfo0txZdrX5lDejtoo81EBuPz52o3zH42ADQ9YrdaL8wxTAKRlts4Dy/G7KhGtaro+jzycPstxV
aV+tG1xWzDNxvCbyjUmrdzpx8A+lgOkEM8Zgu0Vjt6IXzCcoGMwMY2/GVr9tUzaZpEKvFOhgtIFG
1bYs+Z3caYVsP8OdBYgzoMG7+EcvY6N9qV2pIBLhrYuaeKXFbBemJC8M7Iew8DkNS+b8P//1f24w
Ov8Fov4+C9K6+u//SCCA8v+l66w//vs/mmqaiJcMTbdU3Jl86A3QRe9jOW0Fs3Q6Fc5AZoEpaFkv
ZGKoqoRYl6SwSzXc5ApcScKoH3/++L/5LtOnW5IimjodIvWGm2P0Wl9rmVHC/eq+3F5diJVH6SCk
iiFMAiXCgah2iXilf/5cCezQX19bkhXDMjWaW6o8Xdg/yDliBdRV7qWSTgs5HyVOsVK3A6O7H3S8
8KOImj4p99jw9rqFnpN2MifbTFmrVrf55VKm73j7BCSZgA2S7iyu6OYJSJEmDshDS8cVwSKEhQAW
Qvj04WA7wp0P+Y/+5ASEYfj2dM/aRwIsRsLxVlnrDb8MB+Oba5HhbymKqWqydXstWuBKspAF9MpB
AzM9sMBPWIF4yF99vGiuYKq/PAnluwEoY/EwsJiIuqrfPImIjt2Y5wIR6ynlPqNLHg1FQyfJTqsZ
YW1Ot9+Q6pc8J/E8Se0KJ2rRs7VHDoDLJN4oxBAgMQ6JFeQAA2afu6Txj9xohe0Wx1VZPploQPIB
ZWqd8HhzYk+QVlLWTUlLKpaBWR9/fqjfPVNZUQwssuZEvboZ14OnknQQeZVjJiyE5LFBySm6X16e
P4P0duQoMu+OJsLfMgz534O4x+k81JZcOm2pnWHTHNvE2HYGxe+aNyanBGt06XHMW3AMFj905roP
tT3+DziHXXzUfUZUXOX3HSkUJmHA+KBN9dOqJ2ZJ/hIX5X4cAGjkemGLlXsvNv5XVibl6uebJf9F
z2IOUmRdk0XLlEB8TkPkHy+jpamAw2WF44DF1tQzMmgFIA4bWi1DwjMdyyBxgAWve2hP4lRWNldp
GT95EkxXP4IwovefhL5/mlEJMBDmguJBKxg7795N4PX+fLnfzh2KSuOOxcuQ9T9//o/LVSpLz4yA
y2VkzRsJqg2Gq/k4YaekpH2MaKlPnv6XXtuGCrVLDwEcNZlZbIr1b9fy3dujMHGLKop6hKE3Q8BD
WCIJ5lA6kUb3xCiiYTHRRgafmlAhF7an8T7VLS12jzZG5ycfP9+Mb19fxdJkVYTzpjMQb54dfpP/
HYM9gqJFKckUmdsAkejwaILZnMlKNqumNw9fVgQQZHo4rXwKTepKE06mxyaHjb3/JACKJ43Yf16H
0mdtRBRcvX0e57B7Yk7ZhLmSd35uffcNTsQWGyUF07DdTJSlesJQ/fzFvl0YFcvUDVZjWTX/mpfQ
oDKAxNKpsq3WUGLXFVyBqNZWPagZ0l+i9ShZ65jCeQj55edP/25dZIRNxDMR4J5ysyaovas2asKa
MEycHoHSRDexz9sutCXPeAy1lAJJV//ynb+btVQRYpIK3weS3Q1OLiIuvB3irnTGnmeJ4OZFN7OX
n7/Zb59x883AJ8v4RBmwiPz2o17aqpn8Mvl+OyZ5GSQeH6OSSICbMWmFsFrkmpeikFZKRwtgYBax
egaYlqVH8rQpfKnBUiuaPX6ZI6YmmvHoh+N4F7vFNijbfSviDzVliUy8mC6VQcXAH/yXIPdW9cQk
JRJugAU2PMIhoTI6AaM84yEP3LcJOGa6qDR+vnHS9Cr/e7ZXRFEzFfCcooVk/2ZNUbW8UQRgQY6H
OH1Ws4zPVELJZURQEMl5zYwqfsTdTcsB3I0nFHRNcra+ORT5ny/F+u5KILmyWdVkybiddArdEM0h
VwqnSL8Ej2a7L1O/NmqJPu5A2GXtbhWAFb6y/flz/96doJo0EdYZOmx9888d+sfEa3lSPZZRXBDq
4i8MmXey4mbPs7zFj8akO+VP/vyJ04i/ued8P1MzMM5rinq7O7aqIBiJKsAdpkLoDVFms5W95mX4
9P/xOaosSjxgZnN1+ub/+GbkHmAuK43MMandjC65S5C4wVT/stc0le++zz8+52azJSixTvYmnwOS
ohYsdYHmm1O+PhN6ZAFSptJXfIiDbE3gXc+8nT+r4doowjNfn1pD27QrwZo0V0qyVNBjSYovrkJ2
QrOR1GjCN4l1UClBEboZOIUK4KbxqBmR/4j9PhfJUpCRt0AKR9EL3aexTEQVrnfyYC3LsssxP1TW
WlF5q7FdZYmfEBdOh44YrGxueSoC+Kxe+tn4js9cWHccKPFMdsgj6eXnzXtrisgLIp9M5yLFtdNH
r52x4HhKq21iIVux+SwZKCXAPuaYm7p6ka2RIUlnfIwb0/Ofu0QXEa5C19F69Qh1+0uEibeIXDrY
hmZSwxwlY1Vq2pXgz3C859Bc2C4V1syiAd7q2G3CCPGA2ftPwTieveDu55EifbMwsaE0NCYDEWWY
drtbiuNRUDimZeQZAwSQ/e7UxulR6eSTWVpvVCPamThER+w8FysJ7yvLV4E0dVj9d1mgbYZUPWFe
v2pSsZT8/HEU4hdJJytTVmoy3mPZHgefwk6hw/H3nspWJ17Rd5s5pkS7JziorPBXG9ERWxtdKtV/
ylpapwJAUMV6i7vupJF6NdbNSYYMXbUAv8OUhkhiHcrCX6rYCGuVfxDGxHH0zcLv8HKGx0RWd3hJ
jnLdnrDMeeVHOKRrRZE+Bk+yXQG0t0qhQynl1yaV7Lyn9Rhw213SfNUgiCk1LSFJI67AszCfrlNW
u2hRGc3J16WPP/+u1XdVVh1R3y6qFkKFjJyvjq0NVHJHoy3YlOJrFbaO2zOnSepVkdM1PotNHKT7
0ZfvPU298yLYEH75KIzZHrcLzB3ff/S76LkkQXZX+zB5XE94qNNqrzbGBxnmVPPN8pJhR7yPWqJu
UvjGY5M9cAZlTE1g+19GyDcLhWxBS6X4pKHKNG4mEzeBWiqXA+poMGSZVw6bGnLpXLeoQyaltoKi
/REgYEeSUSJnEXnsUdXTBHWVzvnlWqbl/GYCVWRDBTdhwfKwbo8oVFnatsuTzAEHgjydmGkhmIxq
hCGil2t0qSWvm/QrIe9ee6N+lzLxVJUoa3zfVJdZm9NNNAVv3dX9L4uY9PepQ+GEJuq6LJlQMW/n
9tIbWsFvdBKNsQxQ78pNpLI0XhCXe1u3L5/dZIROaMixUxlwtnyhWzfkrPyyqE1w5NtbBN+W9cw0
yQFkx/Lvub8eIiI0hga8rPkIESCx8f8lwvIPNwRTx6wP+2GbxogTFRJ/J5pGPXnO1dZCVhzDQxf1
dy3ZxtgJKMv39/D+xn3mCsifMJbIajSXLZSzblkvRl24V9qY7xLUMsQ52FoqUStuo8+wbMS/LJ7f
zVScj8h/FTVqG7J8sw+rojqPIzxVEFqbQy1btN7LVxhUszYuz0WXnuNmQPqjjMBistefR97fO2h1
Wk0lAyS0YWnazT4zanPcTVKIHcWk3YRfadEPw5lq3SrQi10nJw+jgHjo5w/9Zkyxawd3bRhsjBRR
v/nGeZVljdc2sZNFSD7REuZR9TrqDdCP8E5z0UmneOT61yQ0jqioP37++D9bwH+/baqo8LVlSZV0
XbvdmHlBnKdqXJB6p9UqvcWW0aHLSO/I9B3VuzDWjy3mANrbGj1pAbRFR3WiaNVZL5qXslHOzfTH
BL3fDRVe/rw3qZhkr8PwoDR7MH6bMMOib5S/Pa2/pwkunEMHm3ZN4/KnKe0f+59Co26tNwkXjune
V3ADj+ZHiAkfBOUvp4PvBoZC0U/nNrET0m4+ykcq7Jq1FTlRBNfAwOHhGXaiNXsDnTeWMU6UtXX5
+cH8vWHm60FMV4CcT5PN7bZLzQFrCiYhKcx3kZW/ZoN0BsmwEHPp8c8tj9xkqcrGL+Px7+2rKnIk
V8Rps84H37wEWkURo3aNyBGaZjPELUF20V2gi7ufv5703T3VRMpdCvkt3NabKYxtVx8E/N+Ol2pH
veUMTyD3VHBjqcyeC0HZRaq8CkVtZcIWUCtm2VLBadUM6wBRIJAqYi0UQqsE97eR9c0kxD2QRPbv
pizqnAj/PbR6Qe4J88P2W+IDGgP/pGg9c4C7q4N627TPEoGEMz2EESX9NtS0aaW9fR+nqc/QgISx
0tx8NgsIATR+HTmWBlxCxehHBQTWgmhkzOtZt65hus0waIJrgESSksHMN0BVnJCvOEW8da07EhIV
7P8Ab00JI6DJS61IeI/7JIJYw0pAxDyvPQUzSS4XOOMQheRNunKr9CFWMZH3E0HmD3SsnvI3Pdwk
+MTiydF2/sMyEApzqXXAi/78dYB4FuwkoE+YyCm1goPrupe60jZ/UlnGTJxM8eRMm0oxh30MkiN4
o66H8q0H7idkrQOIy5rLUvEK4HmVT8eAXwbc9JL+dWNNayrNSKal3g64MYTh6qtMdEMnvLghejlf
W+rDJilRoxUAUVyt2WQpJBJMUx+4c5ZKXt3/fBHfvlxEDtC+sGT4/zcTSaIWbB68LHbwdCKp4muL
kXQ2jfqXQ9s39UZGsKVz7mVS16n1/XsE43ZT0rxIY6dTaDqhTTQbkB3M01XRbthCnWEeoAcHl1Er
Gmlt8q50211njr9dyN87lalCL9EmMil+cvf/fSFjKGIjBs3qSBXci4ZfFn1pV95rlAxXbbJy/sm3
KbTDZIRPzLf/9xvOXVBZ0FVTFG8rcrwGehv5zGZD5H5M97tEX5aU7i+Ttfz3IZkiGDMjfQbK9/Lt
W9tXUSqNGTOGHtFisOD8z+I8Rp1lHKOB6BKdOStUaidodWvW1YxygOREng4rmSgj9tIozSFyjhZb
3ql9F6jWJYGZI7uEDfTIAysJgdPv0/B3sw0xFKpE2+GbsoyplyYIvzZC2dlsBHK9hTx/5VbOiZzf
DeKvs/6390lWYN2BvTD/6tzE3CRDp/rlDP2dIDUgkaP8taFsChLSRFkTB29N/KYCfukEcFUdO1K9
2AQpApifB4YxvQG30wEPiiavKimEk9ysc1YjA3jyisjBZIxLB9C/CfgBAiXhVVGA9guTVFZX9z67
CbYER8usbNF8Nkz1nKCtyT57D+tKkLROxXYpZIEENU1G48gvrUViUddre81y90Mtn82eYkbOYBCV
/FWtoydLqU9Jnr1avbjLAdWTBYaXqXwuTW1ZeCRPYaN8pVRNCdI6j1LxoEBrIvxqAg9/BhnNdt9M
lGUm6zs8xg+tAgImN8qt3yjgLQj8ITjSNQyAp/olDTjmMuxFFKe9CNZS3vkMhxkZprB2Xv78bOgJ
IbXc5bygouJnb6H426qqfvvsDSqszH94+2639qVbTSWFhJWtKDcpsCUzajcdTc7F9EKUXYc+yB8c
TSIFvCcpjDsdWtI5LNPX0CvfG79aj6J6FgJ2mXXHhF2UxQkWx/2olh3bUmself57+CZZIEcaH1GC
Ptzj8HIyWGTRxJkyYh1ltKB/tAwuM9eqeauge5zmYsXgj0QI+OClctw6LU6CzHuoK/pZhvDLMvDd
BkMSVY6RGLyt6Rj371kxNpo+DACIOEItzaQ+ffB6d0Pqn+QVj1k5vIo5Wh03PlrZ8MsZR/5mCZKY
DKdNM81a5Xa/L0u81Sr2bWd0pQ9wbVdg/0+G5C8LKz2F+UsjKY7iDJ/6ZCzTEO74VzEzdpmrvJpt
fUoLgHpmTtcvnypVdtUjoJDddEW9B0uVVZ/8Ml7//K5+N7tS05J09vvsx/46drfQVvvSyzKnC1G0
Gem6aKjvJN2pjNL1mEcbsTNWio9DC5XmkHJx6Ehmndic4hp1hOFjnfHvCPV8D3v1mpjixwgLLjQf
pWR4jSrxlzPVt49XkmhL0ovhTHe7+qqCFQalWWUOdrpDoXcloqEnr863ohgcPTZbadwvh9CzB1P7
NVfom401nz1VnmVJs5ir/z22mPK6ulILxhbhKXPy4Blg6o63xtayhSaEJ5z1G38UP/JY/KBOvYLY
Zqede9Dk5oQ1fxbVJjJm4NOKmO5/fpLfHXa5OI4zCnswTm43s25C/hrAeZ7kWGdXcGOrYdSuocZ0
6fnGjPPpTkypLXmadtA9a6P23tMvV/DNuYonI1qKqXPAMm+3gbmhBnWSUl0qhvY0PZ9OtxyvAmJe
X1WrPRFu/ZQl+q6PzAPRvRY6jyxUriQVftSGdySI8poC2ReIrMVT/Mvb+c1yLCmoaixFZU36qzvf
wrckA7JIUUI3nKuzT00rznHFAAq84mg26W/N4O8Gi0LMlqxJssxx72awMDLcTK7G1KE6sCoJiCvh
mcwgry5y3T+F/sBv9r+8ztMzvll56deLmqLQgVZla5qh/nFwz8euL0WX4hWO5cuIjrHHG27Uey9L
fyt8G9897X9+1s14s4QwClV1KpRZ8LGqwMVgKkHq4oQjBa9FnwFgM5E1qorti8VhzDMDE465NQeL
l1ZfYFk/T0TfRDVWHv28Mh/WYqZeANUndPJJJwG3FI92PsXmdoa4roT8jCXWB6Gv1BRroUhsjW3e
lOc/5GMkmgntR9h8+aeaSg7xy06otWBXwnFd+dK6SI1lmrV3Q/DhycbSqlKUdMbGxINNyUUmPbDO
BlssrG1etgcrAfoiDHY5VuQ/F+cIgE8jYDXFABq3+6Qd1kqDS61ovsKwPrcVV+mlhz6FYJK440mL
6ZTIFpFGGSbteWCAsInJ9s3fzLU/Bc9mqgXzxRWvRNk8R5VOiGEzEwZlmAPStvpFKxKSo0CkWRX4
0f4QLi2+ykpFJYkbT93oaIKM0CtWSY9SWkxec6RZVBYrcrDq7egNMSzUlHVEL0jyyRiB4AVsVSHe
07S8YMMbjBOUVosdeh3CzbqDTQcoqhtCAiKa6KFJ2CQqlgoYJBZj/ouJuo8sEVaCdvB7w7chCyEZ
p4I9I4ThSs5mT4yDYqfEAplCfgSjh0eHUT+a6RHU+ULJ2Y8ZYr+uUpZCDWpchF+4JTvIij4t7EFG
UJ1N15ySMT/bIDt6ZXoUqhothYvmScXSnr1XpnSRY3yLaZQ9hf0aluHM0MHd0ji4GMCR3ByTN5Bi
y3d8jf8rcvcioVYN4ADF11a1sJ6GRK8XR2swtqY+YCLlIqd5AEi6jb7VViK4h66/64Lmmhlev0ib
wf55uvz2/ZEMQ2JyUJCt3BxY9aIq6kFnQpKr/yHtvJobR9I1/Vc2+h6z8CbizLkgQSNSohwltXiD
kIUHEt78+n2S1XO6Wq3t2oiNmK6RRBA2kfmZ1wR+bTMj44s5CRwvQAmZk73qZm/PJf5iHvwuSKH+
QfYKmAKs0pfDWtGEhkqI6XJL+0dTvUOR5tTzi1/MRN8uRxYRpkHHljai9+U4JuAgxOu9YjtM3rYb
OjhRKMHnsHWpppTA6RYijm69Wr+KscWptF9HCt/N+Cyqjs09pgr7NXH0RF7lYrDoKMDhyCoQpx34
90GxL/nzAaAASZ+7CML5jsl/FWGt7SOJeKnWCCS7FB/xpb1s2/om1bHUcu19kOt0sCzEkgOMaAaU
Mxe5VvAKNsE2zIr3MmzvuijcoSu+96YeMQXcpnqrhqFQUM0PMQoJIRDnQ+dPpX00OmTgUqbLbpI9
wkxZ6jVqpdEkmU7q9GIU8xa7ZkDfzlLDMDmPVID873qTAszpIeDj64VJeXxXidvaLcGwm5AG1HZ+
kU+zRBkM/teY+m5iP5JKpTkezWJCPiu5rdFbQrmXSOQUYAr7o2MXMW8Y6Oj5WhhTqOmTK5cgFa+C
BDkFqlBN7rS+nvS4ldfIOGpICGfYG2P5gQsBAPU2Ex8QqRAmVdHmHntk+QFGDKGJpUFrHsWIg+kE
5t8RbYi8gwdDW0OHgt6j09u7RoVEmdXhohvh2PbJ45wK1DdyCRKH8xkHHEDKCv7zO/jdemkbpOge
eDeGqnxHf1ovY7Wx8iLtC9QP6THpD7md7adB3aQadjX/X4f6mqL1Ar3hEsnHbeSgpFigL1xQY0cm
cTm0yi8u69so2SavApcCHI107q/XpVa6KCuz5rrSbRPhphcWq2gs1zJuT7TpWcMxfYbJjtzwLy7z
u6iHKg0lKUIt8rAvUY9dAysoMqaXkbYvCuh5DuWlbQ9O5O01wfPl93++sd8f0aKSL41N/1ZtQJwa
dAs6hts6qSGA1UdUZV60YHoqs/qjZQ1B1Wn1z4c8Tx1f4yyJj6XWCVrZ+Qr+mRuBqj8OCttkzKKl
iclhD8YRsqWH0ahaL+bWvm/QZsILbsjuXfeIETaAmIkYoR5kq6+EY97eKixUDWRXeKZ5S0Qazxtv
AtpgKSWqEziPOLm1TwG9UegKIMXNF7Zw7OWMRXMYiHbpuLxvA6w0vAaobe97dHR93pV9HKMvRfO2
wZX4vs4gxrVowuWesS1z/WH0qptCKaZFQCUWQLMftRFqwp6S+jr+CdRmB1jHkn1eNYgmAQDEJKxc
kn0WS3T8nxMX1QkLcbx/vqvfjlrGrEEriNY0GNS/jtphDPBKi7x8O1TiI5swOKaSEswXyNcddHPV
dn4C33H+VSHzuwGEHhCFTAq65t8yg6ZXpkjodr5FofojmXl83ty8TFn7kksMxliLW3R/jv98sd+t
/nSeQLyr8p9zdP3TzKN6dQogGeXDlCWkRK5m6YHTkkt/XVq7xNWus7I6yvjkn4/73Yz303G/5s/J
bGZ9aak5xOZx42JVj85Qcxh07aku+x/ezn+xdv6ZzeB9U6HGhdgGJEZayqzwpVTeDi6GHpgybY0i
uRvHfvBjYOsh1Vi9zlpsXMSnhZkb3ad5M6kRXHYXzQzqhhoPOggaZ2E1WyN8z0rUj2x7vE5C4xat
yjEPEDg1MkB+ivYe2nCxGhOxvMB6TsBIrnQdWN6I7V6DxmCUIJxjzQ9th6TJnN4zN6Ldi/LUOiou
iGmhRcM2aWBr49z2dCaX2G6iYvsE7c47pCVspEoh39CQv16QeVEwLon1leKIzUYDJYS6c6Btwt7C
465tcNPDGBIo1aqwhud+NgdM4Eh7tNbaAPc6BHaIkvOA+CWeJizBLRoT6TLU0RBOjfHWzKKdjJur
2nhyiYjHhrGBpcIqjMYnM5yxwWqPSdkdsHsQKydV9mNqrQbkZ2Ml+lTmelpZUbvDY7Y9WHWEWxTk
Vxx6f7HEfPfSeNKAmsYDb+tXUGeWiQbcpaCuLsiuSuOpR46iVc0nS1h7Gr5PLRZlv5jp9e8Grwcm
AzaEQ6v463givwzxLWSCsDPnoCN4D+w20H2tWVYo4cbSHUqTLbgm9rZ2kGBpmAeHMU6SbZjk93VH
W1PotH1zXDv05LMIxO/g7TG36mcpLZHu0eJFL6FDUB3ZrFXWQwHWLNQg/vkd/IYpYMKxAOehM91Q
q/zyXoTKlIGpzNA8CvI1+CkY7ioV77HWDmbOVeG/hTk7pD5lQn89VSLM9jwPYPZUUiEPISIqXrvp
O2bhtrjHVQ/8FlSnDa4FMHHRb8fSI3vsjXVgG4jHCxQvWwUDikyV1tAqvq9xH23/+aL+7viN9COg
AU0GUy7lHzlifprRPHty81Y3su2IxX1FUR0pNffYlna/rPVxrXmB8Msc6fBc144R+grk8AX03hBv
kLZIN3FKGoBqpRu5v5iHvgNiANqmdSSjBOdvhdlwtGYR9Ey2wo0uuzh7UbLqNiohRlsmROQWj5Ma
He/GGo+IP15HY3tl0fpa9AGZZ9s4j8M6j4qPNuVBoVIPzC3/mHArcAZ20RXuHtMa0D6m8vmLe6p+
M4OCjQAqAMCNxs7XrqaaBKFN2SgHn11jpJTC9+smpo1A3eH8DEaEuzvOZXwxRDtvQHqgTNL5ylPR
bhiid3Wq9GsaaHS3MxSDjED6c3YVqDdteglnXpcpe8UfslgNRXuNOiq6JzgreoIaR2Hztlhxr/gJ
uqr4dvKyTaiOW258x2SFQGVROtss9UzcdgtyKdfYlToOOUZEXVh2vtBNiXYIqCHSl1Gg6Hupaxp8
wFO8e2oqIwJr6CkrtRIgTxXjzrXipwIY0sLoTG0xCGIlV3EvU+/NGZiC7aR7Dy3VDyyimaLfAmTz
K/uEYulHGIS7MUT7KUwsPzTKW7me9M4DNpgnGRS2mfHU1PVR67p3nV5fz+99rGt0/9mxobbHiJh/
GPoLT7Q0yKM9qvW9H8bD51WgGgeP1SA0k3RDtRBKel1hmeI5t9ghkz6iCMgU26P5JdrtnEnd0Uk9
FeX09oux8N1QAJBmqIBWSGq/dtUmmglZ0xr5dkzKDFlIY4G8710eNuOGfI77E3u3valg4innL3g2
aa79AlnyTdACQdAFZ27JFf1rgRe766rKZYDmlTy+IROPtoPEcO9V3BvgpFtvqlYzPNJFjNbyr97i
b2Z/SiX0dCjjEiF+rb4X9Ni7IY+LbdphIimKZGuWaJg5CN37RgW9qoSMdOla9xbvwDoPIsRDm20g
Snyfo9bd6EVyCLpKvzAmaQHYe4gQ4sulWhd9NwZXqGX6GCYdYxfjUGKLDVENMWFd/1jF/vdfwqLm
TPp8KwXGq2HUfvn1v49lzv/+S37nf7b56zf++wrntrIpP9t/3GrzUR5e8o/m60Z/2TNH/+Ps/Jf2
5S+/rApwNdNt91FPdx9Nl7X/IavKLf9fP/xfH+e9HCfx8e/fXt55BKgRQ3t+a3/74yNJboV251Ki
+R86rDzCHx/LS/j3b1cv9ZS9FHSEfuzvpy99vDTtv39THOtfiGdLkKhK5ZniOkNk+PjxkfcvAnh4
MgDWJPqDsldR1m30798M71+UoViWSEkNGz4bL1ZTduePnH8RglOhsqEUOKqjGr/95/pvfqR7Px5c
+FH+8fvP4a72teDkSRSE5P7RA6Gg8PX1KNQuqfMonbdi7rCJ72cWB7Ohl4HG0qTkcKkpIKVEqcuq
8iw6xlhjZanjLtwK3aTJfvdA2JvS0tPArOGnW/ndyX2dPjg5x3AwG9S5zL/DAwBWR5C6keJTmm4n
McJYPKHbYLXDNW108AF5/TiZ1IfzfqPlDmhD22h+FcB9LT5yEi6pHdxaixXtbwFcCwSur6xo3E5t
hXkWMyU1qQGKjOCmOAGF/GyRh8YBovHHK/bKWMP2BEbKk5pyihka6hTN70sHwbCkNfG9iPOlULMT
vu+mgteU13DOSuT+CjsrJzjCl59TfpkdMutA93F1RtrXembXTW7cT06LtYCDAFv31DuZWDFZbbMA
b7dkxJPVzeO9EyWqD1HN8lHf6+35OVa5ylbJbggW+uX5Xs8paq9qUoM4wFWX48EXhNZgwLbtNfU4
6lG9iz0be9XgmZtkwC1o907BYfCUvm09DDUEzp6LkXk3VDvkPjodZ+vKjbcxRbLFvNWcWrqKd/qK
wHLCsj0hys2YFl1xpwPjWgamhg/fLCV2k2E1Oagje2Emdb8rjOeXbpFejag5B2o+QAlREATF26Fx
9QRRp4C10SouzE7ch6Fyo4whcoUl22S5zZMpkJxIMTN2Yn2b1lx8FrguEYg4OejctKNV+U6fb9AJ
hzc1W6lvweK2kTD3DUveSbl1Tb5lJzcIVFP3m7sYwcmQPEYglNyY8IoQ0d4Lx1hpyNoi1ItmmJH9
HhZOjKZihaB2YCImooefXlgmFwN+XIvOtSLMNbtTOJi/ly5NkEoO8ED6YcEoUJF7M/qlR5t+iEvu
XboHTfOWqWbqG4mb+pMSesDarvk63DPTQvtdrwaE2SYCsLhY2gZpZZw8mvjY+tixI0mG1JVZGpdO
oqeLZhY3FfUhxO4yVJoSe1N4GMUEHvFWc9KkU6F7bZrKoqqaadMOAl0iJPcsgTJi2ob5ohH6h+0g
8toqCFbAt0O8AfDS+S1VevWTdtyicTkIr0PoWlLpnGaZMzw1dnKyiuggpBOPl55qgjujMpxlkHtH
UlBaWJG1pHnbLGr0gKZQ3U7sZDHV4X5A6CGW3KPRSJ5GKz2dP8k1HlOPSeJomfcwUxqCSuSlZvLx
Jp2RxEQ9o496es22giDQ0DyYKoqkU2I+KmG6quwgw12ckrRZgMbBYq+tuHeO4LWu5ujTEeElRecH
aKALW7HQae1KJHFd7L7KOl6nrocmlE6VGEW/QaFx6DB51GS/mFFXh0BjIBYDIZCGjWVr0vbKCpWO
DzJlQ6kxLQvXP19BGKM9WBbTvTmAqgw9RmpSIzSl9oB35HOfe/NzsIHp1sOlkQzHYc6zpaJVFLV5
dGVKJa4h4xRMS7XSpHcD8J5g9GHVopg/UOYPUI8sDFQnXUPcNLTwVtShfA8L6T5mD5OLU7aZVqsO
2z1sppwQGx8Ebp0Qc820LjPfGubnpJcKf6rU+Iv66zlGB68Z2T4kE5grtKRxRwwq+lueMl33c/ZI
z58W3WC8AuyGdjxN6TrMy4ca8Sdmjg9USgSWQwrKqMPwWExAdYRiaeiqITSsIk6SBBJAaTB6Yw+g
PhinB3j65NcZX8yLCYudFgZw4/FI3SrjfnHnSpV0oaFDslYRVFm2Q3kJmq9ZxD1DicfsRCEsJrnQ
VPRGsJvXr0PlEeTfW2fRiQDqellXPTVGbem0iG143WOnMbO5CVyo87MRHeOj9LLTNKsk6e4GiyQ0
2iXNouMlwRXFw4mbA0Q2OZ0mtCtVM1/rnCUCr0Xce3l3ugml32TkdU6ue8AcywS59IWZ8mqfnwgU
IpXcH7PBUfmwxuiuHpkjJvT6XJOzHrMkX8ZbgL8U7kOurgAPXOiIMI4Ze4d3tMnRfIsKnlFJgaEU
52FKlwncN5yoEvFAp/bH8mEmOzMnybBOT5pRYewrD0SUwhs97qzO0JHJr+NNpsaPjVtdG2jbIODG
Y2dt0FfhEN7NOh5axcyr0TdYknkvCTlgWYW/n4fIPDCbZWr42ZSI8GSRCnwuXLtajxJdfEfm5S5w
nz95WY1eoJZ+6ioLkGhYPLoECrimY63Sa9m1ZdF06dHFa0IEkEb5AA2bLl7tp6V3jXM0aR6tcwTv
fXgyg6/kk99q+lsIYW4BvluS+8SNESANBRei5Bq4TgDqfNh2SCOZT00mhSDG4OI8MIOJxRtjl0/M
eVRfQeh1MqjklXPz2sYBBTlA1QgV3Z9HkeExrVATezEidIFrd+UErBKqzuOs5ABvoOFTnc8vJx33
8a6SZrDQVN1uZsDWjO0aq8ulYpcnPcMydQzTdd3bz7I25OlMKrmcost69vOc8qCK4GJRoQR//kzk
YpeG1VtBPwfAE+LUaOigmFSt3JypeKaxd+YqKq3cUQ/9t4gfbXlkTJUhPKfXuVGcBMsqZQYM6jFD
7xFkQGgSWFEpDNz0PKZkGKoukzwPHvwqlOh5XoQh605SJT4SNteaWYglFa53utUMYlE9NNzbwMXV
1unwoKksfm31EJRZd7LxYalN6Zo0NuoyRtvuvGJrcAX8zos+kqhZ0xEb/Awy39LKDeTLrYeeq/d7
Nz+d4wAFt234KSyTPJMFAuzM98VhQi19GThkv8b41FYsKklKN3Jq0s9UdM/CdG5yS1laJTwcjDvp
QSEImqSfxXikllAtxyo4KSODa3KEDJ0v+xLHbpZalkF7k4PhW3SCiUyf84sC0bGIqMWX98xQw5c+
RjhGhh4KnjuVMi0zhVVoVgmkgb6+IbIUe93yj9eCexpjr+Qw2yxEw839EYJo2BT2VS5l2SkSNgyL
FsPYSdgeCea1MHBm0o11FPGah0N137fzo2dTiDYXiBkdjLRYxaDnFiZU0aUzInBGUrw17chvGvD2
OC3QbQ2UFT0pwPDpVW0cpkp5JymhHpbxqnRBm24yV98L05MSTuNTmGFwIuS0ChmnIfbh7tSlOMG7
ZhKFTbTUD3YDGM/AIud8L5pOTX2RY7BaQqPAsGVYhDnxlWFxCsm4A7LRS7N3vjkEC4ol0vaWd1kJ
2ZnpTO+hC2TINplIKRhjrQRFDhsc5cMzQVSn3Ygld0V9I5Ch7lKdQ1iqGnC70FQeyyH7dFyWVstj
/OAZjpas90m+sbaEF/k1S/BU6L+jAgC9H41e8F5NhG0KkfK0mWUcP5r4l7bZ8WyIbWCDy7IRbiUp
pdGZlRVqIkg04vwzmVssJQiLIibQfoopfqZACmyUDXV8bxZFk781XXenV9SgKqrCvuFwXxPrSYJ/
e2OGWPjcyPkWIso+drGsNkfgHd3wSGWBLnn/GWS8OqDFUKJHP4xXMFtGenvdEujh7xF9uvL4eZ/S
nwJapw7DKrPzm67OTklS3AgF25QYgGAgAW7ndbS8acNI3TrQ1k07PWXSia4oWYeUut3lSaQgZ6Tq
q7wz9xOmCqo5qutQY6w2BmYL0GRPWlqezsPP61HTb3ArL/EbmquXfEYJeXSvgNUwjGQ8V475zTkM
ivXnbEDG8TwZJxr2uDIGOU/iScPiqiXqbWCgqdmlGnFPWlNOA5rNo+y65sGrsU8oaLsujMI9ijy+
GYvmlAiyGp3y2ngYowdDaH44E2Z4IatzrkqRqCZ9O8e+jg2rMVBYww1ln/fE4EJiJ5kPkDOMs0+Q
uLzdBNxZkz57pDcLrSeEtNVgF3cxHoTpKQpq5ks7x5TARMAerUhzp031jTsH67KbWP9cMu0kaahw
pnDsZIg6y+l/TmE/VXaBtqiMNlzaeI72HPRMsHXdb6PGOqU5Cyk4m/vMS28LbFoIAbKT05goM9ZL
OPTk7tpSHdxjF3vHsTCYI1t7307W6bw6zgqJq253h3yIdxUhOAlF3PqJdYPt+yluiGpKZ34nQPEd
GcVneXCk9kkwyLWPQ3Tphf1NL+MGL0ekOkRJyS2TT54QaQjrnmWm0WLigqBSsU1aXlL5IAioLuvG
hh1M8B/G1otefHQxk8Rc2tBSEXfeCCX9OI99xx7iTRzEHi4obJHFCEY6GDJ3RDFF19znKAo5hVxf
8LWMivh3GS9AHT5mLkl3HxMPG3aKeC33xh3mqxjy1sIa+9eyPaUVC+b5Mc/RbdpRIvaScIaKH92E
mrsFXXI5RMw9VVec9IZzxcNpE4O329CcgYXUvNGLkDYmTNbJp0yRaMDICe1+mJntzuNYrsOVaW7V
idPKO8L2NL/pB/dy0G4nOG4Eh4RIk959EGqe6LN064amR25ln60BqKzvp9VUyzx3iChQhyjLkfLt
YmW8G9ApAvV0KdQ8vhIi3SuCB2FiLV7Zs7JVlOrZiK2HVnVfIs87OFl5k9m8X6VGbzyzs/fCcvoN
Bdl0fZ2qTDFVf4xnWzApDT3S4opM/sCGstiUWKwFw3IefN3Cm3qm9qg7mNl6AewyL/XPQaWsAWgN
6XppAZwwkVY/J51luLYpuBLmERBqIsZCKvjdKafLzhD4QSmEFoCTHmwWyIXnKCP5F4vkTHe0zEvk
001jWVb6tBGxdtkJDyX+ALJfpSneNgqN6yLzPvvAQSNoyPwktdK196qXVbsJet6aLgzWY6+C5+yK
Sxbry9AlEmvm7EKXeEGvnnnZLRttUQw7uTNg62sekhznjtNfVH2CaqWNFD59oXtexnJnebHYtY7A
Rn7MysAvqd8u1CJHM3acndJPXERWPZifyB8n9W64KbKoVFd97mprD0aeHYty9+c/gsBzpxaQzxaD
jn+3CMvYZ2rgjxjymLljbdHhw2Oh6h8MeejzSQQ6wcqWllS5O/+xC6AvlI4Wr3Ra/busj68pJttr
der6XU8gtnMs3BpCw+n8dJ6Qlu+Uqtid/1E1HRtWN9r++acfm4C/9lLgq+4fGypNxBdVPSYDDlCc
rcafd3P+9p8b/7kzrCMLrDf45/y386/nn/78m3fe859//HOb/+vfvuw1zhGM7anU/HF5+fkieytB
AO7P45xPr3GQ/G5brL3PH5z/wWt5FyVTSdVQqRswKJwtDWcz//mmeO+lF48XZxsoTQUXZOCFhURs
bsLMqIG6Les+5IH0Q9Cg7GwUsBv5PXTs20641TrQ8gIlyEbfDNm4qdqi26nRqWvxFuJeDrugQ6d+
bIIRY7LM3nXIc9KEd1t7x3lbu/Mfz//g1R35RogOuhUaCCBTSCKLS4HZNaOzC7PE3Z1/Yjp1drH0
Oh9bDeJMc9OKwFyXmD7ulFroO4xq9V0w9bf4myPDYpNh0gJ5S1l/RUDCcRFKe/uxI/ty8pWt5eh7
ZJikDmqy4b3lAlVSkVwZcIhA9aD0ELqI6FvZRZoiXCkAFnrmQ6bY3ns3rZLJ2KEfgWEBcI1liL6y
piOxYdm5vcJs9aovSeUvPAt7CVcN0k2lgwwK4BvpKCmspQlaGx2sBs2+CNtP1mhc/DrX4KWPCSAa
ss4ezbq0vxU9MG2tKQ6KmzXLovYOgYqGcfwQquFuyICq0UUEYju4ud9oc7BFD2KNP9JVag+XcROD
oXTstyZIb4Rh2gvgIR3S9DMpTUa5E0fWZWfN7mIOwusRxobRhTezAhRTKbFP6PT7zk3T/ZDFIQud
W6xRRvzQJ/PNLXBzUyoMNPohf8fbHWxg1b5VQErHflyNVYb9tSU2ZdzeWEl3aIRGFJyPlyDLSVds
Jt7KGhClMd0L2gRXRTv4fYOEa2EMoz9075k29XdN0xgrw0SsQeTOCkwBQHUGhJs52zLQsovRGgBR
495SZ0Z5PeaYtTGAHGpmzjbHT3rRCniKuWy326hb00NLqe2gGq3X0d2Y2zZBS2ruVat20agCxx6a
HTZ2Ddiswb23ZH/Zg7upRzTPC/hT9AlwwUC8bjkD/V6CpaTmm0+HPle0rZNMNCOR1KoQdluaLWAZ
zPmqCiEKs+n3nteWS5z2pgswcX4jgIZSvcWNpD9peN5Sgen9wbvXY8rQMMX2+tBr1G2HS9EaLpgB
F4XxotoKAwx/bpNkiqB95wzIV7TA26SGAFiNA0gP87WKsZOgpOGCX9+YagSpHlZyiNsep5Gs8hhx
tjAGtuLp5SGdnUt8igBfEOEDb6Yepy4TxOB7tbUuPHzejB65364Rb6SG21DoJ5OlcZMSidEfVldd
kArSGGqISc2hsIulnBqtwUXsI9V1Dz21awYQENVahRJdxWsdkXLLnn1nKM211bQQQS3t5FpZiH+9
ea0OwbpoFPTTGw2bB2N4tNvohjLCgx24m85gssCA76a0vatcc45BQEmkduFkafF1owzTUWnUVxJX
Sip2su+U8kmLOgB1TncjGpTH0dpbZqbAiCTu3YvCq9DlSbaw6nBemiChUkI9OC1OO+kAN66tB7rY
4wWZyiuloddoTq56zdgrGeTuuDjYBzNKOsgj9Em0IWYxplXZBJdKhoyLDb2yGHGmz9MXrYOf3jQh
wzagaKMdihF8bmtTrgrtAT1xFZgfcfm2rpynaXSyax3DX1mdK+wZZ+ay+si9HEFnIqNZny7TgipC
jotGIMmSyTzW/hzYN7Uh6m0FOXLSo2Mr8isvwYxq6mTt0dOuh76/mpKh28F+wMA2rZcUvnlRs2Bh
Je6F24SrORAYow5zvOoE9kc9zpPUFi4iq8F5DqJskeEGqg/TRTIq8UWbpzdDmwrmTq1blaj/7G+N
3rTulZjsLLH7dRAhjokfKREMOi3tZD9apoXTJrYQZC9l06+UDl1DfXicJu+GSM73eiw0waZNi8Ld
zHHzEsxXVp4cEczZMNUd42FYgh9ZxiUMA5p7SwRHntqeem9lbVvb2HnYHOT6iJii4i0sApK0DOHs
G9W9QOVb0AoKpi1g1DXNUzoc5IhSTSuSVtaiR87L9mfduVEDUpyURcy1xtusid4MfFHioDxMoGbd
blqoRPHVmAOXz/xUw5Aec74BqTzV7N6SaKQ2UZX6ss09fMesV1PWMhQqjJTW6ZQofoufpQgOc6Nf
iVIcW1s7Id54TW/LxrbqIujzV2A8Wxxlj4oWJuvL3lWiy7Y0VgochSFEVL3PL1tRslqi1JCtRvib
saivkTC8iqr0OClMG15ZXiW9b/b6a6QTButVvS1U7XEI9VvHrtZhy6OHgkBZy6oWpkZYDkb5MDbV
Pk1C+gAdAtMIYHPP8xqi36z/ro3iRsvCSz0ernWb+oHlUGifS31Xmq0fZ9gIqdllHRKr4Z6L01mY
QBOftQIvp4gylZnMfpM5dwY516Lnvcxm7IiiET3y+lFRjX1OPaIwzUf5aOSu0B7eVlJ7hcqYXl8l
7u8mArVk7OCy6v45cO23sXKOKDJ44FTG0XnIeBzdKJ4n3qEB2L6roQwcvVoQezCL9oPMouMVgSfL
nItwtndCyXee1vlamunUXIYravALE6qYSwm8G9sLZTyNEwr1BqXTzK1W6Kj5kPZeqKfcTXdTiCN8
qOJXRcXTDBDfzwDiR7N3p+R0KJiW2k2WVaSq+1kpZn/gxiMm+WjHzm3j5i/FHO7a8salqJM1NRDk
6qQkkHuNSHlpmMnahMoSYpD4XGigS+jcXxkK3JirdtQvBwXnqjoBlKlV6d1oTR/UxJ4IVfxKiLc6
3rsJw7BguVpSP7gA9Y/0eL4fc8ArAN5Vr9nPcxWsbS3tyWzd24kChzNYERn2gNUqgtxFmlTLTHNu
zKnAvo1UkqJofhmgfkd1xNrblNc0r94pvMyDuW8TF3JXdiCuDv3JbmYf8eQTanAfYkRTvW1wRNdC
21e1VZUr1h5Dxm0iCmaDopVdJuG37vjapNWr3bDqFyaDUE1psVoUlcUlEr0rjSq3C3oogrI7YsYc
9QD0wO4tGwu72aAQpFFW+DwojDUpvB5EhAc4hK4GBc5E7lqzr3YtErVO1GClXV0oTvJgTORHVa5v
8tEkvYgKgW0uKVWOnq45GM4eK1WBQdIdFe5bWzGMZZKx0NuYSGc6ltzmNOy0RLubCJJk5SX1wT9Q
UCYdhDZSTt2wTRTMEsbU3DD7vWla8GiFSrxpRf/coXCypr40LuqxO5U0UCMQZFp8U5bzszoWYN8K
1nSknfEhxeRAYcU2TZyOyqdeZ4wMSf7UeRROU4Ci6yIeQNVQbmNxvdInLMmDoXue8LjrVMy/nLKK
ljPAB2nF+xBmJvckqx6Ufrqy4+ghV1s0JB2s1WYQN+3Q7RPd2gy2jvuGfp0G1E0cfOBp4cUr2iDx
AoDZJyo72cK36HUtSjc6VpZ3M+Su9NaxjfTVnImvifVsh6rUlJMLp3l8m6AQOATm1tTFc99da+3S
crXXaqbzyn8TuAji9WU36HTghrVtQVul+w4ve1iD4F3Q46UqhrX9AuwQZVhzoeISLL/msnbrf3wW
j/rSJLyvEQRjlaP5jC0UA0TlEDa7l3uL4flUQtv00UsNyu4/X9UjwWwEWERu4tG7GoEfc7jS8rZy
F11BnzMIlpPTrSZ2RyQvf9WNwjfihxkNRPYbVmjGSx4RGwcco4sQ/g+0lJmQsxqNAnpNt4zTI7Y3
dUlhjtqZV6RrjQVJRLYv+NkAW3X+WX7GfwLapsfIQc0GYTO2IUjVqm5VS1889XXY1qWyMAzc3vh/
QXuXrAI4zqZWGIw4aHl8//wRio3yZ/k6euwnKbwrvGu3RgleG4G0a+ahpUbFrm/VT3liBZpstCgp
88bDrUh0anP9uuUbsJg8fu1zjxJOwYuzEaYFC1UHuy09UcQuKgtfnqvVVBmOisHJABksDy7qbnW+
ABrXRooDSns9VoUvdyfPSx5WkZcDxfJ87eyjsjYh2Zb8duSq1zWdbC2nYsKm9RAs5e2Rlydv4X8u
1eOs9JFojrpZNZNMwPiKaayVo7li/l5XCaONvzV0wHAE9+XPcpuSfr9qv6qkLWZJNYNNm/TH5igF
btQYZx52l3oBPtDtUqOORYWiipy1/FPIx2XjbuUm8Br9uSNDgdVgatmb3JWKGxZixryr+XKq69eh
LG7kLuU2XnnI5mu5hTynovyIDv85KemfLE84LK0LeSgOcTX0eIiSPCeNdj6c3J09dOADDwZ2VqQo
d968Reea6CVZ2UV5mddoHtDEcqXuok5hsUbRsTXo6iELtSi6uvJ7nU5HaMSfwOCPBm9VMuByOyu2
2EShqrDcTzfnBr5ok0+W26MyMlxzq0IoIT+GCcp2aq5uOzrm+qDTDk5wVGqpRasFQxFoNF7zwbgB
jvApvGY7jnSzkVGK10UaLOzBqrZWDSS7Si6r8AVL64HFRr8lW3jN+zGn4e5cn2EQZsVA7fMDiyTF
MtkUMaujWWIODfOvgVIwlSTyTXEBkS/S8+jCCIv7soc2MLugdZCnqIhxKDdku6bsb+V/uVfpKyFh
YhIK1gAa0mHHr/u15jR0sP4PeeexXLmxreknwgkACTvd3pG1i56cIFhFEt57PH1/maXukEonpOg7
vSOpHDc2kMhca/2OQwTTcExQg6Hcxe5PWOCkK9nzcxc0ZDnajKj1mMn3QsWGJsjcisZ9FEvyKgrX
Wzt1g3eUpApzQlRvs93dpyH10GIzZHdM0CYxc2ZYA22cfnSnwj7O8sBqEukhUDM0JqWBvSvUH9S4
G0UNf7OM3Y22afL8goEtWJVEYBjYZevGAo+J8bvQrPjgN2W0ZsbK8mYoPOfzteuxRk6y8ibEdnDl
SMhM72BQtEX602piQo1Dukdz5PqLz9IrAWtF9gp/YqtrHRUT4P5xbIyDngMgmbGervVgW3fVc1EZ
BT61abIJZDiwsHaLAdDSeX25tnr9HukWKJmZvQVlL1MJC0i8gBRlGOCRK+h1FDhJ7XwoXGYHRcSg
24TXt+oCsV+CDiQ24xjGaADt1bwXTlnsTIL39CqzjlWjnxufYcQ8kjg4SjDTNsuLGuFnx7zkMhXz
qoQqttKrEf7fsIsnlC56wCzbkDD0aMB7y8r7MKBIVQvdcwkm6Qtn2xi+vcWOvN/ldDKzO8T7ogX0
K/KqpcICd+7lkq80kk6W0U52dn1xZlscZ42n2g8epkDUjZrnHQp7Hm8glG+AVexvunvyS+1pCaaf
sbcY29hPduqja0LuV06qxdvJLIiYtMLiSLwY/C+pHbcgkUyivP2gFZR9pQuPkZcVmpukgxXFTbLE
46YNUfnHrItRd54yZKHramRw2mf2bvCpW5b4W1AivY9n/qWb2Gs8CXkT++hBSGbGyB6dIBeYNPTy
MBn2Bc4NecGoORpdDVFEcBKWmW3gb2c9zzZ+toPSI3jJv3dQUuwKg1TOcfpJxVliDTLj1lGU5w5v
KCSfL7oBOBGN2YU+0F7P00Lc5lhcRVT+BO+OVjBv/G1kVac+qK99G10MJ/nyshvfpzSqs8ZCcMHU
Wb4LQc/a1vLpEa5Lv64c9gAD/wVzoIkw9O7ik1MaMiecIthbOQ7OGJbBslBwqgQUFUsqL7keijw8
++M3ZxQ3BvW+m0ER6UbKoy6hGmxZSoxtIj/SURBTGlnOCNQ1UOhl8an3oPADFynQoMnA5Sg/3lLJ
yEfwB4LEr3SrvNqLfZfDIATsAbjhBSaJ/rbrxZOd0MAV2l4HckyH8jI49ZbjYKcnDpjP2Ke7wAUR
KHtijMtdGlwnvWeAC2V+WeDFFYKqTH7ICBJdBMZzVpVvbWbfpxE8IMny4uigegQsW7qC6RAvcC4t
jzMvI5NQ/5T4mSLmLAP7MB96tgW8CWbFN+EcgNPSo1kRymYiqGwaTIXZTyHzNzF45zpJ30wjv4qK
tVD40as2Ei3aAmqbfeLustHlfZ6wSOj1jR1w4HeLT9ZhRweqT89RSJypHAPZA0yeOLKbFSo5qqEp
fTAWZkQF37CZqomeRKTrJCLhzAkhVuKo8AFBTACqougLGZFpIeIMKnBv4zTjYewz8qDqzL/kmrer
bPNipcMdasaY0SELxBlo1gkskr4DBWVE3mzLumy3Xinuq9avT4Bsm7jEjMoxYHqUiZ0d8YT7Jkri
Oh3zZ9W3P3Qs4bZioQYoyLaIBx6Bb9FfhGt8CH7BjPD3T1FgNpDqoM3D6SEsMUWWi2kkN1LCTH1D
92ARmI3s9ZADzjVh+4SJ9j7B+m7duGDabvdFGM3DL/LU2L4X1Zc2fsenvLD6c4o2bKsgvyx2bhbT
INGLZd5Kpid+cQShGsxNqgFCTdtAGgmLN4nYkdwCAwfwZjvP8ZcEBR2vemrN8T41fIY19BvDzOpl
EIxkr3K+s27uikZb6RrSFoWdweJfVaX/0ozLyzixAZUJ2GftR2zCRhWi+0j+xcNBiS5+ZwUbOJ1B
rcZ4B975X0VPjcmLBge2Q2YAh2LuFSgK8ut5CRH1hX2/QA495C1jREsLGJr5a8VdSHpuUqGBukt6
lN6x8U0c7JKrVMeshrIpr5pkMrohZVHgu0f1KzuY5HLP3rgn9SkKHQzHO+dmFnQ4enVKsp7+bQCO
9CWAV/f1iQb0bgm5b/9MJ7f/Tif/9bWFi+u5+7eYJGhcZV4ldXegTTtkbBzTYtz4LuRRjaOZjJib
tPoq58nbYKVkr2rPIIrUkJyLMuGFoJODFUC5UsK/myXNJ4IJsAVZ+qIIea9bWYAt/g+vHiCceLve
5u6pU5QB25qUovOQcayZUX4/NAEvAhTkQIu/ZNkUyXWK3QFzf8Hz+MW1lwSHomAUFNTzlSrrdWzY
seUOlzuEpECtPHp6HR/S6Fx91vHyrdEwZv7nmyZ+189IDjlf1BSOh5fh3/KckNSk7qCJ9qDFAgJc
FTwsYJQ4urGXSSx3au47UyZiStaPokeAuhxLi3GcPFpoWC5u6ZNzaWuPQ6HdhrW5U+SYBbvQ1bKw
ebjOXNLGZee0a7lzDkso0qPvjElff7HZLPE4mOC4Cy2SJDeEY3xY0uY7EiYO1egoYxMjhtLyDfzn
r+/+fc0IHEEsVBgeTMa/eQOEfZ2afkwMk6635i7ONlrghWs34pjItRB8i6QaRabXTUxgWy8+K5Ke
JniUcS5J4JJNHszBNxtzd1G7Wza/w+Kw1eXDsa2gWKqCYaqJvYBpUMpDJbTyt9njzhTY/RVZzgcS
rJTDgWD/0TD1GMGI/OUXdchOIihztBVZpWNVMLbb0S3RlnkwqZIJhkc2HVwd2f8yKx5SMlr1yW6r
o+Nh6IA4nwY7wg3Wjq1jKYlYXkh+qJEBAwnGR+R5pXu/gf2ZvukB3KNwfkyhJixui/27PF2BqyoK
coLXVaFsJv4GHjcDMOtYw8Ta/PMTIajgd1EV7p3CRLRCbBVyXgxh/rqB2SjvqmwmZCYpcYYcKFb3
nUcgpomSLC/GW2dxMDIl/2dT1P3JcWpz0wzRF2dyhfv6yuzCx1kuvkryrIgpOyMPu8F6zcHjj3+k
xcVzQ4inX4Bf/dqUWuNoYQjYDnWy1QzzXR+XDzcO3+Ce7cY2fjD97MtL2Thy7Z7BBwdqY4KhwCpL
G0dft6V7k1j925ITKzzXAc/Dea0ljxO/rXhLfGC8jeZsm7vaY9BFeLRU/fjNd6dtt3Rnre70XTqY
mEAW9rkwRvtsQ3dNU3R1DTBJxI++DPl0Cvyh4XcK4xiM5ibO628ts7oDrqophVeLHUPZ6rDJ4c5u
qpFxY6bnW7Y2xBvlm+Tgu7XDsJMNTzLDFJ1NdDDQbfEhd/wmo0aSRZrTZF+ZT4qNx95kW1SBikml
/tykkBON9l0fwq8iz8hXQvdmth+qoAzz6upoIJhN0eMjI98MSdxqXPthCZqL7IvDKn5xk+bol8Ej
O+WbbE3poknKlrOhKOteRt9+CfRqk9qkIjdDgHTEb/aMIS/1QsXla9QISzlI+4dXSQyi4l9byJF3
cBi/rGH6Xuf52dQjhyYRDn0sqMIXgpKL8ClssoNiqnbRexn2PzRT/qyIHgLFqFsgibDzHHMsS9sO
KStliUDs9L7caimdaFwXl8ZxH1INBq9kdcmKs81aU5JBsjWk8ouXRUcvtJHC/uK39bLvKAZeOj3v
6SOb+hDDIfUYIrgRow5JoLMiYKcUhy6r4HLNNsdtvzLh3lvVQ2/A56/bYe3JVphKdttCjNy1vfiO
felLIHchd+HD9a5+imvzRb3gUVNFG7sgkToZYABUIQKY2rxWCa6T6NMMcBVJ17bRxzbPXjhebaGx
2dD3rGzio2x6ck/D1hG7MZpnn7YID/27qS7vqri8zlI3QcDRqqM99lsOfz3IcFGwggeN4fkmMAgU
F+QLqba70xicDAajgIXy3pD0x1LjH+KRFcXjpQ/fmfRrmlq2UXQ2jIbTA8woE965cmD4J52Izw03
2VoqSBJF8TLmy7b2ELKlI8A1yPhjn5bGuYeehknJehzT+JqY45FUnvFQmj6DHhejoXEhaARBGiML
fMTKYuA80X17by3R1aa3PGqpk22qQAcA9MbLOC8/7HQ271P8erHeuuCa/VAtiFg699HDcgwMJtcR
BjBxiuF76gTAN/gIMd4qGMh2sbUrotZcj6YYtnToJMQgrOj7bO905EBPeNlvSn+SU9KOTtUCuOsk
sQeSZnFwW3uriEEdsp4ZPwyeBJk4UXCCVXYSaVXvUq04LUvsbJpJF6iGlxuTqfk+GjSILEVxzLvZ
PC3+chMVVrpFAnPVeqPix1ULCTVkr1qLDqHrpZpr8jPtOtyNdvs1mfyurTFjKHG6PEFJEyfXbf/4
P2BDAxv6k2bq3xcDH1zoa4dKF+YmcsSD45fLye+eRtxnmS9BRSEB1yYjUv5vBxjUd/G+jNIJvmKt
nU38a6E8TIc6WLRz7CbuqVm+1C9a+Tvq/1DUAYI2FjTbYsYX3hM2BEDvZoG8frAs1z8H/ZLsvUI8
x7WfXqZwwttnyTe+kdtAU7N+xuzxpqf/OZTjchu6bnLIksxAOdJDN89qYjE0AjPKIca5o7TtczSY
V0h09l5dpboK4eKgUYj2qwzgsARl0UB+iIFUvNlYB7Sh63IUNq7bw94M5+joZBn4Tp0SFZb4azvm
4/SSIGJdx8QuY3BuAB5uhcwBbmEInr38qe6h15l2eEzdxjlXsggJDFTC3oSWGrHZdyvsusNoe3vX
YKSSUncCtExP6MB3SzxvJtP8EGOSbpPebM5W3TXnKTJ+1pDTd7nMGo6qifxgLw93+ORu02kwjq5V
AOYwJTyPpkV4aQhsyF58H4TeUxoPpIcHOnSWANFR7qzxhEAHL5LzOH+3u/m2aHldIt+4msR5k165
wB/U2uQw3YfFYpy8+LRwAf0SFgyG8CKB5DTsWyM7hf3c7fXcoUuu66U92ZrbMskQq2EBRFkns3Et
YDidINgnx6QM4B6jXGBGaKTdibYwRWRy8tipOXgSd6N+RgiVF1c3Ma1NF9u8LI5uYxjieIMxAqUZ
i/ENAoxrjZNiAKctSpSy7GBmacW6aRHqCzc6KAlX2XVMgNPhK8RoXfLqLmrXKqQ2A3r1RxY5j1a+
PKrqAsvFcgNOth9N4Lywa19IXE13HnAfTO7szcNwJF2mbqNLPYONCzi0Euyvg62iRmfTFO8jBFWz
jRFWk/6Yw/Cs6NmFmTlrl0IauI7MJRPR2uhot/CjduoqFWFajoiWIL9O0QZS48mIjFvDIs8dUGW9
9D7wV/ug6qRm5vgYw3wfJdCtssBv1hr+x5LsjKdtu7aL5bs8PhWHHPELrP6GvZ9vgYtmckfcGJTb
Nn0bJTVYh3ZOmd48LHX+Jvmwkn3uCBjoCJuAEqdNiyQgRgQZlEQ/y6n5GM4bTn1KaYefVI1Qc/AL
aAOqyw4RokjB4ap6nRL/kzBXXPU9n9NBfU5rSGdaX9Na8TtKJLOElb56U9z+IaJzd+Md9vfw1NNx
b/Tjw9LFw7HIcaSLRXTTZGO509ud0mwpgjBOcfm60elFB3j2W7dGWQaR8kuQf71CPIeeTNDf1tPi
YRmQn4wO5WtSSg2qbx4mrb5tdP8htBewSvNKd4s2xBkfbJi7eRZ/LXXGuwoE1WsPqbRyd5yMUdb8
hnFLver0emvO9bV2rUMxOwhN7INqoF3JNu5b9xtsiW9j3ord0MLi6tzmmKlpmtQD+tqRZKqrLh0d
8nBGEkGufV+eWr/aLJm4z+RAs5LqGi1hHqNjGzpGPUWLuNgmvCk6/aFF+cJ/45FZ5ewWAS5/0zrR
65R8eqZo5nQSgUgBZJBkhMHnEGGTqFbEEglmkZSRq8Ssbimix5UatkwB/Yk7ZM8u/i8YIb8gTTuG
4CvoitNxoycjSiIuuj3mPXQVa6J6KkLqIjxDN6JfFiS6+Vurabs2057VB4R2AKGH/UEUU7dK7PZB
inYs9gd22/pZ1p5qfhDgY9TVdriR9XlbN/cp0DUiGWrfnKFNktDWR1p5iRuNVIzRvctmcVtr3U3s
woIOGpjOLQkXxHJDqpX+C/izr3y9QjiT4I/s4PzEpem9/TDaeKqF07OOhfbWdHlBupHHg3eiCQ+B
v2gwfSZEkjgvOXVtRikCy0v5hJxPb/DL7eDE/qWTUtRYSpHw8ODSLHA61SJq/AjfjW68IfzQwpsS
zTnT6kddBF+VtpAeCX+SELV6M7klNfm4XMeCaw1wlQY9cru1NZTfCIHYsPsgdZmybayFP4yCeyir
VA5ssi/ct2Ws3w7l7L/qef5lmIgF5HvbGdF3B1+Joas+0yA9GnIAkjP5RderH9O5+RiYnAp5jRP1
b+X2uFL4S8cl+jCHCrqPfCmD09JUx1yY0MXwYqbROIwar44fWPZG03CcGgTixr629nYEW1dMyZea
iODKugmJNF+7DAI3FqC7+m1yYFfBYNx7qffuTf4tM6itrJeiod/qgxdIrhV3QEqHyvCtIGZuu/RY
pLbLOZXq9197WciDHsvkzSfoj/S+TwwOa6bRFUrqvsAzHyvzydjNEZ08JHG2wxbdBJlokxgpqsW+
KnsaHKm5a/EQWQ+1u5OiFdmPy5bEnmmvqcn4kDRa1/Bn5pKAQ6WvT8Q7/kEIBqXCQ/VHVcSpHUYV
4pkuw1HSf1DCKaXAMOSiqmftsSCtuUBOrQZwam5tyqrZJS4460bUNxgqwCsNkfxS+OWST2WNRboW
vKgpg8hDPxnI7IlgVACA0ucQpchCgP1luANUWtl1EHi+jlvcF4+NY1P3UtkPBnlDHpwO/7Zfun1e
mjiawT05xq0BGcvxQHHi7BTPUcHR8thbDg/DPidWeDQs016L1sWLGD+7NXk3GiJd7XZYnLuuKoI1
5llgPN3A1Fv8nOUum9KDjl0TrLQG4jn9Gnoyp+IlKg7WtKsiKK167LhbS2zMjqeoFLF6PHMSFf4W
Oe2UYbJlFDT6+Ui3py7BSthxx6B+tSIdfTovtzZZ39qp4HRlR0pymsXaQrXvMqDVW4qDdLS2dTBf
jdmAgIHqAotbUgUr3V0RwcT71BgnJRAdw4Nl97RG3Qapp1Z8UwCnanLNAd2ecC8En4CzM31v8vJV
dNouLJfbduRFVarbwAWvtOup34kfvT89+Fo7bToLgVo8FdYx0bFhJPGrRAax63L3UhEbA6DGIL+a
dWL48IApI2YPuonSNzgom4651+Yb03rCXFtf5+OAsEROfOzQQvPXesWF2fTJ9dEe4Ln01czjV5lq
8D9d/JvxIVhn2TWJYQkRncL0gNdGaZaV8iRa6iM72oNv1a8Kcptnzjqvm18X37gk+kKY+JKsoMIz
GPNTyVIoNrWfvCrFG0pRztWo/+EGy7cJ3vZYug9dPT1hUYlFnPMwBsNNU9p7T/avPaMKWGNotqSv
A/GI5TaXKi8JNzs1YlkuXvWTmo5fw6iFySoqU0Y+cQnhvF6hOPB/nXxJ1VxbYhqhkcY7qcZUb1cq
5p1Vt2evMKEupY9WyFcpk/ro93Dogm6VyfKu7tie1SuXS0RGgRoSKOqHH3hElkzA9XqPCWRm0bt3
LC6RXGNb/yh63ktNi3aDw87p57gdyMmx58J11TGTVUeyl4Y/tIR8RelU8AuSNppxBSXKkZqoftEu
gWZLK1R2ZfkMoVqA1ScMnRvA/KZqjr0LNtG6DwBNnCyyRip1dqbeQy4H//o4TXmCxxaWe7r2OVjD
SxeMxGWCV9ZpSNruIXZ4PSoGGGo1aE1cbdV7oWYIGgALkA8/kPkk3ofunayZIW2mG4VcKACrs9/J
RrtXWiIfafNKg9RoLwkGcV44M0hcnqJJg9IQRLuCepjZI9eKTxRC+MxeAzXy41NGUHWGo4UeBagH
eD8YJGJjIMcZ03IJ5YKsenpnWUv3Aj8FetCj1hRXH5tXWIfFxcjYfFtqpjjUYDzA9qYQmg5Cnnge
lE+k3NlV1mMCF+Ic6xqpF8QbQs6+ZKVlUHqqu5xE1vNI3elNDHyUxMt4dBcn4Sp1cMlW4xRLcVGn
9Q3682yFXxLriyP4KUt9Ww3JXv0sW6K6SwWSmjT1A43/V6EhicbN6+Tx5NdKWCyd5uSuz9gOG6h4
r2ZAE6wTNW+eQgPCKZiERF3gnzlrnWoPBLfaJWgP67FbdhLChGoG5uXxWPLmirz5paW5XWr/EekD
wAWzDBj15k2aRS/qHaoNY9y5U4NgxS23YTlvvQ6FifSokZI4Z8KNMfPCqxLSelKAL9W8rvaRMaRA
xeTv0ZZQZsg30xuyNwZH+kIfrHaKHkDbmKdtSqE0Jaa8GU8K4lhyTAkq536OHvtPG3Pp1WRx9gTu
Lbqct4KWeuUzusCfAXipyL7I2XuL8/Ea+zNyy9BQ+Dc2/LWAe6z0k4TYM9ytODnztrjM0kwgd9Ni
V017Cz1AadE3yMU6x9T2nZxOybIFjCzeYBK3U6pCWc/F0gpB5MhfpQJR0UZske8yK2FkXANqQ59C
rakdBJHCDqqgbREHjI0TVq18sYB9TjbRv9i8VRA/5nFnIXYeKwtb0PJLEQag2IOZFt1mFGG3eWsa
zYBRnl/jpadACZ03tDC4X+dv7HQvuj/vZDsTS22t1ebXyKU6luC33PWSqt/C9i9ojkKxGqfsQ84g
x54aUim4OT+eQrx0cHJgXXsp0mAdrY+s0ytGvz060SWwj6NDzJv6CtGAeaRfEMFUEkVrE/sg57SF
XJuTFzwoX4sUmTVnJOzfLjyUeAKkld6vU9t8w/0VUJz3Ki6Zp3sYlU8awFmNexF/jl8DbUhlolcN
W82BDIymxUJtTgtRr0Kjvpszp6bjpfnreSx+hT62t1eDhpCYZaGKFZRQ16Igk8qLvuQdlZ8WiYaO
TCo6WlP/NZPOLXMDelatbDu9FEyQF7vIdmrMr9OYGpuiyT/6LL6RldOSUqJR2+6yJEZVXLB2gFWe
dIMxDG7r8EqwfDWX57pHgOsy6HBkIWGbloF/x3JWe0YrdelJAqEpRT+5QsdyDpppx1h8y+XS6AGm
/5LFU9lMvUvr7DHLNXBYahzGpOW0zGuqjRRJBd1umG+k8wVjIuAdqXDIm+5TB/DQsDFZmwMbSf4F
dZThbuAee8NnnkIHZknBrd0NG7hkOOxh7QUbY/jpJMleLne1J6ZJzMf1yU7hIY6O6j9zgZQowVSZ
qUceVH77p1cigejzS2Lhtex5RXAC01yPteZs5AxcWRZ4sb2jj7pVVgWGFMVHM1Pe0kYslVNDqvcn
Ei4CDsa8qzwjp6pZwousvSwXPLQKl9tpTIN1Gzew+NzHuW4raNyPapig5hhaO2OyPpj3yhyjyWbY
tmkL2xM90JCyjXp+RA8t3FOEb7SIWDlESewx+Q137cNicXQT1cmcidi7vvqaLQyQiBGe1rVt30cg
4KtCWw5TxxooCg523R+MXZkeemnzkrvljdZbeJA487s3fiqVelCn0Et87nnPrMajSbWrmPTplt18
4ChY0HX5o1mvJTGgoyNiDF+tiQelGQkYQ0bsQyKoOa5jDFHzU2T04GjFRqLvusv0cZBH3Vg9dWzJ
crKSl8xjjOpQ0xm5PqQ/yMNfqoHulvZeiP5pGCdrbfJ8Ugz698pjKQAu0UBtx15spnGKaM8h3440
GOR3fKZVeZwznRLQIVnSlVRfOaiHXfY6x/m7GbFFgM4N63HR2eugbJku5AwNkU5cb60KIteYOec4
0Gcoddb3XDI+snG4rRtzAa+Jby0PDlazwIPLJXmqCinebd5KhrPbgaMlnB1rhb9xvKqZkm50jGwV
5aLDaHbl2OHFoUhZ1z77cbB8uhS2cHNQvRQuCcC/UNclf8lr1Bh2gwtQ4/LzJgw1eUMhdqXOVpGH
Igcu3RzSnrZYk2Lxmb1MtlAshtYY3pMOQ+SYS3abN2ECyNpQctfyJJeYmHLeiR0AkNrmh2oYpmqW
vlUDFB51TVXyrMxV4rS+IbnyXp6bNRx0Bvf9GYcqZOSyhU9Ah1yD17wNs59l/6y2ULWfFclb7NAU
iAoupfWc+fE+iJkPOMNElEHT3Lhgrzva/DeNiEojr75H9efg9e9VDa7uJTyzzKRki2HVrScXAaZI
Ly12kArGU1YhFOMV+elr5q9vsrsrQv/gxeNqgKgjCochT7ivl4s5RNIeoGVeA395Z1X+WdOCfW6k
P5QpR66xw+VyNI2GYNVI0kcYeA9+RwUWCCowj+1cTr9cTAEUp2NcotPoxS8wDhnuTSs15qyAetbo
Cff+4MYHZQylmF5jvRIh54AiDkjwL3Ug0Xph+gnlicoo6IOVVaefylgIs1vgpVKQDyue+8T6TNrs
URoYyWNTLxNEGmXz4ZXtDSTKDwXXwfbbz231vJDWQrfbVXi7SN8GppySMzR0sC1bkN1IvnxNVz4g
0TwqANhwQewY0Kws37/iBfgtgO63RZTBVhvCee+Ce9k+TRPlPTaO8FOl3GxwpYMV1WEuKX69ld84
qW+ul0L7VMNh05Fy4onUDaxeQEggsto8d6OFCV80pI3QHMAgIpxVB59DVNTvBshva7VIAUaHtT04
6xxrbwnEk+MBe1befRY3vB4AyLyrLowJL5KrhHrhoGo/1buV2m2cB9vFA9PMnBg7fsj2aUlwXgsx
W2DQBEU33k9Wuu8S59kw2ZJhm/6IJKU2Mpqt35pApNQhovHuiOYJT/FQPXeGV2+Ad9a+093CNYMI
L63EZJc2SUsk9H4WyR2vcuZLtgTWARrDTzleJ1iJTN/8F5G1k05jCkbte/PDtopi09sfmT2hKJR2
ErKzkdPRmBOwaPFjEJOLLJGWLeOPXSmflVQQC2pIMnjf5l6/icoFqoCgP7Ps+oRbJ9to4b7LFyLJ
oaaZ6GpkFa0IcORvStw0fq2/JQ0NRS6/aCQrgK7/ph2cJi+2weThEmK035V/V7pwXMfeDt68Rwdo
4t0H3Lp1oIZjNB7xLgfarpgRTptAVusKG2zDdB7kdJwIzI9Ca96lo5XsGQE+HtG0HOqsvkpPkTK2
LwtDD4bI1IyTBXrq32Nb+oKKEB0mOznbHfvKNV/0B+V9mMnL97XLpGv6tk7RELfSjQ4nkXwfCGi6
7Zkh5ruashgTO0fULjSizWPJnB/haQwNMBYbeQvnJa245OHOk2Sektg/ABRIMLRaIiueMl2h6opC
KRtP9eYu0l1P9mBq9sSM4iSoXjIr/ynk/FTeZa9abvLKO7kVcN3i/MzHGpkMFF09/5qlW5xrfZjx
9F0+HrIj010EvElbDBjgsA55GuQfFGA2tUt9yDO16jskfBzowHjyj/GH5iAgi6GWlZW8zaoiluN0
1V9PuMMDIoN6yL894w4HW5ySWXWAHfYKKI/T8yw3CnmCozlKiXtbkdMISaIiuXbWpG6TybbQtnZO
P0zX8IYu+dVu2Xi1xqHgxqeGO7HIUtuT43u8Lr85xGkplufSw7huau9OnSQDLB/sjnRKefD9pKIS
YYm+OhgW5kt+soIQzza2qP4mLfpXudeos588+FsB8WgLT9Sad9KKrZe5ZGYYfwX4YODRHhNhgrdh
XFQvXXk/C/tBOUjJotcRy1tW+GcUeNJ+UJB5FYbP3a3eRq+VJj6q79YutUp701Q8UFlVqMNG81CD
zvMOSqQXyFJVAgrmbYtZwsoahmNSjEdkUt+g6D+1IxbwqOsfivEuykGSkUQ81KYpABITtq70TdW3
xOhp5Iqt4tYm8LIef03jDINhgG2jbDRD8YsF+Ydn8B/msr9ZGP/2y/+ljsa2Jf7EuNr83dG4bd9/
Rn37CY75V1tj9S//sDV2/P9gF+wxY7NwInakd/H/dTUW/7HZPyFZukLmXUpT/T9sjS3zP7iB01E7
nkPKjyX4oz9sjS3jP6aQ8TtQUqXhMTbJ/x+2xr+7GnswZHQfEqJh4yr6N+NbX8xYdVRaddCb8ba0
cGDHWtaNKsLivJJl5iEj/9NN+i9exf/tE02iUgV0NQH14TdSbVZYRN1MFOjjtsWvYLV41aPpoOmg
GxiDqP8XWubvFDj5BfkgsnPJ9bQsTzr//im4IMRQFTQlrQ5GtsOiECK9Oz9VS/ru1MvTP3+z//JR
sIRNAsT5QJ1P++tHYRlsUEkt1UFOG9Is/ZKc1Vhs5bzynz/pd7tivhSfZHuWjF/z//bUOgfZc2Rz
9BHw5W99j+2ijZjDpVP8b/fPYM3/xRpZfpZjYMju+jbe2yoZ4s83sMLGpYz4ViJtkOMJ/cmrSbn0
nDPCAGiRtU4KiXc0mg4R71zvwEVuRYhTvPlvIai/E2zVlZgmHvG+MBzL++3+upDDtM4fKzR+2k4n
98/ppVR6ejK0+QnS/l1ruZ8B5iL/fLPVN/wzDVx9rnAcRs4mvF5bPvc/3QHNsEvhGiVLSEvBFrqj
6Q4wnce7upvuQKehRISXpFieiE6i3dTi98ZqQBqw4Yuthimk5zwkTvrwP7ksS+CKrmJG/N9eJKcp
ezNDU3zorJaRUGYf8OuXufQjIJDXfVDLIbjjNxKaKjkC78rs+5zmZFX3w71nYxxNnTw64fs/X9h/
fUxQgdmeqA3YXv56u5Y+wbsN/vgBtkGDlbWJCrUfNvNMWThavBGArK7ZvZI1/G/h5MbvJGT1qP70
2fLP//SoPFI2Bg32/YHK/htmPNQfzMhX4YSSqJmeJp3zW0+mw+g4P+L4sWiCfwuG/W+bAIbz/+/b
//ZUxjSPUAFyBUtEx4Dm+cmZkndloJ2wJfzzrTZ1FWL318VJHLznsS5xDDJNRQH+0zcmrMT2csTz
h1KvdlAwzg5ozqhLpFtnNmNhooP0dchAGfEqXc0RXuCZN97ZjTh0PjnppBGePf7NnM1nP2DtCM0/
TaO/q1r9qQpj1EbDLT7kd5bo78oEW+jyWZZVfpy8OwYM3naYnpZs56P/rMJ97+Q5Dh/8HPn3e0e6
OFIKj+W+nMX9PKOlLZkgtN4FctO5dligKbZmKxvFzkr0t8XS1CvmpawVmwnQAH+OF2oaxjvLco6D
CVJqRAf8GHLYeQxadb+4UdN/zQJXquf3sZ2ucY2fUChOQTkdS2zjUcxA/0yLa+eS6aLjkrTO817I
od8xr8PDHIhdmyxPXa0frPYj7ZP3zNXPqcBfevB3tO+wEcdha/rJl2wRZfcs15Pps4Qx0hFUjd+F
3f705FYs74yeojGPzHZXjcyQJvOn5uJZp0tydRRLlekNdkTBauR7GZNzgJPykHU9vEtkZdxPtXl0
znTGZYc2v6m09TTn7wafaTXcIJMdb/SBfMd5vjNiam+9fx81vpy39HC1OoaAXQRGwDoYO5+cNwNo
OHd5LOWE625ewhNjA5O3P7Cp+dN0a5bag40ZOdzu/At3SCKcYTS44Y0JowuKXI6NZaSfg//D3pks
N45k6fpV2nqPMjgGB3zRG5LgrDmkGDYwhSIC8zzj6ftzZl6rHMqq7O57kTRJkRJJEO5+zn/+Yaw/
SBvYODNv1ZjYevClehuT8T5VP2e/RgniT29krrz51orJgGJfrNW5icUDFIBpExIeioXt+jTbqJA4
hJU/PiuExEUBZTAb+X3VqeAp0+6nmD2/K5dLUIYNY/AfzThfHDN/109RrlTKcFRpk4e9fr5kab51
0DiUkb8jKbu4+kpR/NzPNRY8mfmGp+NOw1JZhX9OWryPHuwQe35rGshlQGN+FT3ZlYWzbSueUxxi
oVBwT0VuzyB1eMqKij9ud/BxMP1hwBAWtIjXscTyjESwiyNz0kMpL1Ze0baM+31TJ8a2a1ItNIYZ
uTQPMhp/+jo8y7L5sFqplkOT3Vc/CxGIR9fDGqkv5Zl1db29eg9m7mYW47M+d9OmQ2XwrsVSWC28
T5BIp8W5qh4gdmaMh1ezvUFC+aZvZcIgWcqmvIesSmRhWBxTwWeTcNofsD7FOmx8s9u03ndt1Z2y
dHkVSdleIXpi8ZDHAw+oDxkMh229b8xw5v6wLfhd6cPtdoQs9CvVC3fVzQp6mi+2FT15fUn6gKeT
iPRWos0wJwm3MmetVEe2W6YZ09stRAibQuQ7IZazBnqLqArB4FX83o/UEU5WsTjJZF6Wl26lJrxt
W6M+6mM9zZy5herI2c5zLuFOLW8IMKsd7BXzg8nGiAuKudLNMuV93g4ZpvNV3cBRZuvr2wjLj+zV
a7N3o3GOTdJ/cyEtLayBkdtFRLBbDMjHJhRgOXBkqYkSePYRDQLn24fb/6CGAzbNLDJvfKOzy6D3
8LIwIuOSk4KMqCFCsDTku9aw73H4Nrb+gisJgBF0PW/F1N5BuNzOF7NNjB2y/jsTYR7JhMZwmMyj
q8Zgbj3wX6JW9xOZIuQXRMnebWfUF0O1W2brDTIcq0tWNX+o2ch+WIBjWem/sfIENjx1L1QA4rar
mjDfhXerG7lXOAvMs8DeA8A3v3KmMzbmcEXi6Wzbzcnr2UW7Wh+TFYI7A0bXXprGJ9YWCh2p3eDo
aq2+u4Nhg3FoXBbbqHZeQAKhvM61CvI6fcWKCo1l6RSByrlwuTCD1GBd5ZioI8Jf3m7Eu9sNeSte
5JD+0seBWeS/UJccDZNLwxbX95gXLr35ownNlzQukQaIpylUl4WRDAB6hQm/T7bF7SNaevxKisNc
YGWnb34CrnEEPtsaAzMSbqgyLd8FEXJY9QHydOC2C4lUW5fbOp7HKsBQ5ecA9kOCp0ScopbTBG9W
KLvcJ0BGmxzDaECUkHlK1L42A1ck6pK9D6uiVwYxxI34LofO3YVrBv9JZT0YIZMNmaKrgeZJ8ktk
HLDKZOoyM750LQNmA6LSpF5x5phljKA9OnsTLx7mODtM2O9GCPy4tq/Vrq7qnbWsyJMwb0Bktewa
4fewhdUpKUtSueCEMKCPtyxki0FZdVfWkmnUSNnuLz8bv8camX1r4cwE4vopTcC5ouEijRmmH7kd
bwd/rve2y5ONbOZNagPcJWOAYonBtv7sqpw1NK4oRJ039J0P88zt0hcttm7KesezGXK+mRgQkBtY
/Uzc4pyP3fPEO794bzmM6kvMlxwHIPNWE2Ev/6FSlyZJoYZaDJxmM8htdQ4fpnLjiLEq/UU82ZAA
sSccdC0bDnG6HX7OJgoTUjQqhD4k5FXPZS/fypklEIfDy1pC2NB7uSvvV9NNti4GrNtosr94JXYa
ty3IHdDpp6II4hrSg2cxTKo/6s59A53+mc8sW9s3XwkoM3drmRKgsGIZSZwnGB0RHryYNd/hLHRt
aA+YARBHWfOZ206EvQxgdz8MuKpa7q6PSuy46gQHe2JOZYr61+Fc3K2LrI56wudZghVOYTCwlhFa
ze51KJN4U75YvT++lA2zGAuA3lr9j6WYnoTnT9/TyN/GmTxHDIe+kRdhevuuNybiI53rONr1keY7
2aVT8sXvRvNSqHS6Gj6Rs0keHuwqvVjNeGiwUbiLmhmDf6xXt70VOTuS3ZatlsjDIACHQnJ9KIly
S8Sbgi0kgR231py/JhylOFJAiIDetDQth6CZH8xmbQJu6ATXfx1PX/gVtBvD3MmkWXaLtQREa5za
2L5DJvhSThLrn2+3ntzhtod+F/SDpy3vBLkWM54W9rUkbwyU3XqEGlLuRFU9ZBIBhGv4xxrPeya+
5B/ncREki/8mkqU6YSC3a7J+3UbF8GgK5m+uR46O1UUXIhgvjTM0+0HCzZD9MgawGLCfafofxiTv
SfMm29jq9wluMoe5Li4utC0WRfascP13izcf+jf0BtYnSnGqV7PDURJKBzwqGRQhklZMz3653kc/
c3yYwyT2UFzJlKgeWltgcuWU28RoydhLd6ZPvTXOzhfHYG62ROzkhKhQaEU0Jo3ds/Ql639RznEs
MlijVXzwbJ5QYYeExtTVPj8cAaM1ID8jHmibetyXS+AqwuzWRaFyWJIa/t+wi9rMxIKrAjOUiElw
+HKPMWSWyVuaawxdE/vTgRNp3g9LNx581T4wX88Y/dTLruydnegzL+i8xaWOHb92CSttXacRb7KW
MsrPd6WfoIAkANbza3PneXF71B4yetrWdFNNBhEuGNOAca+BqREWqZD24nDZydpE8cAEC/moCoQR
fmcWw+2keTKOfnbZ94fexQvSlTAZWrxb1ZgfbiddaVc0majGMeVEQjJHzokEZZKTwAnYztQhLMtn
q3Gsw4o4PvEj+zgoGMOcCgcIF3gxWvGdgp4De+E1D5tiv4zd97wxwv0SwaIl9ATzrF7pCCIsx1Gk
W+MeH1iKoj6JDg5CW7+Xn3wvS/Z0b3IfJuOdXLpXhU3adiEbYkNEN9YIWNqZFrXBOvhHf44oEEvK
dDHYuKhxE8AEpHgX1kjyp8J8E6MPX4k3pHTYAC2U6QZlspvo2IU6f9cH5m/oEhKIqNpmCfVPCiC8
Ya3DBnM+I/aEQQvbSOqiIPPWkVm7camMhvPdos6SJp0ZjvU4XLEJJrFCyETZmsU2qdGLtsv8nPdo
MkK6mXTs630Lp2hWkkGch/2BmHmlNh/QZCAfk/P2dk1W2/9UldUje9Lnyo/ub6Vun9JmYmU0bzoi
lCx8polV6J8FjkrWz37hfcMGfFf1QVfKCIPeyhzTC4shuCzN8ZCYbblJjK8uewebYLiZcRUIVhtx
MP8RGYLjcst0qGXoOUJ2xXwpfDByDDxUyY/qCS5N0Qx7i9KuLSk0dGqCYMRwhDXvt+019gOHxnRf
J8THOAz/R2fg71NdMBBl2yDZIUR5HnpI9QgIgs3Bx5jqZmvQWMugr0LsMyEZEu817NLv+A1hs9Ea
SBezd8vh+k9rR8dJn4aNXnpu+MR6HSqS05GQXMjFrfJHb5zvUYy/FL68x4rrV63TS9M+GP3mvgr1
EnPXN5dzelsnDZTLusOSoHnB97cIJgwsyGZvjkaT53vhY5FHesTFHmGse06xj4gQCsIEvoIDHZ/+
0iNUBgHaDQ2NfFpTW19ZXJsxu7uVVH35BMkWqy+aLzhQ+Dl2JLCtHKi6LZW9+mb1GMEnfKZQe253
aDR02aZV6yUt8p1fhzjPwZ6+vezBxz29EhGpM3QLCDyPlm0+YIBS7chHhUCo9RaW9F6SXOkMASiw
xfhsF2raFLE4Rvb0bE/LJWkpjgePC09lT4OG4SaDSMJzEWuNz1lD3VPk0TkqqjtZEYHgYpWLyOft
9hkMeo6LGTWpE/o16H21rHRvoftjM14+O9BWhmKo8A9LoPaFSmw8GwbNrUu2c3gvnnFvupRa0gSs
XlmHZBpwc+kXYXXVTunWtpTFnS6muE7wpHWzWqfrZXBfvRT9kVEt59KyrrJhTXTu8gT/+ep5yyXP
+gcLGGIR65mRHdZwJf+H/tMa/3CjESevV4fsgnpYsHPnHint+FEB6dmWPFaD/63WoXG1mK8ChyjG
ncm7rVv0KaIkCz/f4Lfbixf6zKkd7lerAKhIOaSwNfvVy3I3VfymkRXgvGo4gTzrfhfZcMcNnyXy
PkROsxEzMjvxNItEAsHMd2h8hq3hPhgjxGOiqPSGMTBEywlGNNltvBnOe2K33KRcHqOh0fHz7kqh
QRFMrzf4VFbNyw1NbiJ2utb9ZvgS8Myivcyc5aLPZci3hLmUP9uRNa2b+rGiZB8E0wpcE64ORJQe
Y99tH+KB10R+QImhgp5OmDtY0zbshOn0QZh4u+hVu2p0jIHjD8zV3O3tnvftBr3gbaHt/flMiMK3
bKYB0RstzlPJ+KNtRkx1hr3+VON1OMrKfZ/z+D0VH4g3SHmQGTzwkm3GeFhgjpIRtOzWhLetIYix
Y/VE8/zsep+yIf7A3XktQVVaaUWc6ifSZg3UZlyTMXya1/mLfpvS0Jgym2Ldy3vXB8z08Mq/AZdD
Z9FNYsVZpq8Wq6ORABUT8rgAL854d5sN2D2D37CHHxOGNhQcsb41BurUOn9uSGpYJ5LFYpY/Nvs0
92SmI042tje6pIBKhlz4nJqAXmP5ZZHpCiWIvkMDPm4Eq8oB1ZATrzrujBOjnoOgSPT0rX17wPsH
cGqTaEpWYyYQsZeYdG95P+sRddcwYGJgEchpfvRkvgQ3YCH+lLvYJBDdR/D3xI0XJTTgvSpIMuMG
F1A8LSIGdCUwDEJQmYGzZ6AeBU4+N8TDVjigtsP9mFv7EexEurq35q60MHiDTHmAM0S3foPPiK1Q
dobnX3g3QXNZOnZ1xcVJLd4mb3Fup++Ah0HTkgIzhLAVBIVfIYov/SjubuuhJ72klS2dPV77AYzp
Hb7tP9yVWJ6sWXjmrN9HM6GK/mdirI9+v3KL35YfPAA7xK7g1mqH8GCw4zoLMMaxomdbZsSvGBiF
ur3nvB+b6JeM2LjdfA2GibYIttapnYbnfMLwrrYw8gX83yzCiZCTzASy6EYSFPbWaUUaKstndoay
RnTVF/7O1+cjA5fNDSMtDE7dBNCtdPGApVtNY3YDGVG9laj6xxqH4D7mA3FzbslmtdhIQe4Kpuhx
Uh9pTw2UtlMFMhgfGkiI0C/wU2uW5KWTDQ5Dp8lG79JmuYEvLtxRu3qK8S/DAhKpddjdWyl/u2F7
HdPXPkKdNXZsMblLHkc7ivtb71muEkmZH+/yjkvUe8Vr2y/XKYURtYSDsc37gow513v3REHFcB/Z
zr0zF79uKI1h8KZbklKaGvdfiZ04Xh7m1o052lAe/HbYUSqSYthw27q0xsrFICxNKU9RpHkxbAOl
IbkidLhpUv+nn9HyttC9cKTEglQDYnUNtbO1uXaZgqNFqNeE7umxSgtvr7eSm3tarZghxaL87Mzy
1zBjwumTDFWBIqC1hKr8WCwcIekKorRWX7q1f6gNWu+wymiicpcNleMNm2W8pFD133pmzO6BnPXZ
lknK6N6TPxucgmHsUBxpaMpyWZgk3aC2qx5AGTYMqwni7IZdG6k9vmMp/wusJWco3rVbi7/scQcf
7m5ruTMsetR6fbhVc7c3Sum17GrXYW+myQOZLZT+0O2eP+oYhzGykqcIpnLn198VA8ZD3tyJxfxK
rAh4A0OAMMJJI0G1Y8d2COSAsxA0p610qK6n5lSVEWYQ3PVz9txkmBIbJIjsuEMOXbl8RedGcecl
96t6mjxo7nUc9hc7pw/tpUWmxl3HWcpW2kIIK4tzyls7O/PJ9Guagnb5EdreZ4OAtT3t+cGNMDlz
1DJAoiy+1A2i6RomOz6lmr20aEJ0UUJtaj4IV5R7okJxaTyhofm6Rr6HXyu9bth3sAmj+lRmHmaz
Mh13GJghCU+su9kch5fFLF6LbIRf6JK2pemThtqv7vxMiJYReMB328QkII4gQ7hbldG+YQ+5zu65
CrH7qVYbBbWdp/jpORcs5XbDbA17c2zuxyyfNkY+1vvMwk9JIm6GQzroKOK82+eCsiEd5ocOY6Kr
BSM0HmEBkxgAqBSG4zFKp0/tYMtTkaAuotymPXqH5kJ+rP/qou9yC1heXW186yulMdIoPa41SZ21
mX2GZ4doG9LTVWCmAmmsfCSgMxLYnJvPshn6/U2DXnSyP2f6AWe6BrYZuhBLh3Loh1DwMHzFSkKc
uRfk7w9u5Z37dKH8N5UB0IHWYT8u9VPekAJyeyA0XBI8g5ApiqpTF9X8+bx8wJssCpbRIKwUJWcs
8MNvY/BiqU0dRBP1IITsdiEkw52sEDV3ef7RmYZ1Hgrza1kzUIDeLoICR5NNNYnifHtIsvCrahcV
WHbjnmc//uPD7Wcp0ucgbrLvCQklS14tJ66mcyZh0znfvvrLt3Y82IfIJRC4wl3HcYY5kApjS6NM
zfM/H+opygEU6zQYmxAIp5mTDvYQcvaQEGVjHI7YbWHKHTdTU2w8dgE7uWaR/YKeD8NyNexne54D
M06uNzeL28OgLSnaTq8rAP/gn/+QhjxRnoFoCMMW59sDcL/121eDttOBncS/eJPGJk3LYbUmzaMy
TIZ7tfncZcJ8rrDt2Wcl0GAcylMMXfyaWcmrLdvm6vQ4j05GUhwNUqnOfErPVR9tC5IHX0zZXvnn
+V4KYhbsLE9PKsdixE/KZEtOLEb/ZWs/ucKwnpLYrAOZYgqkFNTHXrjd3qEi0PIIheIePRc3lP4W
oL1BJBltb9/NkysCEH6DkAwyAYaBlxNNS/282kX9jN+zBzQOTnH7GYm1lB+DfHSMh5mMuifUSoBi
kMjgPTpmlT8ku5nWUPtRxSPo/upkDgcRriHdYEjgb/2lW8Y/xBzBdNQmIKX2BLl9NepP4Q8/M2W3
HyPnC9LrGEllOOwmy/tqmGThzCprLjhNRJcC2xNIZOdRP9y+msf4BeBs3XQ1J7jXmfM5kvmvlEF7
kDE2PN9+dHswM/X7t3WL4SRB1zmyiYLgJ+YMFpjk2Y1xIxBP2chdblU9wpDcuV+eVB+OTJt48Jfl
g+PI2UhvDV/w3Kym9sWFGhi21XIkLyCw9Cr29OrsF2UeUAVcm6KLuP0QARhlvwdxR/Mr+IkVWdT/
rhn08703tJn2g8QGusVaIWGr2cWNrk/bYOkFNmJ6iaN/wGu2r0mNS0wMpxLsAtPhPGaSsBGCGvpz
rjeaKqwOSTaog42Zr8AJMYyxhkWqY9JTHvLZuo/9NGCUaB3Dfl97mb+Hm43FpMDxSI4Kfwz+lDRd
dBuF/zCkfYz/oVi3yToTm7oa0BVl+dHgFHxeDs5g8hKcdjgTrzmwr2GCQ0nIl6bvEGjjR2kAFDFv
yzBBSLqazvn21e2BROvfv03c2toXyufkHE7EjqBvK5vxHEuHJ5ni37+6/cyNXkltWE+gx4SDhjPw
eJys6IKRIG8sxIUBZHcHr+fuG0KTi5t4HNHL+FjHyZc8bjrIwO0urtvlKKL+1co8Pvl5Ey+LiXjW
zgEepugaJv7Zwt9sS8htfa2VC0gno5NDy0NyB6rB2vwe+s4h9S5dah7jav6mmvptdfvP2UzFKAg4
n6hL6Xyt9LxYlPDRYr+6KZL5IWlTdpL4wSzBMDAuAPdwvplWC04wdj8aivK+zYcDxOE6+GVjMJwI
bNKmyXdP8WLJQHjQyNDQ+NKrd1WGxk953ZfULb530v9OY4IrIfI4d4i+k0H6vjgttP/uuYxctvXV
ZR4y7yMjPuk3YFrTgRRfnyUxx3gBa51TulDconGnMLLQ3GI1Cciyrcdon7Ah44rF3obnvbC9+zxm
t2vltyS3v7Yrf6Ql7NqfOeamAUvLGKhRuMXniBgzZhr+J0tF39H6fEcgAO71lGQS+mdEBee6tN8r
TtqoJa+rfV4bi2GcxbxXFu3eXbXRxNJbVyLgvrAL3WVmjO+TYDwF3/ZgDcOj1dSI9udhOa55vyla
wwkIzENYn3DArcgLmMWNm/YJB8spoJptr6sEAWcU9Qv1wPwbyuMYAxmW+B3zNmLdCOTpp9FrcTll
puzM0OSZ14Wqt8i2PBZh+yTMEVkt7dMN0UtV9EtDQZju0FCZICx+QRS4FZLpoK1b3OmtVWR6uqZm
kwND9CENpL11aXQsg77FSfHc67z2EdVSYMvsPVHmi02xCHZIz0zq3DYhktUfwQWg5FM1QiUYgIXy
JH+3Gt/YHJ1Gnf8938bRFLM/sW2USVcArUkxFbSF8xd+UbeukTN0wFfam7Bc6FVqYcaBwIx9Zkbi
1cV3Kj0SUJqc46wAn9BQk2KgNsB0V3GK7xhVNwAFfraF7gxulzICZnS04m86RTq9lZJHw8Ld/ZxK
pswuzeUQ0m9DAp/G5Ze0uQmGlJrQ9I5J5cIIB+2pUin2XfMVd4H3mXy3rTFp6CDfY0i+UPKnu2Iw
rnDjg39/UYQmdP3tosAhFZ7jav7jX3l5EVZNPpDIsS3E2wCdqM1oWfVLSkguFd5lnY6RIhl7Rhb9
75/b+hfPLUxp8aQCAhTBU38mfHXO6BZA/fmx1hPvIqT/4olE/OYCMxiWe19Zy7OELbLM4s33rJPC
lF13YYxFn0NFTk0LFZw6gpFyj8eNOs0OkM+/f5Xyb6QwvEFNz1W+byrbZmj451dZtnjYkwzLbePz
KuOeBtHvumnDNkwzidIGgosgBkEisEPw/q4pY82U/dJkjiThUyxwk4WR4e8rOmK4Bu+27uX8HPan
V5XvCBzfMXb6xT2xdyyKsiiNMQRMKG4fbxTEyNR9u4YD+8a5b76kC5bBc0RTeONp0Cagiq7kzsvx
xB5p5K0srw8pB260zhdc8nkyOyYNZWQUN7f53Zw6uEQhNS/c8ZkAo5+42Dx8VTJ/1g0bOM+7bKfn
vO20EuOzpUHGRDYnt6S+xTJwZfTY2stLPsfHf3+thf03ciwX2xUWagcPd8i/EVbrOakMH+gDjX6G
8Ml0AjiqdL+ab9LqnczpNCuqqE9gNOMGOzQEBehS78Xo7IkBrTgOQJR9j8ApI687vNWS6diNxiHX
J/cygeesRe6hRYzAT1o1PjshA+BaVNe1U8V+NNdfxWqMbG44aMtmwc1AfyYxiIUdxdsifo86AyKc
AK9GmfOuB4plAkiWTuz95IWQoEyKuF1QdVkAonZqHWsP9A2YoUIntZUcoUHaP04xg6mMnDBE2/kX
b6UjZqb9XlhYOyCC2tYLO08bevideFSF+t/jnIfbvHUwfubpVO/BHAzRI8gt+w8EPnrKUBQWlQIC
GOwUYrN8HyzGkYVtHshXYOSFGWYZjeS62Z4ejSQ43pXmK4UeeBWIjwM0l1nt1QDkgsPAu3ZV/3zD
2mujune87BTXxs/K0v5FGBjtqtD9KkbKvdBZGYxkNFgmvLIu6rYt414yn6eDUViEN6dNvWdckmLL
VJ/qd8tOl/MEbWqb5e6byz8yIThH1fTdmWIyMMp96Ax35NKeak0SIB6JW0DJI76b3yIdjKlfanOK
qvinMc3PuB+OD4vMMSHSlnbjML/ZoQtZA81NNvXtGUHQ63+4Xf/FiSIwQBImSgBXEfb7560hGuCY
OEaXHW39lvVp4PEzajj1w+gvpZfStKL2gpGT4Jenh3d6YFZpJp0TA9I1ff4f+Lt/Z3wrG6Mdy2Ud
YWZsWX95SUSqTbJORHLMSTyqi/SR8vmkoe98Qr/aLqdQM86qaXzT1Ct01e+h2Xy2ffc/XJt/sbnb
Cr61hUTCgRL5V+r5kAzY55dVcux1dNE8sKrQ9qYkJsJs6bcwxT9aWrVxdT9ky/wlgnLeaXxDav4Y
fIptR14pDlb+J3NIPllOvAQgYSEO4/N/YOKqv9HklWOy58CQV0LYzl95uBTYDmPwKT7OWRrucOLB
ezTZmWOXov2x9DCbtn7NseFx+dhwMLzEVjidPdNpA4tfBKC+LlkyBUPiFwH8CW9raTQqwRrWt51k
B85qY2oMMa8a1BsCXQgP5lTQPJYE09Sj6k5TNr8WS1rhKgEr1iqw+AszZ6cMV70peiHLfLbaFyPL
2+CGiUdGwunTrkcrs3cgfSoYJ4C1/HPt9tkxb0pidIYk3rMstj3MyldZWEQWq3sZL+udGtdNsjC3
MGy85p1antOWZWNjNIeqTGDdqYzPbd3lmPKMgKvK/LLkkHUN+6gxxxtVtART85XxKWaAS9D6Jrbi
x1GyIa9l+YLdN7umXSxE5xgnZbqPmOH+citzOEj7GKZ5eyRrAEC7mlOSndt4K9fm2qi6fs4XPBRl
xm5VLP18bJPkZz8l1W/Vx/9Joz4t9c//+e/3H+QV7pKub5OP/k8CJwGR4Q/73N+lUckHu/57+S9+
6XdVlG/9wxGW8oSjpOtbpk0l/bssSpn/cEyWkUsKC821IxEY/D9ZlP8P4SsyOaSypQlUw6v4pyxK
Kte0PS2KYfvy3P8fWZTQT/LHohb+Pu2GY6OD95Fam7dsgD/w6husd3rAU3ExQvHSt011F64jSKzt
YjGivs9ibs8YGseUTL0ZVJY2lW+W+KJWJhX6u0FU/rnI1dNCjMgTgZBfmmqdLrfvXBy3oBLExZ7k
gg+HVAycn58qw3CuMeDWdhU1EZAgA2drksHAOPgSZdIlFZdGwdDM9cUtxNFuyuZ5nsevdZ5JfNjI
uMWB88Gie3gNU8ZMxmx2Z8vzYcFPxQPX+hGG2PxcehJWpwwZsSizhXU4FCEhe/PRhbH+4FhMGkPz
ADATPQn3Jt0o0UUSrcowY6Ky65tjwZLe2/FocjqK8gWzhZgBjI8nnzbggtXD3MuznaeVjRc9unwc
Q8t4KVKXyrUzn2aAkkviGrzo5kNW0fTiFc50WMk42KXkKOtc82+RacIZGtijvNQdN04hW6pbTG+t
2MA5pZPkvZjjSxHVR/gN6uoPWNbmcVaQdYlLBR8fcy6b3txfiKQVYYfnh0jjK3DMgzYuaMkeO4ne
GO8J3tjXhN/8XMSA+djUqRd/xajVwjB9RBG/6bLUfKisUO5uLk/JCF8+SrrxKnv5IjFfOlgE9FDA
i/KhrBBi4ZN8nfuFDSoh0b5jmqwtRwYXdL7if7/HbnU0ovaRwTserwYqixRzP4v4gC3vjiFFJB+J
wgwvsRs9+ZOZ3RUegSIhXlL4Yx4WafX30LjnwLBhIBiT6z5BtT2Q653exb3xLV/WNOh71VzCxWfu
17xFRV9dxIgBB6Dp89Soaet6GBYtY+ZfZixqIPXRH41+1B19SxC7a2VbshvEY6fmaQuRCy4ZYdqb
xeberqf/0Fr/teqw6BCR57ElMHdwXQqPPxdCfjdAdG7X9jJJqkrcyiUH93jFV72iHEvuOnOIT66d
vPRkAZ8wZP3qEKi6izGqYyIBteMPG9bjb+3rf5VD8UhIfN/9z39bwtLP+Ie+llfkmEI3tUgjpWIn
+PMrMoByamOooouK4umUZwWJS4xstnk9USoWzskEymBNdtnWH+S3QpjGU1i7l5b0k0bZ7Wds0eQ2
bETQ54X/SDoM0GERRt8mZ7pKWnjU0NNXj88NK780+qQ+gNeWnYMl2GUkwmArUABuyKCWBwJZwiDt
3M3ArHQ79vxGVcV3zNJ3TYXrUT/wi5Gsx12k4+nwapxw3nOHjePROPbusD54C0nDQ3Gsl8U7NSM0
xbJ+ELkj8WmGG2GKHuuNNprvHfPU22Hx3aCu2pmh4R0kCeCts6afoqG/LiL2Ll5I5JhvjoDLmbBP
jpB3mSGiO+rcjNBbSLqE/fZ3RQuDdTHwQomWZ78ltwylc2alzrXCAEZahvO4tuEhDkVMkuJEPrEa
d31aW5/MLa50KBpQep9END3PtZUe6XbIKktJ4nLi+SQMD6fN6VcR2v0BDPZVtJLFneBlSNLXuOtU
fE+8KMvYM6sLM6sr1j7w+IqvRdFHQTKVpG3lqt8xMn5X9OPEha7ykA3DZ49oqR26ceR+U7OrC5Wf
cFyMNl7NBCHuY3KgupWAxuJCAhxgVAQHsc3s8akkt5EK9MRLqo74MLUBA2Lmxx1Zo800X2dS0AN8
RCHqDM1wTD2xscT4A1tB0uRSmBdkGmyFiJzAKrxlaxoegSdpdaG0PPpe1yGQ8Xfd6GItqie1zC2+
UpGaB2JZMDGJpDw4TIB3fb8aW9fAwLRmjAipjTXSusZxNWH9dOHymRwFFC9LStKig36R1q2CFasK
BhkWWYGMTnIFl79ncE+b4TgX5gKfeE8Pqxe+OGDjQerAc8TNkkRBJBw5Vpn3NzM/7Z/gKd+kZu9B
GpVDQPct/Mx6G5sFkg6rA3vX0Nt7LU4hTCC2VqV6wr3NY+Xb6uqGHrSANNunE8QMPy88PG8UcjE3
eWiFMja9/9owkDjlakkpjcN3V2HAEakIZz8RH+iGJQZVL8ZAi50T03rnaBuCQmXPGMvGEqJkqSp1
UPNYI7BoyeMd/BEDjyaoarw1ejE/+1hOeQYnQNhhCrmA3JfOXJ4Mh8H1XLsv9iycB8STtVjtU2ej
7mqsmnwj6K1ZEn6iPXjDIaLYGHZ5AH5NgiatquuCbBaHc1xL5sfcgd6yZOV9DU9wF1qmCsIyecON
AcWZJCibozjbpSmGcF4MXNEtCKNqpDiVFnXEXTFsjDEpD1rys2A1t+19PLmKEu9UzKB3zdy6L4Q0
tEfYPiiP8idqki4ohUk7kDQMR5dZBX5XvUbj8t2ph/bo2NFjCia76aHqHDR1Z2bidmiI6wKVJwNR
7zzN2n6LTcyeyQ3XUHX7NpbqtcPsaiPqFfFFifHppK9D1boXE5IkFl8kquQruWzhJ2/4AlxCaqp4
7E1DUQLNkBGGqIf5Al0GL5SAtKsj5JbkWsWIs+KcWGIM4T6wS3Xu7Y9itSpqhmI3YH3guOLXlBTc
i/A33C7+kcAXCZRejGUYPsayPZIRnZAbpl0hk3h72+PqDE+1Fkth0GX7Ws9jf1l6et0Zun8hsDxx
pvZbNU3p0dCZiCgWWrP/VhdVs2t9BzKczhQkDuKQLf9L2XnuRq6kW/aJCDAYDJq/6b18Gf0hyga9
908/i9nATB9V4xQGFxB06laXUplk8DN7r82M1Z8Ac8XLnWvZE+sNZ96WAx60YMjZmj8rRAYk5DZA
V0Z1a4fchSTGX85kBP0rLG6uW5/KhoKqZtZ96FEtQfoun4g9Wmt7ri/lBG2qAqCPslw7aBHbX7DC
mlvWdcRGdsYhACEd1MJ7RKznP3rehEJQD+DvBmA3vewuU7epeG1woZZesWJDQe40DEKZPDuTcbbL
qTmnmhK2iMJj65fT2kU9ttD8EGE6/muQSueQI4ZAAeleGECgjbFgkBvxJte5dYWczI5pDtnLhAYL
Mi8+Zh7uuzwZ1G7q3N/DwP0XAmze2F5knvtc/gLiFB9IgQGOJWBxOb52d2rgb1CVBDAzVH5KNXGY
stM/Ez/Jn6qEeTkxgl/NwI5PteyeyJ9hPMJhcqtTZZ0jqJ/IU1pxoXs4prCxj62JxrVhQAY9kykX
GsIiv+FOiY8NiweZEcyZWsF2sCfyAm0MWey8vhlzB9/UwfjSza5+dLV/ndBkHM3UaS7LMocBc8vD
6CEPR9KiSdjYTCZGoKqziQ9GXbrOswkrkShvgxlWVygPNpzC4VvXQtlDMt5s+yWtFKwsclavJSJG
+DuvH2L8Ugmk5B4KYoOSZJN5IQ8IG2II9hJ+N4Ob0TYqdXTrGsJnzFwwh1xyMeLh6Z7Tef+vITGa
NYiyaM+jho04j9iX1AoPisSXQ6WWSMmcGJFMjyuuMSK6es5yoccjaQfBEwM3ZZp76XnBZ5J1yJLp
EcS3o/lgmojwZtJXt7PyMMeyM+6xC2xBdgMdbLBaEAj+NtXvJTuhbbEcsNFy1HYafKszK3Ptcysd
RTd9kdkcXiwv6LHMCEKBLISHcZNs0IrwiK/xnoThc9t6vwg/LM6JZYjXBl1I51M1pZS01C31TxHD
IfdccSuleOXlxIc8iX6NYBKZH6ijTEI+wdHJ9qTUvDWlQPRnt8ssOmj3Q4U8ul8+9ghtzg0N5Kdk
6MoNR5HJAAZ9uH9rK+O4+DVtmfyOTMw0YTjtTa5Vpp9szsIQNWfCw2AWP9izo9f3qj0D8q3BTcZN
uOGFjihQeHOnGKuamxvPPLpQGAu0m+ajybF7sGdmIxmBI4hTyI0nBekrUZD1GSzU0xxW+XNZw95n
kWdvi4zQm7Qkn17543NkWs1WMG25yZSNQWI4mAV0vWOnKN8wE2198FSRX7SPOGiQMDkEbIaLwOT+
pcvNn0Uc89eNkAas1tM5bAkL7LNz3Pnw3PgX1tbMNq8lvwbqc7DoGnr/MOJL2pNXwzDIUYQb3RvI
OnLnZ9RRUaRwPYHqOZbRTKj1jA85ohrcsNttGDJJexHRj4dwDrAbeJY+9EH7kNYoAsuhJR4cRsfK
KiFqZpPTHhiw/woCx19Dzx/4q6imHB3aR+ABLCCITfCjrvx6vyozzAaP/RBeElM9+GVVPobVIi8d
Vbmz1Pg9pEMi/IboM6jDFmoYKu/Snko2/tVni+5uITWz621USdZGIdZ97tjfeGW8vBZSlqamJ5gg
yfZxP6EbTadwN0tGd8vRDwkRw0G3LHCsBK/54NCGlptwHAKeW7I4F7mcN25etvsgLJYrfT74RvY9
MP3mht6xA4d8q73jZCbVViaU5qxYnqURxcgk0rM2/B9jZ5knQnN/Ic78Totrs1St3APIH4GBw9vG
JZvSsY5JZ8KIsfOhib0PM0BqUqLWGi4hDzluZf7c2dctjg4n6AQ6QPQ9lWLmp62j7Htx6Tvru5io
crTtr+UEzasrcT2y2JnZTuCZcSNM2H1o42Iwqa2UBz6yALkMwNNCQgIKM7BBP9kDLsym6YOLel8Y
j7chF89Mt08GzDNghLnemQBDUlUUn1QRjesgJ5t6rl2JnRBXQbqVTwVgw8NEzMG+QKaBEoStuAF/
w66Rt2YVY37KD54V8vQDpJd5S3sN8N6vnE3ucLZb3XyMoEPiZdBfq8wjz6C1XlpvQupTLTTFwb1I
3qwtDb6FXV7DJV7kVOQxso237d98KtGpKhOxyRYoma6P9iyGHaGocmU1TXFUYfbUVfGnICqctdUj
IY+d5S7wHWSEggPAz6rvAekoF9VhIWhs9ywwWd/aQw/i9JoOIE7BD0u4O0ZDgrB1LboAjtbgfgvG
2X1SgZXhBlx2mpYyryY19y6pqK21/dgWgKCjpg63quL2lllkf6LKfUknQHpWfRzz9kYNkFw8NWAu
bR4mIUMki8n0aDLIES6QZrwuch3myGK4Nun/06vK6vI8KJIcMn88q8pWV5GAI7hXc7kVoCqL9TUN
XHOnHDoHHGztqqV232amhMA8Nf7FxLo2xJ4437/MIC1Roz8EIf7fOrZQLbfF2nML8+DkNLWxNfxM
LO4knNcwEaitCGYynoe8K84Dm8M9KV/FlTRQBl+At6gVGN74NYNxCp4jTor+XBe2tw68pOCccsJz
NMbR+f5dJbJN0MPY9+2WxHe0yWi8i+pCheYdpBAPUWTGz8wn8wc2ZnRoHARrHeMdsPgzPAvdNxnE
ySP3SkICblhvZEfzWFrJzkWN8lAhzboExHxbq16M1KLkpp0p9ZNzju4RqHQMUd+cg1MNFIjoqrbx
KNHjH/CwbQCTefbMAFQcxNSJrdUamnXKOqpQCNt58DXoWizF4XJn5Y6/sbvYgydLG9G71bi2a8t4
HZL8M5Vuh8BpQpWeoZblklynpMFtoQ5MDyKb68UJFSFUIpopYfagAQs+G2QxY6pM5NqEGo0wWZy9
0MoehmXoZYzy1o+AyIij1vuo09GrRiVywlmLvjQyw1dO6fkyFfonwKbIfTEr130JK/Z8hshR+U2q
JkS2tfY8xuOnYkrWEaldZ7NI6VRqzsYp3iwKvHfErCEPMwUUzemLPVJA67Hzgpeejh0Bn0+2FBY9
NPCFcYRIe7z/0hCDd4VGATjV1hXrlrjer5VWiCPdMMZwq3wssQ6v7kPIEmrkeWaUsbED62fg9OSF
Cy8lJat/mIPtZOYDSW4MS+akOYl4rFcRMVTUy268YRhIGdxAQ6zeZreeLzXTgGttOM8BSAZouGJl
F4YJ2c23L9W1bX/Fc0g8ysCxBFsO27Zh8eCts3hfU3ptVBS550IFNeiIY6d8fQXoABc6Sy6uFWOe
88D6jt1IlICHpKbU/EoiIrvQL/ikGq95xbTMHmNM2kNTzzcEg9ic02C4shIL1rZVRTejwWSWogK/
SjMuNybcgQ2MjMxeRch6yWx7JmXTuyS2XR9SDnSetjAOwln8yjO/PDdDSgpVRJuU9sLYB5Bw89gn
1GtsA8auU7ga2CKf71/swmr38zC8qN5yz/0Sn0GsYne4FyAk3p1mXWebphlRXwqgsfMsjqx7Nfnv
ZrpZHPB7qhSZxYIovuFX6efPo1udh9yQcH6Lb1qyzYuYjW8tnlA7v/UwJupDw9ADcJ70joZi9gPI
x+Xq7qOdLVXFQuiGAa0BNlG91SXwIzH4b3l2tVD9ogOL9S3LhbgqA6PmaLgHHhkWsn5O0CppvEcw
9zH1rvfUuVizfcgpF38Gl+tF8lzV5UMdquI8Vs0XWQKW9Pzhel8n3x2nRDuebFW8Bhlc7KWRLJqM
vrHDJeIx0GkamlsjK1BGtjk6RH79hhyaVeEU36Jm/lXgHtz5zWcD5OEMhuooZXQNtFntJtwikKDH
eR3HzryfC1DgU9oRsFWc7mbZO1xCjv2xNEx5KYz+qc3D6Kp0/iWMjIHK0/+mlhYvS9ewb8XrmPfY
nSKSHZlq1E6wgYo/n/JzowZmCjG9ul1ZzJsCLtpsAZPbjLM7VjU7Dhq05BzjUK1ajNQR63uXNKQ9
fZy189DFbwBRbzsq5bcYYR8yynDlFNIk4gkJbVPmrPPLAtDm8vlTuk1YlAhQcuzys9G3+R5eDK1Q
2sc7BOvUzfITwpL2YcrSW88U9OK7Ht29ti5zynoB2qS9LdNGXqfc25FXZe8J0bFpKhhk1oliZoJL
FxECNjSelQ/sfocEJBPvIwkgtTk+Njk3ulGXuAGcdgNN9PdgOdW14WRqOo+gXSaduBhQ7oXmoE4Z
4Bzby+IDsyQiIAYOwrpzOSol4WZ1Xm8MleMF8SDN9gGDyjKSr85AOzOWbr6JDcjgunOrNUgAXDfh
njZhwBqPmE0lcX2IJl7cVKCn9vtTE+S8C5opJpVOdNpKQVTw0MsvXmLOt9p2nsnlqpnn6U8qhK2b
AsYF3MR0r0VIDcMo+JlgP6Af5pllZvWBMETsm6oaV0HOmGvFsB3+dezy3HUYL3lMhn+7uaguRqqN
F9LDdw7pRv8ZpnRB9YW1x3M5Jv127tP+gHKNJMXFo+Tk8Sn7hNPRPkJFH1ayprSyneKnrKPTNOGV
7iTdRW4Q36CqFlJ7CL8N8esyBUUuqgNkaYV4nAjyxjdFJirVDNrcZl65DmMbx2a+w/y9g1RBlm5X
DvnWcN6TARF1U3DuoI7On6BL73SpTlRe9o6owH5r9tmA35xRUCzsfIs+HSnct7Dth3e/Va8FJ8ec
s4iKg6uEHwAvRm9wTWCyJdqMNlOUXz1rwFzo58M2Bze16XtSAyLrtS2Ff9R2G53HDsVGMMzOiev0
y8g4K2IKep/cS65r166qm2yj58ah0fZnVhEtba5fWOE6jAL/E2lGtzqZ6R0COAJ9PRjnrgAwe59I
dJIz3I2ptrwYmaCVkuI7sP+COxpHjXNwzRhhAFarizdDlcGTHR16W5Jr2VP4cXwx43LCF+Q1RDRU
EqN7QLqAI7vwpZmgSg8DUVpKlOQ3LV8QB1+R4rcYJClaQmt8covG2PkpanOLSwdeMQ5yL2jxEosm
5nV71TkGabHMBLB8+U5yVPyn4VvZxV++5I7xySkKd9VivVgLGC23ovJ3XchR3baoywXBSo38DdNP
HnK3fweq4jHNsOmeKnfeDi3J3Wmj3TNj0sdgsPPTSFznpUEHZE6lPs2x824autoXRRkzPRiDp2aI
PvP8/15Urf8CkBWJMf7HjU1FeUhm4vmY2qSvqAQIUIoJUo3zZXzkW/uSvSnBQ7zQ2u3l53BufyQN
zTdVkThZsaM3Nl7m/Zh0A9FZ+SrzOoK9WtHwHHeyrV1P1SYei+x1NrNTZXnZsTXw87Vjx/43YMUK
Ql69UQIdenw026HvQUqnZnCNu5r5jBWd+JfluvO9+bVZErlin7UBHrED6ibvsY2z97ocdqFnWq+V
/bPxTLR62jUf57i6+EOU7ioryhBqyGJtD0zB5Ny+OSoPdrIuGXaIQZ6FVbyZHpezL2c2mh3EXj3O
X1IgxFupvki4HDxSh5J1bQY9fRgxU08UKH6f7TOWgScT4U3MXFNa0DyKlnUkW9rL7NuP2uGtJl1v
/Izk9HeQzLSDTN0uXj/uTI7SL3lpPeuY2U2Sl6SLDTxY+IiMfVRGzSPoekoUdeHuENc4QngcBC0k
45yqdo5A8qYLuQVQ/POofYjZval3yLMJcxkRtsZx+MVoJxy0KA83Ik3RUTbSOPWpWzOM45T0WypM
Jwc6PQZV+bVERwnpbibRevn/8sxkL2quGWPmF8cogDezfFyXM/2EvQR9yumhy2jS4q7YV2p6BD/T
H1GNW9cetWTsTMMj92G051YHfYUDAQhp9xaE3ypjQqQkAhtBIUMTeiLk9kxYr7aamFP71PIdybYr
F2bAZ1X8nEIds2srGIKTx8cZUYVn3YUVz/5sPI8gsaE3eE+0bwxhWQHO9YR5Npvta+604JCCGLF6
bHA3uqa7GWtiT5AlsbJBOBTNMQVJVTcPQ5bJiyl+k/T3n7V2ElPh+0n3GrRR/eINn9HbPjq45cmi
cmdCYLwffdoy/Y7IcUS71L6M2DnPDHMejWn+OXR5+6zllgG+v1F2hQB8hkbci/g3LiVSdSv5LbfM
V0c7PopIP9ltRhvB4+QbhD7oSa/bUT5ABtq1yF33UawfYtW92BZ8ZJqPLX5vZP1c5o5j/Ax0Y29C
QySshGklKkVPbjTXlt6W97LZCeOA0M49jQ23T2iKM/0NcVwGdpECH5uXZ80e/lAd9E9uErdIAGAc
TH32U5hCs3tYL6sUR8zDTuTeuBGZ+d4alOYs3731GE/c9FHP+sBIM2biHbJAFLlp+W6UEdnO7Mh3
drKOS+WvnKG6mBmQ0jB0/Ov9O62NSwLn+QhBoSMyOJX9AX3Hl0F7GDmYEii5wPOrULPa58v9u/sX
Y27MU28Zh3ys9U3nGTKzNvxZSYmPtkmr8FYGw7Ep+gmByvJn3fJnQwPGv7V5TrBtRUfoOAIHikvo
5xIycLt/QdOmdx16nP/8WTBPYle3bEhce4xvpvbiG6X/fNQ6e8QMH9/+35/fvxMm0Ju5r4lXcHeQ
nxindKUXn5RTXMhvpEMrql88yDliK3daashk3RITvIn70dzx77tr3XcIoxkIbyp4wMxYEvOEXfTd
muAMweuq1iba8t5IltTivNhYc1VvxcIIJMNu3sIpxsuFlu4lYTR5IX14I0z/2XFmTTRFFB8sToSg
Zd7HLP4x451dGxyCjZfeopwJmQyc94HOa1UW0RsQzd/5EH2SCPno/E/Mk1uWEhPNc8Uop50ksuWI
8Xttn8XIaiWTLVax9uQWGevp4Weef3Wc/ptg+dfpWhyGam8J3Jep+zkVirVa2Oxq7Vz8iWExvR1V
m9OROZ/r54Y9aqIIQNF+Fa9nJmcrkj4a10fxhwtgMnwcwypcF4n5DcxVswrfO/HdZV9EJ2XjUBzJ
5a2ItBO9BrwWJwDPCf+xexBLeZdCQI1Vhs7EEquxP9h2MT7YNb4R2/k6i/Q0uR62PpEhqfDcp9RJ
WfGW9U3N/Y62FSUmlBZma3aQsY4mPzUIynAx/zXbUHVPASNxAv0CLLJpdzMOI8ruz1KVLroV6oOY
ohG/GHO8Nr2Q0VUvGoavOa4Tc8objt2KYG3cN9GsINjwb5rp0hU2h8Qghiwvvqe9AvKl4IX0M2lQ
RuBAOtryOtRGimRcuRNsmu/JSEY5at6lkCYnyxeOWA9+wthmx9aKejgDyW91pLizz6PJkT/nIYCd
YC+h7erFL7Ffz9FPYh8dd7kvajNcg8YhUb50f8xQRbFTJOk+9JC2l2Abs+CJ3XGF6pkYIzMZq51T
B2dLgu7rtL9tbG9aI7+Z8JOrV481ke+2jHgwpJK9oH75CahRl61pQ7Bc1EjsLB2iUfBzh0zLaSOD
fE+QY7uehqbYml174m+/DD3WLdi6ZysmuLbJm5q+y34JsRkvIZPmtox7RqAglUZVf7aKZD+qIVrz
7PilXPNA2b6zEjIdhzY5csIzjA93iGb5BMil3mZzhUhUVbtsVjsP0epeGu6T7w5sFDQuqx70p+51
uaXPxNAoH7ua6aMd5BsJ8XJrqhbhVfTLXaAwDdQplpVgPsd40/mN3rSBiYndrfeWyh9wR66lMzps
6TNv1ybmO0vJr7yvUfkgR4MLHOnzuoCAtjVbFvSdsWVrzTOmYIxSNgTiaLwyhcHnEyCJ2HYBUQZW
0hzDtjnQcxJjrxVLmJKhfdJbkPJIsTcwxAxT/NiAFuX5p8S6JDZnwwSNB461cGtlU784FmVz0+9y
Mqa3fVSwN7SbTd7AXpwzhEmAPutB1yzoiccoRx4V2q0u4K1AB0Cuw4VNFAnmiMoRGzR12wh50zb2
yjUI6afCi+11AMVhPRv4NyLWOlNn2ByEhHk6OfMtX8gb61CsfGLGSYMaezX45vc2JYqZDG1CteuU
hTBeNKP8ieBXrrOSof0ML55wgLfCtw5pxiylBkS5YeH+gg8pX4HLKewfmU7ZrkzfUDZ9SzjRVi6R
9asQQQ1IBWc3BOZ7NTHyYYKxIqzyE/yycOW+Zp3A9oCgHn7TwXXba5Gxqg0cBnGgYTErFRu11Jv2
oNpj5PQ4SSniTW9I9n35XiN5WQ8tpKVqbl6mISLEJ0dJWQBrVBEfqmM6O7tJjjR2n+M4+S5CQBKK
wzivp60fDeHe9PzXaTyTYvfV4iTawDQZwbTYzybj+tBjuGx7dL5R8gV3SQjDyvpRFvrTQmmMfSxX
cTJSqBfze+Znv9y+KUmkBWbrHXVZf80cUuNBPrFqmC9FDayG4RDDiHrcdFmrdr3RP4oGqEpsBBFY
F/N7FsTtJiXfiOajgNbn/EQd8K6Lfjg6rfe7n/1fcA7EtkqN3VB75l8sRXft+z/Faa4r+b+77Uni
LPqnOK0qMknGREnQWIIJc/I+l06JDYK823U4EAJhwdpgLGERLNMF2yTFhpcY14RGf4NNONraQCIQ
SzrhXlMd/bt2Tnxg/FtEHbhKoet1EPm6tv8Bgm0Hc+iG7BJOeNTksV7GX44fkRwY2ltG9MzzU//q
S6KCmWjBeCB4eTdH68xhMWsI6rJhDmhRMnEhYcTcW9PzX17g4tP7+O45Li8PdwFHoflB2teD6usa
XwcnmzZPY6qhmsgRus8RgE5eOECbYQQ0xsbxjipNHbKEZHH795fxh8aYt8k1TeyhiI1Bk3/4DAVW
QkMjPTyhpmFJMSfAJQmMy9R74VB0psuHWcLADIo0/Yu8cfmn//kGYEXz+GQ8aQrE0h/UlpX23RJ1
MKSFZSXdsC6Mo8jbqgEPz7ykomsSVVDIwE7799/ZWj77Dz9ZKM5PrlzTsdVHL5zwirggw0Wxgoqq
B2Rfp3YwNn7QiEOro/00AE8Rzfiaz95vWLk14cuPmPmp9jLsg4t1LxtTUsqwH1zqfASvP3fnNK77
q1LFt8yhiEfr8Dd56kdXGZc075Rneq4lbS6Zj/LUKWPk41MZw5Otma8Y82lYFAQFS4dNIu3+UYo1
m4L6gEDPhtSxDqw5hQvLCj2o+mmHKjEerOIC3fHsGhBI666ZDtiknsq2bM8dIIOuRr/nSmPP3hgR
+fwzGzx4wE3MwoHVxCpDcHHBwI5WznXWjKJj1BMkhbKaJk/NEq///kn9eXV6yqEh80zXtVgyfjAt
FrldmbzTzqljbrxquIFXpqy2Vd99aSSVYFQzABZu/Ll2EnP37z/7T+ktP9sVyqcnURaS4H+ebmlg
DajfG+ckYC/l89jsEGniRnGDjbuMTf/9p/15XHnK9YWnlIPd6A8PltNKq0It6Zwiy/g1FOVbjePq
Pt1PRAYrK/j17z/PWo6XD/cA1FBp4onismIm8M9fL6myislHoU5JELjbyIhB1tZ70dg5oWjLsGNZ
EUTEXK618VyWdY7MS/K0LTyGgMt6tIIgfZS6fL6LRrPSj9e5pKsasB4VijAiDqy51epBN9WJGtr/
y/Fh/XmAeo7i+OINsyXfffiAgKEFE5mG9imMDRdiPOP7uKkfRefp0+j640EI44tkEeb4vFwEVR1p
ziMztkWOOHgoREowPkEXrVJ78llnOFew25+sqNSvc/4WqGre//ub/j8uZ98iOETwtvO8//ie+xas
iLlU1olRAwN+xbZDeaRgoQA8iqAg5XTJqGAUrjPz/O8/WvyPM48r2XUkA2jXdj4+D12Gt/zszDrd
kaVVPk8r4aHc6aFdCMk2P6j76SpajzjPuGXXtWhq69EcV2j8+r9c7R/92stRhkHG9sgOUpgO5fJq
/8va0psR6EDfEScSZDmvFvXQvGh+Hrn+wv1cvtGVc8NRHxquUfzlzr4b4f557fu4dBSCOpeFzZ/H
ykLKNPPQPJWm+ZWZYIlyRE5flLfPZPo8R6ygpSLhKguWFY4ZgxxOF8d/6Ly7EaSO1BDfa+Ee5q5Q
D708MbmHE1KXm3peIB9Ql3YRi8uH0RaPoOMJ+Azsk/Y7cYZn0p+Uwktv9ea+Vbmzwlg40/i34qYj
vZXMWVYYRtQug/eG5taBn16k/ia2s+detoeu8vMzS4nFR6omAtADTjCy7lHNQsvDfxaCjUsbynS/
FjzLRP4em/oZbHOzg4hgHwcRHDQsBC6UTeTq8aJjy9kPi8FUlwZ0p356Hwd5MMD4DkaWPNcLZpSi
9tL0w8xezGfZ2dBRxZ1JFKnXe8TSpy+tTh67JhR0Z7n4y+XyPx7YeKRpWcndsWgg7ofZf10uORy0
aDICddKD7Z3nRO1RGnyPw8Z76lvz7GlkGMmEZgCeO1521S6g9dduJCvZnGuWywxZdYWu2OrSPZRb
5gRoGVmWLDnslXoDaQGno5utv7xw9ecdT0gWpyx2Vt+T3kdLpk57ZCvUgKe7TFShMZmN6Xentfqe
ZfW7Z0wnktTdazLPAdanlJ103j22Pgm2dA/iFQkNoEwWeSgfLgHwZ6bPEvVgPcInN+Qx0RgvnfiT
Zlu17dny7TE7Yzkq2TU0rLWE/0XGUI5WwshsyGRs8h1k6icxlo/3yqql77+QcJzbHIz+aG1TK2KG
zG4ZTLV8Gg12IWn9o8Y/et6MKVkSwF67Q8UErx4mkG3vniwxpWRkEKLD4vejupe8ww9ZMEJ4xg12
KFp0Xsoavv7lSPvgd+UQAbagcMdxoHIT3727/3VVmFUTzr3HIyz1Dj7DnlvjttUWORv+In9xu7f4
NsWiGk0Ku4DWRVbvGCKKSHxSYurkL6e7+OORSsbXcr5iIeJssz++nipqWFzW0wwOXQ1Ht0FS4brb
sTDrW2QzSWifkjYv1m6J7hHM1C6cUarnLos36MzNpYtE+JdK989Tn5eEq0ni7PZ5Wn4soLzZQpPN
8PBkhZFEZgrLkHlFQGwBRAXBeMZCXuc65nRl3j8dnRSPvdlbZ0Ab8m8ZVn/U+8trQWssTLkUr+rD
mZ/hzgHga04npcXC4lH5sWmrfcQaEEANH1pgWUhf2XtuWscQG7fjtRlD+aCTFJJZlT2y1w/433T2
pqLbpZmM4vM8zu9/ua7+fDo5FBRLU4K5iQbhY2sGOTcandIdTkYNmRLvpHnMtHlBHQunkrXjgQEs
QEU0/w9B4B8Mf18V3Np+lIUXI3qWM3CNwVVvoa7rIxjDjnR3L7uk03ANdyNC3+eyGrPFPH4D/Fu+
cEJkZzaWGI6Gcmt1HMNF0pSbyU7q7Vz4X4OcNPEZ+ScBRsHOMNsMnVWZ+5swRxCuYpvh4iKsDqsA
9oOnUBY6zV6i1LcbVx1VJQEhT5m7ba2qIXpDF2cVMtpGmbYDfuvuuwb2ai/cnCRTjpWOKnU3F3m0
IWBgeuCexqQ7DydmowHyRuI3CiB751GyFr5/Kdup3fVTYe/vDUjBQg/1q2wvM25J3CG58zADKNz0
26xzrTcxUc7HiX4DE/E1bWhxdZRuDbsVRxycv2sTPUgvZ2Lj8/qqQ5iyTtf5D/dDNGZoeDa9/mWq
uq9mMeONMLYDSqtLJIznxgLLr0e0FK6tr7r8zMI/xnNA+rcDZereSUdB/XvMUbDHPtlOJU+CdT5r
cRNpxDMuCw6Nrca/1Bx/XvxK0OnjN/aVhMOydBv/dVZFOQ4Z1FzNKUok3RrouaWGLoethwd4BxGd
vcj0/3/3K8Ftb7skO3LDfqw3W21abT+G9clLAIYQ+31Nu94/x0aeQj90os3syX3bAhlZVFkZZp7/
6BVU53iXf7+prA8NDjQCSi2LJyFmMGX+cU/lWD9EVSub1bTxWrlefuEm4hGsGNgi+91j37CPThhc
DbubNotfY8amf4S/6H+KE2MX1gOrMm+4RlH+nUKEwbFF6AFCx9HIqJ18Vvlz+CRZ/20KlNkEgIGq
SpptMY7W3056Ahz/2T7Z/C6OdBzJ7wJygQr2n5+nnbKptBFtn8KxijaeEYrTnCnzlEEgy1b3/8ay
KE7375I8XTflFB0HN5hPMfkHjL6Xb70AydMq9bJ0N0njE3Dq+XT/ElHFI3EfKTxrBbWIP1dkYrF9
KqgMqnY+WSQ0V1XbgoFCit6ZldwkCQaKh24ClDGzTIkdeYpUDLAlLMf/+62JMsUAAUYqRCFPcehN
W+U0vzN/MiBAziPP96Zbk70VKGCIRUgoQY9sKZXZwVbJISaR+tTHdnBKkWsHXsmvPYLwb5dvJ8xC
LCRO+fLl/p0Pmh10Zm7yFXcyxao0n3LVYpap4xewxbilA9LP6EXTw+jYe8szkdmM4UvV8dDiFEMx
V71mbYbQmBRfVlbz3g3fwkyrvVthZ2OXgF7ccKKVVYevd2fmf+xX6AWx3BFyoEb8QN3EWqZM7eoR
lLmAoxLIDIaiDYoP9sC4k9i0QFsUGpAYWNQRLYnFcuM5Fr14zcNu06Bl2Y5BwqogZcEqJrs++3iC
CJDmP6fM8y5uRkTMoKD426B4lnN0GspHO4bTVmrIfqndhocWo9j9VbIDv+bs3o8g6KK16ebqpYVO
ufETrgbaFzbzSIQ2Dqk1F0MW3SVG/ERzUSK5t4DU1C2zpjbvH4OgMl9jbfp7jXa4tv3gBc//Oqm4
h0yjkjyXmtLYhOB3UPvZVw3T9qGKEcwWcJDXkFac492uw2PLWOmB1ZVR94gpiAHDpIddHrfWgWtQ
AxgLEa9KI9+HY02/0NBO+0oXu6b5gXf2APtZvA42hPCk0gYeUEbyU6EyoinFonZSF5WgPIPeF+5B
RcZ7nFtEbrT0T34FSywJnFcEY9Y2Rl2zLzL8kAkw/NaLDPY/+hMzogesVoyhhH3w0lAcrcw+aJp9
NOqztQVUfZqiYc3qI8kr8SXP1Cc7z754jUZY2oX4SnHFH62u3hkkrx2kFlj5wLY6Jhb/MsTVV/fW
Z4Sz1M55am+H2ib0PtwO/ND4/7B3ZruNK9uW/SJukMEeKNSDRIrqJTfpbF4I504n+y7YBMmvv0Pe
59RpULgNUI+FBATL6bScMhkRa605xxzlfOfH3AwO9vi/OpR6gezQk5BGUaljJHv+NKYuD1nu3Pmv
An0XQxh6mTZHv3M9j7fGAIpUa2REeAp5FamIX1HCdtHkcRl9uotjFLZ3C/72Vsuc7E+ZvuvJ6kR+
b5SRStH3LXoJcR00NrZWynVcBlyvq3haUca8KjTigPLLFHEST8tuvGDkMVhtdQfdCN0FdwRsvILN
v2eSU785QewiFyLf951+9m2t3psTvmd4VGj2MPyFFmEAuLBj8xm9AC+/SnibpRvoADNz8hq2luOV
m5ydd+sVjDybg7U47QtkhmTbym5keGKVW3NlwlqXD/0R1ltSV0hDw3KKgKDcW0njIxpKHlvvkiC2
1ZFAyvRMsySF88gq1OvcEOTTaztpFn0wAEMIJgZYF0fAC4YbePIh/l64FCZ+ABOFHs6Ck4qW4oNA
pOSEtq8961n2UKZgOCkRVp59AhMNNZxp9ZYhDUh/27m5uSORzN2WWpMcvKnnlOkk3Svn2m3j1dYT
JyYsK35/qYfRuPqmluOJeMa4U20wQ7HG9D1U5GnwaahYszrx/0/B4wDZ0r35ntv1ckdBlXIFwIVW
brezrdS7a0lv3Fpupo5ydpsgxjxm+OAfDVx1nDrtnMMcjBOGZKP+rWlnenK1ei2EH7NTLkswtMkN
AbH3UhR/sjEwYe1ND+QvVQ+VZJcIbJuIea1owGQxxRNCqLs/Gz2ZMbax07sFbnhal8e5TE7VfAQC
5GItGd5h2Mgoq8xkm7QFjG5kSaem8Z5hu0IA9t/TMTn4+GSOhY8IbkH8vssYa2+c0gCJKKcHa/rL
2JvbGbfVKUNNvp+m9siUMT9pNluc9O0YD0iLrtG1OFa2LCnPWpHsWqjhBN76t2YgVGqWuoziIn+y
alp9Q8uN37S1FWg6nrQRhfkB7r1+SJbqC1s+CxUaVd7tRyyS348YktC3bTkT+1iQ5ikoGQZHyUiS
Gpyuz2lq3qIisrz+1CKdzjYAW7WONF+6V1c/N38XiRMsJnEu6AJwSduzHWaopuqEeTfC2ea0VByX
uzhwautH3C1iAw1B7AbP5txcFjdU9/wachKJekgPTIAVzi8tSkqMArjF1isjSRptMJMCUkX9XYpt
OcQVU0Xx2uGV8GGnSv0iRt28UragVYNPc1PSxMmPrBVtEuR9ci+baB5kQCCDd0ZAN4aN3aQ7pFs6
KXG89UNJckFXzAfb7PCcP741Q+FsazxoLUh3QKW588sn0c1lCfVYg146keQg48YZ8cTdsk37pWOp
rAiiua9LU0dqGtR2lQ6Gk6nA4hOPHpGKuhHyTkK2dW28lEQaYBnJzkDsUOWtkAV1/80proT9uN8d
eBs9sEr8Wo21yWc1vaBS235qf5siY8yS2u+V66AqzMv04GtD2MWadalqawnlJO+UlL9E1u09IJcH
Qw8sjlIURvMv5By4D6v+Ca4XwQ+NYe+tEUxqkVwFPe6b6BfCaNo4KJPyLHrd3wtZ6dvVRGoLq5KA
t0QZEUe0cMxWZ99jnti4tC7pxVF1pAQ+OQtthqGfAOrpzqEqOkBynfXyOZYZB7M4OJokNy2vf5g6
Co5hcs7ECZ6sh9h6TkxgNsW5yS15EMXIODlOMFpPg4UwT817k1cxqladoGtFWZIaZ3tyTqtX/uqG
3L/GyIJMGjzRsMp7N5sF/414Ia92HY+ZEQfpeqoXv72iL0NSbLXagckzkBddwuvj7ciANNAKgiCw
5M8N4aEXG/uEsRjeuZNO4JFsBLdPvX86y4cMjVFXpaFc+zMxfh4JqRBk/IEc5ccwZGhNbTNORdB1
hhHMSFvDGSwvBw5fhMzz0bTqiojPNg28ynhq6Y7k45+6vesQI1gyJj8QTckmjWEO2jqGe6vGeu+0
WN/Vw8KIQxSfsDQZ1KU/kRbP+3Yw7yha62DJZYsIYIyPFHno5LFGb43Ok2CDxzbKhP2exaZ5sdf+
YVTKD0Ivv8WzsnbMQ41NWmGVcPH6ZHo9nKTrvPhluy2sXDvGj1RRp6ECLVr1Upu9fhqtJGCIumyH
xappFvd7A9uv4Gj+TG/vtVqEfipX9CoqLg5QYG3G29MUQihLr8hJdmrF3gygxD0b44DxRE3Zkf6j
QRYfqy9twYqC2b47WvbGMi6PiubRjdBgbkCnOZheygIyFNdxtf0brRMnQ0CZMRFEYMnYr+unH3T/
2ifn6RNwkhTufP88hyKa3pW+mZ4575ss40i6tW6QocadDyhuBVntJmgKRy7OlfQ9axgPiDz6IDG9
6Unz1UGfE/0yjFqPEt6GMmQ7JPKl7i3XLRlpFYlQ8YrwDmYBQpU+++lOxXqY1Yhj1a+epVGwoVXa
iw6kLcrN3me5Bya52gozeBYf/Llrn2sS+0yD/EV2zmQft7zWPBVfJ7N/6SpCrA0VP9MtQg/VFuI2
YbKmPQRgZsl7xHyFV+37gqoFbxPWvGk9Zb2+3sQIeIDcMO3HYpY3nEijo7m/4xQ6Mtqqd+phLZBi
OGeS6Wi30gUdCuMgi5rzjcW1UT5MVTjA+hbn0eT06mziD907nfcTOoDAOXbqBqZka7xUx6Lp2tCy
fRPjBnSnv0TAPXACxKOMUzEXbWBxqiMcny+dLcLUb8m4gpd+yFJvZhQwPnlm5b4rbjB/xRY0ln19
TBBHPrePAEJWk0OWeNiP5zHHoB4/9gxKrblKj7n1zek0zoN1jyS57VsjGJCsHfu2yw5ptdyTbm12
lrXG35wUtc3sbFSTT/dkIkfEznvz6q7syhLp95Kl4h6b1s23wdoZyizP5LRD7Sj9Vxispwx532Xs
LPoXi3yy+7Z/miYUkVO7wkOnfvi8bhWa8K2SMFz6EeXv6Jrz86ykcc1H039j9/FDe0EPj9Fnt7QA
CSb0sYF0Rxn4ajmsGnUeFfab5SvrpFU6Bktd1BG/ma+EMNrM6B7Yzhzgv486tJZV8vRAyrSQbjdL
MVsAmsz5pRqAFqhiIvQHYzdtQ++l9L7Hqw0AxfBfFPiVv7gi3NZy269EBH2OC0aB7YmrDfNiEzNG
rAG39NYDUVrIDY0zNFf1fKj0gX1SWiBqJrDVj0zbZuQ8UHZkVnllsUb+A5BL2qt1ZqtZ4EMIBEht
/ZtWhh8yVQFoKyvCq8RMUIOBKyKebXOXI9K7kN+yQ8xTnCqGTYfBHc5iTrvjzJDFs+Wdb4f4N1+Q
MBdFGw0+Uo1ZH7RILssQNbH+UjMDOC00pD/bW2uf/llPzHB9nK+baozzMxZrlmbhvDKCf1X1cpUa
ri6LE9xS9zmOR7jOWp+iUJd4PY2IqISexBuYCH1ugwXGg9P1ZR/GD1cTVv3+1nZTH9WJj8/K8EiT
GKYIf7W3EzS/gmzs38UwmiDJppVpAsqdzZQ81rB60b7oyJcTm8rAWfSg9MSVYdn8vbSxoCy7qiwd
jrZkU8QKeXvSkhRm1f1VDUNxhLt8rIayOXnEXiRDByY3mXF0WEzBGpN52CciaUA/GyLbIhatIOWE
FtQVJs6utnv5ZOYcJONc/lxSf+GojS6L1FkIlxXeT8HcxclmopQZMJymZDCPVWbTMGtsSPuNl53t
itSuNbnMXap2mAD8jWRUggQczInDkNVOeQ9r4NFb+hbYzWZ1GF3p7LN4viYILvezEL9dudiXSvfO
i4cvorfwpHRLrvYpssxA18wfForj0KGioGia1u3E+7d35ZvyWBqEybY+KvX8CYLibKRz4/sbAzLb
J2YCqblxjZdsM3WpvGj2+ErIFqCeQUL69BziqzpisKbEKEmU2sWqmc/Kno8eNcSxBQE2oqwLUfwW
ULUceXJzcTOU1z9Tn3N5PgyyVXadvOroFb51w5d7asZyRnRrJXf6948w3y50k0QPBhdZ5aKl3Vl2
LZGksrsZBMp9HXdoyjetnshbjxAdUOrWndaePAb7lEwpv3nwELvYbn4oyRd+Wg9tBVt1HutbgVUo
MBLUlx2uik3hDW/daL5O2JCxGS3ATqytm8dgwmAQbVn5f1ZaigetFN1F8Zowue03rfF/cFbZdJZX
RthqOebS1IhKWWOgKfNL18NPf1SZsl7+apSWrWMeasDLvcHodbXZu/RH15Jo0GsnUg68Y/kSmx8G
MC7s4aTPequ9J5FOfPXidyiKP5MZz4zlqjhMBVlbpUHZPwvTC7FZGkHcD8kOZ9s+wR1TrGYfWhPs
mNRPLzgHf0GYxrpBY2DjGJ1NxhqOIATTuNXEa2HSEjOM0fm1kmH5Q1vN5NKkNdWOZ7z6ZJb3ifPd
nOzpJrLyIHW3POVd9ZxICi/LtOC+xPMT2e4aCiyNRFyCLbZ91nqHbBCnfkyWsFem/T4ZmR1qi31w
itq8UYueueQbp58PqFFEoBH3s/k8wTWsrkbG9CJDdcx/yQ9KBwijO9VoSoYkWnX3d2rQj8KVidF7
RBagFu5Vkpu2qUv92iiWHb83v/Vc65s0WYaDuU4zziqtDn19CVkmsl02qJNYGIFORnf9CwT5EJAB
f5qDPNZNDA50JebcKgPXpvMek2Q4TSM647rBzkISjV7lLz4RmZB1EA6i9o28jpRh9G/t1tRiYtmz
2MEwk19wjRGmF6816B0sQus6f7gOcL5Vz306gnP68Ao+FvT+V5tncg9LBOv5tP7UIrg8OH78qxKj
OjpKqO1splPwie+CKgA7aUa2n4ihPSpBs/ZTNMmguDg6NC83hQ3QxU7myHIlXVjKOq9u+8hSHLv9
knKKLciZ0PPWGMs3w1SEImnq4zQU7+PgZBeO8t1GOiZ7F+emQ9oMT2rwzYPZu2wpi/7ZNKWT9/ic
LpezURlJYNr1tEvU9F1ZctipoawJGyNtEI67DH1PUejND4vKoBDapL2+/9zxxwGSRNNMO0m11Zn4
wrgmsaECtZvLSn1zenHILFzPrn7FRKvbM+FVRPKxRIAXw6oB3HS+I/F0N65kUqrLcB4FSYUsskR6
9qdV159WrzCuSgIIIb8Qx7ZS3DsUot6j2CmH+KdUUBM8OXI1d0A2PLtvNrqv8qMF+mu7ek5UPoaJ
Ot48yiiFnL7pIuYn5qHFHrRZIWbs4xVjlRF3P/g7zC9iDIcsM8696q5Czc5BWzCA00u/+8fmtoXY
4tAtIiFV4XQ55IXeB73Rknjp9C9tKfrnUubWobIGWoladZdXR9nWk10kZ+k1f+pe6YXtZHWRhziB
RoU37uj4Gq8dW9WhZurRyOZe2rDcVIabL2ZDwGB+QNK8PGcleAtS4R76jeySP5cdgU3OWBoBy8fd
dRZwAapLtiJniV7TxTlzEp2WGz3kwJQwPHJop09oVhnSdc5C0KHquRuL5WbicsM4THofPkjzSfNY
bC3Re/sYyAy5oDgaqZVtRhGPK7eDCoPVd4yAnwLosuuEQXhvbRu2XHzYisSnWbhEGY/sa5qgXe1n
zne1/PJS3FkawWDXnJjvqw6gPvbrH6NN02QpX/tKiC9iWnGbon8E69GehD39ouZPA0xTFTOLNb2x
WwUWMWznHlDJzsS1vaGtDVMhsZ6lbYcrC+dLw2K0pN7R5tBEIJD1syUs8A29wTfPaAl38eWHTb8z
Kb54tWeex1FPLxYLsoGm7CxGxgce7Za9Xa8fwJ1TrA1E2KHitt7i+DsV0WtFx+i5SaBbZ2lxG8ZS
Z5KRLbs1TTGYqoyMgAQ8a007Xcvj5UW2OrfPsNh4vLuRyExFhNpKTyp1kv4Jj9eb4Ah0MduzJjI9
MkgAIZUnLUamQd1bYY89seOy++49rAixaudb1zX6kzLqb/jp2vvS9L/rERqZUHkZFUpzv66LeBDq
Vu3aLHg/CrVaO0Hpte9HP+cApfXXZL6PUJCayC3jwHTzR0pNgatdxaxVJDAVGJO64ixRTx/jbKUB
SN7UikUGPw8yWXL0LBpdPqHKqahfVD5/jRtt3qUgdM8ENp7MR2vEWaaJ0zbFXNXI5YqObrkKlrJA
m2e6uuPypRgT6z4tfOONxY/WdYrTbjkwhB676SXFsrl3Jp2b4/F0aePxRfcPllPqt5LU8sZtjC9J
qkJX6NV3yXQlKsFU7GRjDF/crjpw8A8mB7f7JozxKnM9QqgBFam9G+3yXQE9eUt9bOCe74Ukzdrl
UJyrFRmZX9kHd4A+RRXvOcOJTF/gw7w2DhBiHxhJ5/gdwNeNThg98+fj4z5tSOHbFvxhvw7RWkZw
q04EAt291/Kr84tusGg3JHQoAs5qSC6MjYKBE0QWZFtg7HboswpDB1j24I3lWXm3TL2gY29hFcsA
1WxkBWF4Da/frzjLNu9ECmxJsQrnUOzsY3fI7tl9evO+mb/B3nDqbR3AgrRztnhEeZo/d0M42ow+
wqLaeT9nxlV7/VCelru6i9f+O2h3hpEFnihyPOSWxnVM3ntDAuhuVBG9fNyrKEFwkOjXdKkWsgbT
13Rsdz1ANNxSDCrH1mv3gBCnKM5HCyu+9El0WLSDp+ortrvm6o3pd9VUMzeqEzK3Nn8WHAQ2HGc1
0KCFu0/q5lwWk3pvWmAA46w1lwXJ3X1U+tua1LteTeVXPshRJjUJZ8ys/EoneWtLJAiFnXZ4yy3r
qzk5dMxyjpt5fTIxfNT8EC9fodRv8Ngsu/ugAhyZx3sBuCp+ubtP+Cq7VjmB3S/d8fOhs9ru2IH7
/Oupm+b0EVtcP7nI5dGF2naMu14eP59+flT0XBpjVZ0NxmlHJl9nLT1XdG53nZibo986DfNyPvq3
p5LpyH61pyAnXPDYVC4kjzTpeDSYl+3m0nv+/Js1duxtZks6xEZVH+PcPLsMCHeffxk3U33spqQh
cbA6KyW0f/p8W7s04fDg1Irowc+HJI8rbm4e/vG5z4/A2jyWffbsEtey8XjNvma/jte4W7efP7qd
tdSVzHS3idFiwxnbY9wnTbQM5LOc9FaMUQPebbXtv333vs/qv17n3z6XdwCcDFnKLXPSL2vdpTvp
CoxMfZoNARsaRCitq49UPjXhdyWcmXyN0DEKlh6R4hBiUC1K/Z8fPj+XuLKkpdectMe7/vnAPJbe
aeYXPM7ODO5GQyJh6qz6BF1D2ZJDcyweL6QY7/+lHfz/ZP//kuxP2f9P4pL/C9m/rj/6ZiBT5IPc
GwDpvx7s7M9/9Xe0v/8HonZUsraF3BoFF3Kbv6P93T8on/B9eI4O5gkbyD/Q/v4fpgenB9y2eOiz
XUQ8f0f7m39Yvg/0Cem2R//uf4b252X+VT6i+waKe6j3DBXhpohPBdo/yYHMtPCrwSKBo9a1Ju2I
yXHpbp8aC35GuPS4WE94qcwPPK0rhBjCxTwSm7H9u69dLqrkt2uYyv7FldhoX6yYbuSbauXQ/04W
q2zeV9ectF8TxG5JgC9Lzmqu4EzmdmJ203ke5eKG7Q9+atM6Zf8ibXchAxrpx1smCH0HZ9umI7RF
NvXHqmw0Ox8qTvynnY5zsiWpKBGnNp3KW6F5ZhvESsM+NTUaubuWDiDwPMIWoDNac0Le6F66oOIb
8VZHJNvYgog4tPsMxERCPslY1j9IPMMCNrhEDASSbOFmS2aDb21AOFicctBAGB9imZk19+CQZ2Sc
SdVu0m4eHqQbTEw0aMbeOQMmKqb0NtbIzlCFDaXf97xavuhYMhMbS3SVl3ZmvLupLJIDGKD8Ifso
dQjPqijIh04rxagxtZ4thcEkN9eOerZxjeHBI2wZPzdx8RO2OQEImuWX6WVIpgpQQenGjLZ1yypB
Vawp3CxkQ378Hbs/XAE97lc2c9usAJpmxnJkwGPmwcTB4eF+dhf/PmJYU19M5XXmC1/ot7+cdE6/
JL4q/9RROfZRX3TAW3IpW0AFNrO47WKbww+Hw18cmqAIr5XP4ihEbL7WBjbtzODIDfgZsx2dT4iH
8ApncSwsYT3V5EFhAaAX0W1boyE6vu9i98voYuPf1VM7zE/+CN+RNS/P80AIMPxHKfmvMoQ2kRoF
Ri/oh1rr4LR37DF2FmbOwnYvu759jEsF8dBgJRrO1WO69ssm06b6DhpL837brjL7jeavCuTmTD8O
nkmDO2PjZtLl7D9lSaadgD9hQSZ1iZLdatvVg5btTEQtYeRVhO7g+/Oi3FP0PtoSTHMY630FnIB2
ktiDqHlExVBu6de2nYwXvOQipxVsq+5SontOLtqczO5bbUOM2UP/8bxjzIpiWgz+nHEtwkxv+a2o
DW0WRXlGMq5YGGo6WGuPxZpo31qrWl4m1zSfDegtIcZMtj7gznfdXZIzdwCTksG2aXDptKzmocx+
lWR7v2qSOClVQ2BCFp397CZQd7Mm7BPtv5buqBVTUFd1JNp5CF002CElatNuVr2WYVoO5smSRnfJ
0LSjqqHxohUrBrZMm19L6YhIZV5zqtzOPc+pXkQErFVBYhCuGXdWdZB2ol6cLokDKsplCwIt3yej
KQ56nNhv+tLF6Sb1MxtPnvlhVWp5Rx4qr5Y2WU+EPsVPaiIdFZBZ/dTWU8L70ae0/af+yWuS8edU
Gu1h1DPzJaXoRYkzuunFK2e+ENBLRBqj8a2q+4zskJwJ6cKtAk6s2Jl+BiLHy6setk2NFCRLCrS1
nMWA3iXnpCEHdINQknqWFfKG16L+Uc9WHnajn9wdRyJjlXkcujZBtXDDvXBdZgmrTvTMfRm0+CgA
sDwM8mJyKUYTtLqdhZngPlmx9i4yQOfd2LRv8BuGuzfmVNy1tsAvy6H1oeI6OLlesjaQ+2TbmXXH
aC6gs6VWdS3wEwRpnuu/Kz2vX+RY9VeDdGYgHFhgHGQblTgQ+qZ9RdoKLGRySxoDy4JJWU8LcLFm
icN9ovUKFT0JBEMgZm8+ctmJ+UneIPiiG0L/zyTwAIoCtzlm6Pl5dbpx58QY/xxKMQwOsLr3cSK8
rWDuEBUVKdxeb4NGr2gcbJi3Y+qgofDnaIicKwQTsyTU4oVJv3OVs90DSEqbMOb3s8cIZR/Ayc0H
0Q4aVJFc25Ewbx67zHhkhyubWa6YL1ouSnarBXraAI45rnw3qGPb/VMqi/jrtcvOuvlo4csWUYMw
20h5JGuYmd9B4nTk1ZMDk8OlTb/Efblc0hFNohA6gUrrPEcDmO/Qx2t8tB+Jmzmtd3htjgjQ4Ylo
TC2oUdXivaFkyOHA5fYJRw0NjgKDDfKZ+SmuEODzHrgsyXWeU/M2TeTrjzk+UGb6GgjHfHJjokXS
U2rE2u7oAWZBLa10pyVGfehEg5HAiYeru7R4tsplPJLx8kiyg/4ysG6Gc+LSpG8mY786Uwz4L5mQ
dOJoYkPwoCtY2NKTNY66tqUjaBGmMkCQ/EWvCb5F3jPEcqFL1F5TRciDsm1b5MhbKnCKnqfmg1ZA
msvXkQlWjgHSdEd+48syHVImoPu6GkEimSblg+6iVUcC9tVF6PalkJ64abFL1FWauJHyczLkBxyk
sYZlm9ubRXRYYlpk7BZorZZdZ5ne79TSk5OR6cVOWzX5DCWOvrYNJjRXsG9QRKIcqFYEp6tHxOji
ME2CR3ccV6yy+TSqG9zgNtTGaroarBzRCsY0LF0n3q7zlES5RbJvTXQq2FYSDGwNqitthmymFWJO
26xO8iPm+P7ySJzDw2KODyhkGcx+bAZmQ6qMP2JbI8pMraekcTi2rylMP2SAIPSmB1PMWQ9jTlPd
WUk7cMEqBsz46Rwa3BmVVS+kKcs+mGufaziTcjfkOdCdWgFuyvUxSlX12EAUwh72OwYLug1Cz+Aq
rfIkKOcYvVS+4kaFNJCH+aSzh0q9PGfLOD5rGlB+u1rr/Wo0zmFYcJ1rNnHNVENoPyXLTG/62p7G
vR0io5jDrHbGaC2cieDCpejfG9nC8tInK6qb2QQyMY8Kh2PXpk/EOLaH0vNSXBxeL7+C8l93plrb
q0WSYrkDrSncIE8o53Z90ffxZc6Q1Qc6acHjLjUcz94THKXWs8ebxMCwI43udbbWljoqHuUQWDTm
LmzqZbM1jUeb2rEWWoLAKcZsl1u+0YkNQvzFjtuNTEZt0c8jiVg/k3WyBOOYz6P9/+sqKPporu/V
R/+/Ht/4z6ZdJIKY4X//69P+r+fJR/OoKf7lSfhZSDyNH3J5/qAq5J/yjf72lf/dv/xbOfJf1je4
AP7z+gal0yizfy1vPv/RP8ob0n99yxUO9Qu1xd9rG/sP18Vh+hk99n8Cy/Q/HIMI0ke5AWfAfLz4
36oa0/kD7oDAqm0YuvdwCv1PAssEa/C/lzWoJB+WTvzLposn698sudJw8m7skvTIlBdsZ/JEvugQ
FYnAfZWKAWFhiXWviKPPZ58PTmowlNXzvb4U7WEyfn22Cj4fPAYhdLUfrQNCY9qtPqzXIgOqbKWM
5ofS2ede82PQ45RpXC3PBo3n1Kw+nL7ZJhm6HRxim2zy1W6BJ71FQ4gwtsrP8FKDZBa0+kbjhson
Qz6bgMqqUy5s4HO1P+bhYtBN8cYVHLBRRO26nkaAlRuncPxDrJHr0HmVCtA340IjJxQPeSB9iNoS
4c6NaC5HuceO+OmvOsFbaD44s5a4evjHdfyTA7KDxCyGXLfpzYwtvC84KkBJDhoMIlvhLXXgERe1
McdZHYUdA82M2ymcNXbxIQHanR4macQbqJIQw0giERo4XZPoo4zoBsQ+nKsnBkQGjoA5Sd+NrIDr
KVnl5lb/MMUrzW9WwaUWIQVVEfYOYaXCRsW1ekRfNxYBLWVe7dd2+vI4vG6H2CZJSCy7h23FbIsI
V+xvJ3efi06Iw1AkQYaQJBxM904O+d1rl8MA0TjQHfSedPK2VtfD/xunCE5K79GfT0oqhlB3kQ2R
V/GoFdsAkl18UTHuoVQkxE117t3VgKiDHmb2WvQ3joKwRlBdbVAbQktfeT+KuEAMkpMPZ6gJJi04
0Abh/ri+92I3d+pj9pEYwaohxQvKKpqVMqDks8OyKV9s5VNfc45uava2bhjTDaxPwMh+M4dEDaF7
41DJrilRXZLQyo5bHtf5CU9Tui9b0s0L13r1K0lzb0BjN3lETiG24605uZxWT4ltfkxrRRURsw4T
FW9uNVu7ZxM/pm0gVTEiVBtcOCWAKlf2qFVHd9oQhpDvgdnXtBARXdDBXA6qWbKwkMYTMGN32+Qi
ffU0iFuINbbi4fHqSp209WHQbrrgzSwocW19+j6PRHOh//a2JSqj2nCgkS6BAM4G2QLkU6KVhMzh
ujjWff0rK5+WtCQFutCxfilrpAS0v0yNz08v7CN8xmrbMEUNpnk4aMLYDqYpn50kh+YuOjTs3Gee
VLzjNrOoltPy6Fm/ytiofuB26DsbGV11tBZGpgagUMvAdut6r8lafzfqkcFdltEKzuJ11zfPCbaZ
XWP1e9+smcxrNI2FYyF3WKI8ZXRup4UZcVhm/shvL9UQUelTGvhpQ8TwInZGOp6mjGYDiDxgWdw8
HSjMYem1iNHsJKNxTe7m7BDT4Owca1y31YQpZajJUmGCj0cb2m7rinnbPQrZVkfDzqgbXRMa5bLa
TiNWDLpJB5vUv4swspuY2ya0tllmqmu1fBl6bY3sVlZbzduLSkteTL78kkO1I+f9O1C/A82ELjDI
2Woq6z5XXMgcp6ZTK+yfOuq0jDSeyAGytT1nLclFGR8zwWS6kGRfMtUTx1rIdJcgdI2NEfkMyIbH
lMNcm2Gr1wzYy1GjbqkKrg37vpC/d5v6/ps2pV9zq4iRmjSE0hLseJAx2YB8j9ZufsrcoT3gkN3O
JFIk6xImHFOo2fX3hPhfyIlxldG8iFUS9kP1Oy0nAlLaXzGAvavwVtamCbq1TY99I2doISRBp4HQ
NW8TLxbwTXSLG8aweAs7Tsn0ooYW3W/pqsugZaTF5GDKSuO0rs7NzOI2apy2DYux/2lVIAEa3/+A
hvaNBATkszU8hQwmvrE8Uo3mtQN5pbfoMCWCf4uYIJa2YMnAw+dYCJZleV+QCWPFXfcxONS9XjUQ
vrL0YibmSYHZZSeaz00GCKOr1bDziuooJBOxMhN3KUJpxiSn6U3UDgl9HTwLTOmXa7fJh/XNnS0I
Yz0aaG/1fqll2jaCLcKIx3OqunvnJt0+b5DxTtmfee3lIKDScdNojNfT5as7FF4oFy8PbG/mA0R+
lr2+y0xyv0iCFHss+BGs7WlDFIC9kVmp9oWufgOqb0IygC+qJ44vGxBR5XNHlMiqhUAbwfNnxZNu
vXRNY/9y1ZuTld/I5C5eVObb2HjYNbFg0N3T1cfgVyTJ5dMzA20Pyeu8kNbhn/oVzx0G3x/ZY95U
XPI6PurNHMxDw++4WoMxNo6GA0/zP6g7jy5JsfVq/xUtzbmCgzkw0ATCR3qfOWFVZVXiPRzMr9dD
VH/drVave9c30EATOiKzK8MAx7zv3s+u85puQORtKFTqPn7rGhmC+izs14iwlEc9LilzdIwqxc2M
63+vQ30MJk9/Mbv7gR701qHRQOl9qNlazYvvfYf+6xveDKzRHdV+prygV0V2I2LQ6gllyr6eCHQz
cqQTiGwB+xjbqGo+NPRvWzMXQFupkO10VWcBbQpzGzvTsxMvbwmVJaqHycYYbXQl6fBR4WPcVnr/
jrPBhWgW4REz5BiwjUDoU+0QMpIYQxoTSHecS0aMLmhOoOED+nxjz5eebTihtttn28zWu21LFXFj
uVIFttegSpk1QpwiIF6QjsAdqSP7WvOuMsbiGJWcVtnQyCqdDmmzJJOoFkifOrARxB9upUpLeu+2
sy9YbOQNoTRRp4d75tpbG6uJSxUYY00Vn3RBYuBALjLE2vqqlm1D2EF3aNoI3caQOztCMF4GXb2Z
ic4UQoaMbtKfnTK6G1AhP+NZbZzWhulfW74rkPvWBuHqDuM5zaGjHLQHx1V3I5dRYNPDaTtu46TT
PgHBmNaoPXl6est+Lrpeuv4GDEveL/3JS5J5GyeITMnFfssIP0CSReeHNC46kGX3xqxj78q5DTeT
y2QmbdRArb5QHIYRPphG6zNsRrdVlIBzpz+OEQGb9mSv+n5CIvJxp2tQWJVTH9up+0CVnATtLJNT
axs/E/JHEYhBmNeadG/LaIdO0yBuyNWPNlvarV3AbGzQAgXQA4071LU5FtX8eUKIv1tkRlaJ0MOb
diyXbe+x+5Vr75vKCJElrBUCOMCG+ca7nIPOg2iFJTl66RAXbKW3t6gR7AecdU5blWz49ZjOqp2e
uL3oMhGk7dvVAuyrJNiG2XrTFQUjGKoDqyCwyM0SZsE60mi1ZaxIUbTcV7U42WiWaHd4u6wwICYi
1CFenrhOmreEFRw6ZZLxYaO69RJx1qeQjB7bghTnVQen6zd0Ed3rwX7i+oQGOuqpPztEJllVcdJU
wW55HIwjkzdXhtlvcIP0W9rfJUszbGI6YcMmIJ1iaFjAaOInOoduWxjOh9Xjw50ue+xsPJISu4mg
/vsp1ohdnWEYtMgtnjTgiCYFP3bAZFmSBUx/n6GTxADyfbpbs7Y+Jqis0P7b8+IVmPIy+6N08x5J
faeeeh1BvKBkt788bRTkEdxsBZO8zgzieXfpwOJ0tkli4+bAzE4jPc2rR721yl0hk+Vq1NfxO/ew
Hlm12lOOotQ8Vg+Nafu9yNhQo2x+KaLuBBGA7XoDrZDlCFIhvbxOexbsth0To9hsmuZe00doGaWM
MR4TfZywTemcJsXAIe8M9hhBqLUJoGtWfikjd1EnIRdh9ULCmXNNKNUtuWSvtWZ1TMIadFeCnwhs
IyLx4CIR20rHxquQZiu0iNUw2uerRWTfp5SyQh6nmY+utNjAEj9bRu8gFq5vPaqyW8ODF+l4c2AO
+c7F90FshFhuO2iRkwNzszP3lmex/5Bqx56je12QSvu0V88zJVm0gdUjZYhwa8Q4VggQPGPrdK6A
Q1LIyFo0aPxxQDnCFQ+oot67xDuKWL7DPyXvMIthile2SWEtCtKRYXQijSbCVbVTuEEWM4l5p+Sa
LBnWJj4IYKbAjhYus67bLtFHjKjw1FL4C9nBsHF4a10r3XeCaVWgLmZo/MRaYN3nRnFuKUPBmcYq
0cNXaOvSOVl2fYhOcSfJeI3UJ00/99pgYg9WC0A6W6R0puoHfaJmN9l0kBPtQUVt/xLbJLcl8Y8O
RN0ONeJ0tSCPzzWBvPC0WFNDXfvdswtKw/Etxq3kWjZjUCnkk6xd6YK0aOGa5U1x1r7Nqek3U1Z+
RVv819ec8zlwdGPYe81yi7GAezp2GwCwQhDesWDM99BQbLmU0JXoYCjzVkTH1kkOtTsAiaav7wMu
/hQOShgCXyxSphgZ0V4/R3WXHmxCXAxuUpK8vY2YuY4W70HGw1UZIW7B5sA8IN1jZRnzHtfbg6an
dNwmz/pGPPYWOt42ARLwQ6QIn5XBrV03DSvcMuDkcCezB95CprmZZuhBEZmovcif0BUyQNt8/tog
foVAEBjFIjzig7a3bamzVuZ7ITgJ5+iigxNdELvuiT6z9RnduDM+ko/JFJng/NV1dRVmSLi7gml1
rvpbKlbvZg2oRhfDlbKU2CUCgl2BmiyvynVh1SEktUpuR2PZEqI3+XE33wtljgGBLy8Fuoedw+Z+
soSza+253wL8PxLA6uwScA+oMKJx6zjitTchqMbhOB61XIwIJz47Fz2wLYuvNGvgEKTJtaGQzbLZ
ZpWZ4XtKRXfEVfnkZYZzbq1+2cQZc/xkUsRnXXBVipHFWNFggjXRIKNDua7r7mftaM62glhr5/Ix
wSOB9kXLt5mLiY06frnxyrq5btI4wDbxQl8s2XqMA7sJltnO0JVx7bZ+26N3QnFeBT0xwFMucY9Z
RKZ1yWvrYCyHMZMymIrHuHdYOyp5mjWJ6RF9Btw0llirHDvivXHa1M8uMZ4xdVtHQtTMNjqTdZmw
mGMLo29h1WrxJlcMJrU32PtBZA/WTC6vNTe7kW7blhoEpI6QnB5jKquzTqgRMp8VS4ymjVg7Mg+y
mZmvFz7BAM+iSn4uYmXZmljIBpwJ+ZR/Z+X7DZ93SsWhv4pGrm2KoA2yXI/Ao7a2bryIP8/625ml
45cs3hqJlVOHSY8hM6z8utFfQeKquMZEpOY6IKLsVnOfElp/YO3J8ZmN4a50hDg1uiZOjFOy8C/P
AXqZp8ujy6Eu/HBAXuc6nUKPet+0VbrxVqzD5dDYjXGq1sPlKYM3WjEx5iD/c3Gq10OcjxbTURvf
OI6T7oUVYxTOPTK9svB4ebVufQuXQ2023Ulhk//9Tei9jo0Wreh2WmkRaj1cHv3d025EI11q3VGu
b1BfYRSd/FbppXG8PLn8eFotFJlqf+otEWMsQdh6zwsLp/XNXh6ZKrlFLa3toGeZxa/famhduOyj
I41/cYKpIH59SWZaWoEhDELa13wwpx8UaxHkgachvqPNQH2mF9YGOzzcsrYEQb10p2o9XB551Od+
PaKcXF/+j54FgNiKNkw2zmgJzDx9f6Jm0p/MLhp8pePX1QZsCgRnjMPJXP/dNHVsQDlNVujph1ZF
m6ps1GmhI/nrMNFfBkD/+w8VMwpXCeG07HXvtDYbT4TaK5aRPPLWwx8/K1mtYyQBXT+F46nHg/br
kGuq3WVu8jTRFqJFaDxEiAlOVP8qUKqj4deDSjZilXX9cTBW2RGL7PrUeOjJXD3q8GA5ZJJ6DZpP
LasPM9PzKYedf5Ks0bmga4zxrdZwhnAgsfAafj3VMt3YeAMORWutEKaFg6uMO/FoOO/4CMcTYQLo
0uPkajIrPOTr4fJzt8ror2eJ0vwKMwJsa4TvwTwP6uRJtvBExA9czxmx6kvxbqTXqL2HUzbZeXeo
k3Q4aZKEnHEcUVxFdX/645CLqT9l9HN31VTeX37O66eA9INUX3DtRAaJ64s2dKe61GOqeCgbiYeo
4VbIk2lnRHugOgmKzunhqPy/Q7m+6OqGyRnt+eGduf4Fo4l6bK78wWZ9F8Ockz5+ed5qM4CFnOSN
sK2eKpvrjq4FcuIJNZ5kmJQjaledbVJJMjusxanaxf2LB3ImQOrFmG5YHwrpC4CikbrIgu+ooTor
U/M4Ztp1qLqj28rY10KIcwtcBx9wJ5E5MCACZYfvpAveR3G7V7qydxDpHhvTe50LgP+0d1GZI0Rt
0jsikDFFG01/HffkQxWO8yPVHqHlNlvcfHiEbPdltqMrE6vCbmC1jqZ+9HbF/KPAirR3uY8LRZWO
5utNrln2jh6aDpkTD27JpuEAokVsHPekiSLdVmb+Ern44qAXeFlOnu7ggTQpIsWQmj9WNa7QqOi/
WNINwJ9YlWrZS5Jha3NSxkt9r0jy3IB8okm2lsvpDPhLRXyu58rhNq34sy4hCFQpq2t8rmVQoKbZ
pS2Qrnykxd1jtR/MH6tfIu9xZ+YO5ppUaO+WznVRzY7krkJZF07hhiAl03c855uWv3QF6R9262i+
l7PhErgbBwcYUDUSUuql9slNW1ScaB6uZdniL1YvXqmuVVvNp6Zie2bxyUjwaYa7bsDtpJnPDULU
amCxjCX0FVDEExDyhc71usss1d6AMoiXD+0ifqfqHYFO75tS7vJTUbav5I0NJ2r31DY0cZSG8T6Y
zKrSEXJblZM4RuNL2o/tE5Us3xHjPvOgfXg5jcQmzO+nCHsbxp0dtvg0aDyDZHVjeFO2y3KvWRHz
zjcaNvl3Rw3vpSR32ZDx936RiV/DaffnkZOhRcOE77X8zhf+KnJCWnMJMQOtsMT/HynxQxXqMRkj
BAOVH0XhHSDrGZcUdU+P/IfeowBCWWJVNCb7VmL9KkiwtGhvsJIhS5Py+y2Y+lCfELcq2NcmQdd7
oo/ToI3amGSs6CdKCpucKuIyo3itrqn7pdGWgyGyYGkGdnZ6LX2jwjdqpc0Gv+8zOwRAYBNbTDzj
TtJ9UCv4GDHibKK1NzpSYaQVwlQSJ9XdTLuOKgceEtOlGzLHz6otBU6klkIV9VX0pfG5MO7ah0Xw
wTOwUCzB3xfT7XcoEQw2pIpCaLNxpgqtvEluhy0UWKNrbi2uLtu6SWfoq5Ftv1tImg7l8FAV2Ogm
c3rRjcLaRar/CLUhJ1GNuEBWj+CH05jKRcrCpwJHFZfvESeGfbi9qaLY2qU9uRcDO8YO3FBbNolf
zjRYjWZtQhXhEyr7Fda5hrpJRGfos665ufy1lZHLoQftNIMhL9bkvbze5QkyGEkn/8G6q9EsI7on
IZbSVkwtBuJo436L3AomJCJetuf2bS1qaPUp6RcDpb7Z0WCepB+z5WJkr7FxGrigI5IVkzg37o1Q
f3PS7IPCNiaBqAJHVR9r14jOjK3bsiIpeObDtj2a64mtXQx1aANFyh+Ye/d2T67ULNqnmMYKW5Mf
msZ/wxg9mZo0e01+2XS66ezcXPu0rYIcNaV/tSOKl2UyXqoEjCho+wwHZ0E83UhEX6boxofZsJXE
eO1ARxKGpKg/ewzDrKcR01Po9rGN1beT5uflfALW8zxmvbjT4dZsu4orL6yJJq+qLgoAyn4ru+q5
xM6TSUAJWWOSGuY2h8a2yqDMkE4nc3lA5EUGZU4MYRm5WzNiOk1GRnDilXZuP1+B/rphwELBnbC5
EeBnfDDoDpvLmzh/sdUqRWmbF7Gk4UkjOKbxop76bLK8jIApAToIKmuLfcRii7fCpEQrdjXq8gNp
bldW4r1kdYJy3kXIYhBqQT2k2BMqeK2yyGDThZgSHYWM5+8RWqU9jrzMz5XzxMLzVY9NjTLWtEf1
MJ6qGPd13ys/LyIIaW231b3XAbpSQNqJwT0zvsBWoJosT/poshmpcfPKWYKqMJBJ6XtoWaYP7Cpj
w2fXbJWrb1WuXhs6B76xOrql+pZUIxaa1njoJixJ5LojCiBGpaii8Urpw21HYDbFQIv0wXhesJtZ
1MXoWwLFQbt1TNefXX5xOSSrSrtYxdNIq16oa6YAMVmlXA5Nw+J0YNB1i5iy2FxGh8SxbkbcJmTG
PhQF+rnIDtpmPOWqHfYO8TSnyyHUWa5cHs0hUR9BbCQESYTGpp62LvqepBa0VgZNnefQivYIkALX
QC2S6NE2oSZJm84irrXBogARmazjajlJC3pKHmbXRc7E43n1bTwxjXup4RpBObbTCbLYMSNOkhV+
Mp0mb2wYXms0ShXrVybJjhUKi1hH5oi3yG6+/BxKm9gjN2VT7943lO+3y0B7MskexrB3drpZeLDx
PRbWClednZyQyVMpLPBcoYdKj9JlIeR0UIHQ7xARqFWlL3Qo7gCiijP4xPy8GENxtqKRigjbq2gG
s+aPTu/BBKrsVWPLvSc6Uo1Q556c9XB5dDngD2JLdXlYDrgEqp1CTHguEwpDU2Ya9IeNn/VgwX1z
ubehotXsrHARUy37EelYHnrNwQtRoT++PGWrR/yf1h/aGbPg5RxJIB2/zhZe33Fvpe1VQwzrxhUe
Pso2zTYgVAHghAk2GTZ/QbK+lDWV1M6j0l/4OtC63OsFoQmm5RS4Vu1tMbMs/ONgEgN36kRCKffy
8PKb2WnIEWG/kGVxQfh8hJ+6TG7KuH6/CPpnHWVMkCV4pcsRi9p6nf76We+QuGcsKTcqOz8HxPlu
EoqGKlf3xXRweUQ/uj8O5cu4Uvgu/L1CRdwJsNUuVggvqU/Werg4P5bFyki4D/uNZxbUZv7G/GGn
E9k6kOE33dglZ6G0fVpSp05SXJEm9byThvEeU8Up8VpqeSbxkqJuAHNx0akTVg78RLLlGluX+peD
TAi2FZG8KdZtXZ+4P6uZKinT+lHSmic1k2U4Szg4CiGxECzDZdRJti0TZYNV00HDLsEZ0eGCGGqU
hYaDUIwcH/Y8vx9g++cHI2ILCzsu9/kOiy0RF18o3euTlsbNr4P3+yOz8ezAlFyjNmEtO6ygN5kZ
9r8EJM7QbHE21QeoQIvU8Vbq4tA7VqDWPWKx7hY9GzXkHFHHvZwIYFqIT5Y167ZrJVwb2tdUPvqR
Jj5L8rqamFHBSZwb0zj3tIAoUBaTtr/YTqJ0oZ7q1YdY9nTeorpS+2G2DsPqTinq8CH0vJIsH049
mXZw/kZ4i7xQF1q70Bzve3ehnSMRDhchEVm2RTKRo0DXiQFv5roRIkV4q7LqrVt9OOZF6pIQUmwR
exf8xaVzeWqVbb83vf7Yr5s8hf1nE5o6HmtQhvge172gFzfo0a2BHUiH4rCPaTy5MH0tc/juiPkh
xea0uzhg5OqFAYdEcuLl+YSUnXywhO9CVcNZ5pBDasoKFwnOhLsSjPP6Fqv1+vzdg3R563HzNjt5
e7z4iaqc4nAAJ+VadpxCdbHRXBw1DSq+hQhOYorOlT6bx9g5XP7kjH/ot79+ea5nya/XplVFfMB6
EN3EG/3juUIPG5TWcq8N2UdM3gxJt+6+UzOXmVivLq4QAxT0oh3Is2dwWX/WWg7eM7oQm8sntuRQ
5jSZ+B5SrXtbwG5uUgTJ+rpJj69KxDgniWvv1HddQDKT+evevLxFBYDWx0tLn27dlreF+z2cq+d8
LY90DWmQ+KJuL8/gLvxQU6G2cgkryJNTGVhxSDq7VNwq69u63C+Xp5fDsv5iHMBOKo+a++WdT7PW
IPIUV8gGbyIrR13C2U0l1HAmSOSb5i4juRCq3HBURYFT3OSWJ287oIL+xgymERRZ5Ps6a++1fJc3
9aNJ3OyB2MUbo4SbLqPQh2UAvolai0/SyLVK9DtWEBQjGblE3kPAUHCCkwZOlelQvm6MmHtQO4mK
b1XU6rOmrukj5H9wa/GW9s47fo+bpja8DTtKaw/uhjxb277K02XZ12nKdK73JxvcBs7zdxsR+qax
9QfNthCBS1Q5c4zGoCs+Ik8swaBEsc3xj5XIH6mU6L4y3WzfJNbzMJ/NJryucraTwiYoTAw36CE/
qi5nnLWuh7EocQ1Wn5TjuwdFrVLhfW6neH7IQ/3Qsx5z4aoGrAqPstH6Df4d9PG5c02Z/s4FHeHL
e0Mi1qytbGZyT26nnJUxUnFIjrO1Nck/D1ikslDpx2PdVp/ckYsfaizKRALQQ+gg3shKaWGuIX+g
W1Ce58aGwmOWx7lshu+VfmfL0PokiAP75by2eCrWqAoFqoubMbK0W4/CxTY1MnTzY/9leKzrm1jd
E8RCRHulebvLzUjRGX4Drg0ox/p+dNz9xevntQLm0uVhNkXi2MxHZAiMa3Nv3Br5QtZuXHqnCVn4
8X9FxXkNzbLqqq/+v+s2L1rMP0Sd/4e0nkgg1yyD//izmvQ3legqV/3Pf3/52RZV2f9Z6vnbv/lN
6imNf1j4R+DK67Te1rnrd7WnxJNmrjmqJFzRLEIJ+oeTzf6Hju2NqGni9FB8IhH9TfJpiX/gOYMK
bSHSNHTyU/5/JJ8rtfrPQRok1RieJ3mDlimt/wF1dg01LEmFpDhyvE+XJHIzuV8MYqtSWDv+n76Y
u19/9d/KgQjqpOy7//x30/rvL2bhSjP5pER2mvSz8eHx+z955sJBNcKs8BXP4MR2wh2oXasJg3Zj
JlAF0Xf+6Dr9OJB/p8/XXum+Ndp0zIu1MKiKj0IWpyqvEMyMHV5e6q/ZNBOqnBF86JYoqVz9iWU8
OzrHPINuQxYomhGgBLwYK4NrMUmX+Mfkqorcw9hBK9IAnm+V1t798w8q/8qWXj+o7ZD0hJTXIN9m
/SL+9EFjJ8/B+bneYY4sQlZdAkFSN9sMyDd81GYZAcO0ycSnpedfeWIe6qm9I1CloGNCeh8j0o6V
5iHWi6/CgjqfK0rNGXAo1BwELIqCyPSk2Yp11q/wl7eF8ZoNcXUSeyZX60he11E5JFUvEbX4qjev
KT1c5yk5Bbq5NdbuhCZ0HIEyfWFTNrC6illmxiVx5/hDoDPltIlaA8eK9HinFm+7Vy4sMMlCxcvA
OMuof5thxK+m5UPsGs+U2XWffOUicGHxpfB66SOYNv8k+TLS+VDW451yOAFxB+iQhfC8/Gzy5i7T
oy8nEx112OSxBhwOiYO+cAVLGCzze9VURJd56ptqKLgVTj7+kqf/0n7/zUW5WkL/fAdcLkppcZ5s
T0ei7fzlokRIUJtFv3iHOEbYZjThU2pm5Lujayup35Wk4fltOQxBZKX2RpFBklUt7TcHZYYmK/pL
5J3n8SHKTDeQWawfWKRuw1GIjUhGqhwwmO3GfZs6B/ENvUtfV0wOcVrAPCTEAtoZylH2IO58b7wq
HVwWpsovO4XAVSfgfRvYg36K5IvusLZtR6hji+V9z2NrOplt85bH5ZUFxIp9iZ1ihhgIeIU4JuqX
YSzviooLT1J2yGYFXz/7AOJxF3ZzB0EANNlxFs5GGPlNGmq3ENOubMi5U3Ey9U4FPf19ykQOVSPO
ImZX249d71438O+HM0RO/FK3njdvpJU/TV325bYZsFv7oUCL9i8Gj7+7pdjKE7BFAAXl2L+kXXWs
fYdZjt4hMesRyxN7QTeyiUQDfdCLx97K3v75TWz87Su6Omt618Yx/NdwRFuR1VgbvKI5mWdKxneL
SyqEtd4MTjm81kl5Y2oZqkV3eMtmruAEI0uAGJoQ0dI94m/46lCwwUanFvzP39vfXbPE0lBVYjDF
gMy88efxRRhdWRZa7h3kupgEjCFR0tK55E0UVKaRa1BwANj/L87B37yspRurv5okHCLs/nIOWH0I
Nx9RwRZ2/jXZ7pNeMx64VfpFfT7cRlO2h2H89M8/q6H/xZOw3qG24MfSWaep/zFHpZEh6Jo77kHv
DcxF0W00Tuj8xvwqrHUVSFRtLLCzPrCwn8knfFc5Wg2BaFPqX4bhnQu1qAB9DKN/XFCzpZafMsiE
ejYTXpJfgRHcz9DJCQSZc9azBDMhDgTH6hR3BH0lQT4nr2Wr3ZeWcyoVX/UswZFnTrVteN0tyTW0
SSxnl9Zjz7V559Cs20gHDD+tmiNuDxr0Jk5xpGnVRwR625dlVAQmNreAHQWeSHpjjtt+9vpzVmcj
6KPx1gub0Mc3kAP1kB/9iKDH5p2NGZLCjNw+hkUoeJZrfaEOPxuhwFmc9CqoC+pkWT74a6uFLdm8
DjxoUq6siMlAtyhFzZy2utlpjhv5BKWwW8/nJ3aMz4Ox/r9MreBE5gfZM+c0miIKPPGeQPbxxjy+
XLsx3xwKbRk8mMBGuYWJoSk3ZJ1iFM8ObUGvFs6OP0EFp7pc/KscGmH9JTnOcl1dN5hjJZaYNW5v
vXf/NMGGaFBwJLfTgV2FYv29S0tFbgJbEi1EBau8e2ocsx8bNb0Dtj4xMMZlXCj+NhFEMMsjxyRn
7+3H+HHxYekHwwV6lSPd3uEcfAQ8g5BlHOFcFBR89CG6IhvxeUg7IxBQggM6egzom35IcY1a2L5Y
/oO7sj9J9QLnWCxIEgsR2O4YEfTbw9GVmJvR/HdU9ZhBIkDLxfzVo2+SIgF5bHvsHo5tPD541djs
EsV+rur6vcis9rparB+Z1tlBGM5PRAlqpHah8uFywk6e1MujqcdXuV0+uCgfEZFRUKor9Gm1Id68
AUWlsCQJT6XEp0uSdZ9qSJPRnC0DS6zIKI79gnBrwE+ilSUmM6W9OrSHCJqb925hPndL9R5WA+Xa
zn5t545gtTx5TNFgUoYMGieE3hrKK3CZCHE7DRj2cJyQPG5UL+953Y64ZhSiQ3vsCxdsQDw+mml9
wIW9dan84XMYr9s5HXDMSHBhfFXWSz9isJ0a9VA29tfcJNUeV8aurFcRNVGFG0fyvsM0vo9ZWAfS
RovuZMYu89Ia5CtMeXaGwRTCjpTLtOG72uRzlYECsvn2kgWbK5p/LWLxVWfHaSq4kvm3yGPnbyzN
XB+1IlpwOjqsTo2dBY95DlNFuHmMnJqiFw5zddt1OPnVAlMEIPSmSc3qSHAhLqSGS4JCC4h88gd2
Y4pX3jQLuMQQlPFliDMFK/1Yr5OzSa3HzRERuRZyOsIi32ZbB6PdxOBv8sfUbs5JWh9TcuGCJoPe
RZj4Ab3mAUQpDYp6NwJ6iS0uhhmgOm6cgUXuhJyVoAcdqU3oVgMdOO/eI3oiKDT1SJ6jF9RG+1xw
u8LZM+/jUWpH1REk2InlG0oMJ+PPMJU4a/Ldi93YN47eYDIyYo1hyNyXOrNLM1ENyiBJ7PV4DFws
KnaVPJfZdE4NRa+o0hEN5vXzJBoUYx6YUW+qTCoadC4KWAtWxlyKDRdlN97eHT59LcrQyaJl9seZ
2G61yNsqqc9kHdzOiuhOTftWVNM9i1af2Ub6iUk4Ebr1xjdC9a5E+UCdmg/Z6vrZpqrfsREWihWq
zWqlsutiVw7aoxkyMhPkfetZUYlLPQ7yNLlPXSqlnTs+dBqNxmHQYt/SxNXSdpTYDe5qFNoHwPoA
cfzpneCJAqk1kSQhsHhtTK8z9ut0YvfQut5bEylslwBEcwoweFVYw23KzW9efwrj4UfDaHPEYENX
fIIKYYc3edM8lq59vN+NoCFr2Av048trfWp3DhnRtYxfskL9bCRdSaWHB0a2m246D07z3jcDXjDx
kVmnrFlOsOsTZPdVus1miVsGeniwyPE1t+3N0IcsunsMfCSnTD3M41LCF6FuTng4uqu4eG5zJakU
ed8yl7YELd/H3IOpXJAm5pgF2MRKqV3OUF9qOJP7Nl82My6RbUS6gZ9NEGaFle10tO8yz69UGT6N
GllaU7XcqA4gVy3y97Tk24mtl1ofi6uiJdJBc2owtuP46glmEy3Vs/ta88oDUFB0NUZzb0UOogF2
B1kaH7SpLzaQiEL2jX4qKVnHYu3oWz1/Xx+f6TB07D7UQ4N9JbW4meuKGLDG6p8lkRFaX99mZk/X
24W/NEJ37V2Qvh15u90inyX7m+NSApqup4Qxculq7Dwhol13OLp9nCPHJQzHi9NvYfLUdh5J0zOD
ZmzelxFSvgWZExF//WTF9ATTJwncYkpbh4gFVBRJHfaHuvJmgJz6tlcNkefSooQ8mOiNXbiX4/hc
ezPx1gKtM+qDE/JtjMxMt7O2B4hJX92bv2vJB3c54N50xGfieS9EUd9PBnM1QUrPXY2qdzI4/ToC
tHvwe9HR6Yo9jFi5NeO5ohdMqHCthp1e6Fc6TkiqTyhirAFPxGK+1Z71DjRW1PTY3Yp5M1EDpojy
VJvRJzU+lUefhYVhDfo6MVyTeu7rAqFhXgO7sTE8ht2rrnmfOIwODpxAfw61l8yh8UUmxIa9viIZ
ZsoOg269qXZ+Khhe/Dl3b1OJyKWX+cFTHiA7tpEZXHVPfqUpkhUbW1rQqep1JLgD1QaZW2V8U5nx
WxiBFT3nJU1YPQPCnJre3qgpBPcxRvD1345zgsWR6a1bvO1M7c83PZYGowFBI7ZRPWQYzaPxNYbm
iRTeRYBIRTloQZQc2mF5Rkuwg3EfH0ovpwjO71f10dxnXzZJXL7Ms3GF779WSxxtGsyJYMmMrW6h
mGKMoxaBqy5x3fPUel/T+mKLW3Gr0TqNa4igDZDQuYmeY8F2zUwDIx3fe62CySbfRGTYb1p7nyb6
QzEuYN9lr/lCW7xgtBjiQWcX71ml7Q3m3HEGkeAorEd2DcpQ84yfcaq39C+/lb1zN44YtSRVhKNW
T9iHoqs+Dk8K65JXwhOubO0ZSZd1nHQ0+mOtSBgssq1hQZVnGsg3g7TA9p9FX0KXRtamsXPtaJY4
tr7XtRgBZGO3vw72Qo4nPoRVyWHfs1xddpVpAtnO5oLwCo26DmY5Xxdec+TjDqdpVfxdHv1xiNYC
BWr7Ac6QghN40VG60X4uwTKgsfpNj+c0rL/7pbqBMbSc4jVgC9BEinQHTeflr7m9gC+ST/vGjg6k
254jt3BRA/Q3seG1jJ3lS+sWyY7+DMK0UDBzjNBBCKFHKZ4ae0rb17WtX+uluSlHAbyoF9c4OLlC
i2cucabdNTepj2DeIoJEowLoo9EgEuqiJ/UBcUFn0ILSsp94x+9G8tR85pyfNsRmGQOGZO+xzBFp
UNM1y6Qp8GR8N1bdc9llj+RUnYuh+tmO0zlBkWm44ps74NI4uev2U3kkiBXVT5QQdwKOnyFWi6eU
CPeMBJlgdq0GBBXD8DwN+U/WUGcExyxTrBhKwcLURzHM1cEBzG4c4CZmMF11n+RJ2VvYiB/s+0h9
1En0Gs2h3GK44686RkFn316FBKV1VBpNyrreT2svbVilAY6Ywq09VPjUaDn1a38s40RnHThogm0I
R6qSTQcr+3Q5lGOunUhxumHdHe5waAO9ogVmgSnZU6RpTq2OGCtIihaDD8LANOs/L6rRy9m9PLpc
K9BLycWdgb36ZjTEe2yrqBYu6Lv1kWsNJmUep9jGiPS61ntyREu8U7F8F9V/cXcey7Er2ZL9lf4B
lCGgMU2tmJlMak5glAhoBDTw9W+BZa/qiVGb9agntHsuz6HIBAIRvt2XZ2KZOHIfVTqtwqg/fZc/
B16wBTPBoCNOfuMuwDBKDQk8eDDs9slowiffpCF4dHx+Xt3eRQNPN9zyzUK04cEb0XfCpufg2hGp
5ybYx3SwIxbIZqnYui2tmSyt5zYGp+nbGhk9zBpmE3veosPTH1KB4xWkd8rI3kxV+8qpje2Rrumw
Me4c7NIxnzBZN9e9w/Ek4OWpmvi3sxDkbFv7GSB3Y/rgF5gNH3Y5iEU4ATOy2GIeXI6XOMi4EUcY
28r5BQdmXGbp7++QGGCpLB18SVbW7KhVgpw4H7mnjq8tgEUtsq7Zl0bmrYb529HT8STECPoo4vpA
wvuTubTMf1R6+q6miX1tAvZLT+OvOkh+rWFaw/bYOwO/X1ydpa6Zyz5krmPoZKtIQN5iw0NjgwO2
d8eL1mGI8wuerkAHckgqBN/gdGplJJblEE6bNi+XXSOmFQlLuXLoQGg6YIUjW7g4Kj+gsj1gJ92R
GnGX1FDtmAx+ZM5I5KQz9ikS+cmITph3vVUWQLb3qH2SuAB3Lnpq81EXnKDmK2aYpLNSs45Ja9c6
k5tOoB5UTVaubRugdTXS8wuGDhmBt9KjrXUZk2HYDzb3eDvLin0BWSiAbdO41XfgoAjk/XgsRch+
vUOocOL6hWowHD683LZePBOGxzahGENhaiWiYFB60/DU7isLcyibJjT3nC49gDWJxg+FS+NKKXlR
H1vwdeu/twc6910EZBGHf/ze8Easuyl/NnQeZUyk3nu7uMT+nE7E7LvSgv42AbHGSAnz2E7Ms2Z6
99CduZIVu2kyZDeNwtvFgOt42fCq4K+lc86J3qI2uodZ4/3zqksGKMGEHRbBwO6kxxjGn36nif0D
wc8/ISSpuHjgm2NlQ3Fk/gBlNgCiGjNEjOfPcWpTXFB70HN/b4BJRn1RzEqMm9n3VWV9pYQflj5E
E4Skn0gDRW3RXwbelD6Azd9LGsWKSDXeV4TKMeQetXPQdvPbWSQf7G0x302dnDsA0XEJMy3gjhGM
6xoodMlDNgznuECd7wrOcllkeSCh4KOn09SQvhB3aZnscsSGxTwDXU9c8IuBVA2HUlS5HDEOZbvf
N9RR6AkKj+Zk2FPpe9xlE+NBBfjbGBCGi5K+OtFQ45sCkuEr2/sW1POhGOP30EKFEdqJQE+yqGJc
EZl1C6hM2CDf8ziW7lH1Qs4+omoZd97GzyKY1Vbe7KgUlGDstjKgNj6LEGuoM2gLwm9xkWwwRcE8
9oe9iOie1OzXkNEDp4JyrcgHUwz+2UMz2CdEtem6nEBkPTXzBWxLhDXNT97x3OFODDgegwXbJuhm
ogJZXLpbSkOR1GJkpcmOYBG3SBZceOgXNi6+499MJtXiX+QV3uaekEdqnNPJvqdo2FizgarTDIIa
QVEDl8Ds4eYpaeWEYsmfwfKGC9AR56ZG7L5mKruQRfKrT6y0LZAwlkpg75mxCkYMlK0g+mVAgkew
1zO1NYzIXxJyWmXwAxmCl/sx6RJwXrx1flF/BUFwN6u4QXJq1HiTXfiiZ9zUg2NomErKpd/Vs47G
LjgEAuAEtlyN3M/8hvWPYkoPKFAebVHmnErIcMYWAqlPH4TGmrKEHk3JDVLmAhN3vaj8Mlj30S1x
ho+K8AOPWDAp454D/8nv8YXpKIZkZNglDhxzaNkLtgaYiNDfZdDJC7WrdIPAZgFACGddSSMNk4IX
0EH3et3vChQpYWAuQMQmk8uxYyty8nM8nOcqYoIF+qp33iqRMuhIxydncneCHpvO075gpJLAFcDo
DXZwytw7gm1hFEdIUba5rGZ4nxG/lPATmL4P767dQ2nvkn1npicyrZxrcgH+Oe3konPqcwCsz26M
R1XNcbTorKv0bI7RfVvo0TrNIpgqkAuCtNr5FRgrVTifoiXpTrcSLYfp2u90kE0p16OrY57RcejQ
YfAq6O/Y9LU6az7QdSRb8GhT7K80nWdd08Jq9pPiOIxsU5zmPrLQM8Gp7Ua4zmvgAj/BZChvqcN4
WqMzy0UAqAqrBx9CXRHX/PefK7z8qcLpqNWFd6yUqLamFt6guUwHkaXUXsDgWuKkHcnbU3E0JTio
WZcWw6TrOD1NnAGjU+mHvz/7MrgI0ygwxnhUSmdmfgoYyE498T/RumsdsYBEohGu817HIkNh2aiZ
4tAkCfEenpjiUNqhcfj7r78PSYLnE+BCDBYMivffh6BNJWdcosYNwI1//r+/T0wkTND8h3UYoxNW
hUcOwXyAJhidyCCqnlywoSUFHDRkkV2OBxUwz3w0rvfwQMHS6z7fqOCpvQjyWD/8+4PtkxE0Sbes
ZaHyo2ZVh7/RwP9rtNT/f6YEAaHhv0xR/hdg96FoG/l/lh9VkUb5f6Psmv/8p//pTfD+YfOlXKJr
f/aDf4OoPPMf85jHYcvD5MuAVPQva4Jp/8NgUmozATIdy+Bv/cubYBr/0C1PRxe055kNw5r/G2+C
YRr+/xjO+tABbJ36aw+/AJyJ/zFxaiMjyasYqmQ1N4yg8bmnCLkrQ9NZusNL1XdYgWqlltXQdQjx
wj7F47GbIPu1cC+2FzfzqczyguzsqvvA1YKVP/nTttDEAScCWzUZBOtgPI/MYXed7n/FcerOdywC
86BFcBBiJnwRKlRPEmEVnml6pl0E6UafKxdplWGrOJjahlJYgAcOUdARng2xP3SdEPhEWnnhhtQj
yWfRTcCSoK+SwqFzrkj9TTn4G3ZA9tFnY+OQ1kkMIdaCH5TdJBhHHLP5Huv1gbTQwGSJXgtCnT4k
BzBCIxzwoMHzFfbOuba6DWp0+uCKtGLXYjo7lUw7MJnILeCWAAd0C1P13j6LRntryOHJlx5HwBTH
LnV97eBFx3KAsjH6ff2mmUgndWVuwzj2N1oaWdQVxvMi6NLD3uffFTlQcp3g7Dse3ZBtWxY6McyA
JpvndlS/pkV0GjtNPtMzggID38WMFF3GinA5V9WxLVxxSHvzs6rxBnvUeuxFiG9V2I++qtnVRmqf
G4R+aRXKCLoHuzYwwoOwOmL4a2Tg8WPq6hPjCRvU2tHUaGCP2bSa8Dt3UwoDyNFT787FAt65tDI7
2Y3Kb5vtcW1d+hGMau2zaCUysJZB6CIYt9qR9FsKGbKJznHnD3jwy6fOkc3GbAEETJHE+FYWDJbk
miL24BTUGL36oGf3TW9UlVvV/VSIl7ycoJFV7vNQwLolGNcyPNDdG3EH4rfaDBIEg4R/ul/6bQeq
rFdy6YAEnaLAfsZRwFGNmLFRhTcLTspGpfHSUyULeJZf9cAJjuY/U1x/5ZrOdByTqWRfwFbYNZMb
L+hK8x0eIXX/iI5Kd7mPmqOl2NnSLnZWU9kzhEqKnjhvaOLl/Bb8uriLHfcKJdRfFOZbmYnyA+JA
fEqDDtG0w51qza6AyuicFxnZuz6m4yIveQYXbnpxaYxYJ0MZct0DRfXUSFTH1a5QHpxQL49ywFMI
rCxqmzkkN9E1LteeDCWnHocpdmAeoHPZxNpN957qwB3HynAvyA20lqpONM/2C7OxMJyyb8LYTnkL
U0J282hnrt3Wx0ab7lXRJbvJTyhBJIw3G/8jveYCyh6Av5+NNBrv8R99ZzxpVwZmFt7XnKauEPqm
VH6wIIVJ51KEMKPIGDJ/H1ZaSZRKE7o4GsFRaO/uyGk2qtQlCVZZrOwtb5TsW+wqsXfSwBqvC1Fr
gOdq/5BUyZOeWeDCfB+ydX6hhK48eGZ7IcabXvJteMY9dCyoiT8Opqcx3Nb1tRUbaL6ev/a1uttS
e9xv6N85BAM9LElHhqkejOpCEmfpN2oDVks+VsZzXjlLOsyHVa6L6ByGrljGvgGrQXOvQeE8sgS5
iH/tLwYcrKIYzZdRkRVrBhQO5Dwk/q4013472011y9nGf9uzBM6JcNR5CCPoVjTUbVNP69nYoiy2
tEneWV57y0pSHHHkSFyOpMN7Ng9rLWY6NZZ+xOtjvAu8Z0tYNz6Tova7dpJNmDI20sKUQnoTGhZR
4x+XDOh66BNqDxES133sZVeGC4l37CvtKY0DkAEmY/6sRDfKnVnYGpHFZahdJxkT9Bxkt5bQTylQ
f65MrEjAC9l8arTSFy+j1kbn0eOAHSs29pY3wNagmSoas5vKfxjStk8V1RDFYFEP61PyZcXtmu7x
hUgy6o+hB4Vxt68EDlaNYTtOcX1YdbMJtechID3Mte74E5S0FdYKVG0l5LRpavUS24TiOKU4K52/
4+f5a5XA8vHcsFgqa3jKwVCtxqFBW7CDk2QEt+z1/GvyGDJSbLIiv/BFfRN7w4REQhXjQh5lvKTP
am0KTv5ZKjjQGJSMAB/gcA5pUDT4f8NxY4zAevAkPZfjgP3ZBDYUTXhWQsyuG3703eDLvfIS9wS/
a7h683ivp/azcvRD6zIQyCcWDrOCHDiEfcYyP1jLCWb2utZerCh8ohg4QmemZWqc/Upj/2ljvmdU
5A1bn4kDDV/qjWTgpyfTgIM6Uo/V3eqRdqjEZkhvRdcwwrHsN5yBLAeH1VjwS9RWdF+BjMWqwK1Z
ZWa4Qi9e57CxiJjaWLNcfyOSsETFEUvNTPxDKpgAY/IAOcKJcaXrd15nT5eGOpAlZYP6zsvjz2my
wxWKP5BEa62x0m0Lnd21q8ZDiDHqnFkWc76MwFuYx9n6L1bh5i2WhxysxihHEkCTWgeuNWK7pu99
MqsXkzr5HRUxYiHyiKxyn3+MiHtD48f7CTo1dfMTpi574CrhAksVs6jCrX0asK8wBcKnIdN22aDW
DA6mXc2sn0IueTfFkuSrabP4NL/jXPoG0hli1iskq/JGGOWFIP5Xjkd8PTVcM9kYMX+164uCpU6F
HY2dPt3SB9FWb56TkJyDVbzyy75bBTbdyG7t0knvTtmDMJp9EkCRiFi/N8oO0M34BczKE/eQiGjM
1KLXEeFyqAOSDxicDFfoGysfgoPthM1L0lkPXjTc17mQr51BpMqGMVvGrf3oBRpjZiZwvCQvrgi/
cUvA+k8SilqiltoxdjDLsCnI8RC/XyX0Kz1YjLtWXgrKVumseTrRv2Us6+B1cMZ3Y2yas4gYdfvx
yQkN66MDpLLqaeA7No44eyrSj1IiIdVO437Y0ntl+voh0bT2upVZj3nLGboIU/ckq8l67NzqpQOX
DCEM4rPH1PMG9h9TpaQkahpTsW4ijr6lOySH1h5udN10dyZp1pUxaeXOCXdQoeWP0lS/sJ0qfsCo
2W47T4h90Jr2Je55PWzG8xv8U3JnKrnH4WP9FmHM0pieemP8kZ5+cqVb7iE4KuqTxWZiHLSliHUk
wSSCbTUKIFlwUdyxbU5OfkuyqsdHUR780a8e/YaLmNKL7msowPQ56hZ5EKlp8a735UyHLooHXirM
+BQAoieZM3J8yk5mCiHEU/FHFJKii5XX8qaQhq3gQ9tDJB+d+Drvs7psIm8SOPjMckJnmXri2buB
tJRgtY/aFbL3rS3rq9Hvg6Ly3r3AMtnvTv7D5NaA2oopv4vYrrJWM3ROJwvOWPDD6EQurabQVmUO
X02bL5yk8hhcFyFeGjdzue3M37gmoEvE3tlluX71JLuk+sUi5/Nttv4bjfXRq45auIQkwQOOOHIy
wfRmyLl0wuKZOV29AsJgLNEQo3WdxcVqsCf5FlxzM7oL3H74IRV0lHj938bafNBc+7P28+KWm91+
tNo71iNWEM9Mt6mlTk7vRRfBZUkevm84jr/avfAWmc2uFLW+XBeTqH6ChveRIYlz8ToL+0KmrXXt
16T+44hDp2XoAq5Hc4Z+jYsIvpObWJtRswjXG32Dcy+Iro61yqhQePZai3KaXq56r9QvRaDJveiT
b9q74H/3YtwVwfCiinqtSo1Sy5EUNXiQO2bj3T52XX2HD2IBQpo5hkfXt2789lmDozP3iEi0OgiO
KMk3HBO+zXxYJI7RHvOayiMAP5z8jei5m6NSHD2mhV7MnVnzv/n7h39cCdj5/aKY+zPYoT+UvTY3
SJHJ5YwVp9Ox1uUzvjeXTOnw7dlkC2ODGoRUMQrvveDZYY6xYOMBeXKOQ/19YH3eS71kTm/otDZO
8UFGe8/lijNiUrii67ZswO4GA5BSUE4xSSlCU38fep/wZtT1bwIKPjYfEVL2YyNU+gj+IwlbB9Um
weu+TDts1FPIQDofwwnbTENUspKuOgQ9nq6kLAE+lfELPuVk0zaoSjVZcWGT/JFJSIzRKBnV1+0x
dOkuoUIA9JmtgOLPQ7K/cdnfpMzM+nnb7Hw2ijoT0uDuPJHEwxE0j2oY41XtRZzpUK5CIy0W2egy
LB3lvbJdZ2OHrbdne4L/71ZgfwElQM4aNfJbdj4D/SK+0DTFrCjq/WUg6mMxpCFsY9s6Dd1hzOld
SRpox2FpyTu4CHKTJzEVTV588ZDOZhPyOsxid+F5rn/XTelzgVKDq8VCh+znBlW6WVqmEbVM4hty
4La01Y+PQApyi8FTT1QOxBXzziSIRzCn3Zs2uz2oJ9A3Sei95gY586LpyQ0RKu+5Jeu4pugaTnPT
m80D8pwPDsF7i4eCUACzdT1PX9vUfbNiZ9uU4uT28lPaPv6qzHrRqjtMzwsF23IRKPR+gwE9L+V0
aZvxDUbMZtIZ0/VpyPFDA4jhBAdvXtmkPkLY6/YcTI5JTmckxI2IutUMJygavgXAattzKq5k1+1y
wr+7VjO2f1PJgGcWgV2b7S5nwEWVxM6uVVjMJIaUcNAvljO4tI6cuqy3DmarPjoo/0us/jet7mO+
bUlfIOjWY4SFp/c+nMG8cu9e8zZ5CczSOfhNRoZUP1Mi0yLLX/6+UEHOfoeGvCOffbDo8tmZJYFd
stEL251ejDAzjrSuwsiqPI6FXRNgtwKMac+XX5tkPacg5ANJlygJR2MfVMxLsmzcjpmJcSx1DlXv
0x6YaJeuH5aNzQTXHzMafjPqckKD3wnSFLzO1CBo73v1Sh/bBxaee1Kl7HEyNpGMyHD4VRxH1vDr
wZhll8hKqmMY0z59KYdY7Mva1A6tCsMjlSXBXmu+tZZDb+W7UGKwWHEIrM7eMHqbiKr7FZWrzeLv
9880Qa9A4T1ysrIPlqnsA4Ezm2hka25tvl5ZzsiL0E6XutCQU+c1zW/7BwvmTeo0tMYz52p7KMmF
xj6KvcyjUAWcCN8FMAlxBtxB+MVuiPQ+BDTaiu2tbthPPdCkld9pNxiOsWhvBMSBgDY9PjmX3KtH
l+XUwCebmIzyeH3WKZ/EviTvQjf9zjyi+l6XWxtN32o6e2UAhC3nA5R2l3Q1MUgaXyGWLXQ9eAJj
A9FQjD99/larIXswjB9n8p+zIQo3RuIxfcaCldDVszBH2i1SecnIXS8MB/wXNXl7uuVXgRzEkbLx
T6HEDvcL3hpsDo3hXfFNvwNjrvPW3lutDguV/p/Caxb2OLmLpm3jXdEvJgLH9J7Q0GCKD0ar7CNU
s23q0cbSNQfsRjUsQ+On1JR/d25H339ndNR59RJNvJ319kXohUenJkDi12O3UEazKWxmdpLwyyps
FHBjs780A36+SI9pLgyo05gp7gZbfQaH1O7oQFmiri4PhQXAkzdjZM452uK7H1LMedV8BkAZ4bp0
joEW4vuL5552U6hLz9+K7eJJL+lxmHCBqcyeVgRNiZ4kAHrwdrtrzQrlxcWQi07T0xDZGu0qIJ+K
EbcA5h3hN/Q5ASsu612VkhCc0muSq30zFD+0iTLJk6QCXXiAWjpcyifCxNse73Ymq2cfXXuRyvRa
zwbHOno3pEY1rU1zeTYlWztzn2TDglYghUwGtjsBtL08ZEP2UzZcDoapjhZzrCXB5TupdcyDgmQ1
4Ftlyo6xvcw/dKLQSjkPSqe2k/KgVUJieGFY+rCwrfZjzIddR/MZlrf6bPAsWWQc41yHWudmunNd
m+dCwZ7FnBi/CVCc314sv9ENsbA9DGHWrhPT5A2qXikDfuuduasAbw/vnFAl1dbt1g7sexnyC5Me
/SikuAMcDn2JFHkakMKSGt2ZwS7U828PdMkAPYrJg80ooF7qscypmNLw0OmEErpG35NkL08cqo56
rF1LMN+oPZewih+jrnyg/TKaV/hNzP6GzdGNewRC830edT8OJCS2lc5L2A1nwhYLiwlSFZegy/VD
ZGif+A8ciBsWgNL4oHtY0C2W+bABI6fjXVXZhkVNYyZhXiGj1AATWXGhhbNrfZn86gtW+g9ta0+Z
5QCuHNax1z/XgbPz8+ErCpjiiGq8oxH7UxvUw4TFpovJBevi5jIw12lJpX76jfYknMMF+hFg11Xb
ph+DVhKb6odvQaooMBpuH94HDipny0A25Ziw9yOH+XMonkzH3o84kkNckT4g1KpsCEHZjz2ngL6g
NJrFPC0SqLDWEtQ15b/aNgOfLl2Y5YhyEgy1yRsqZ/yOiHGWmJTxMgUr8HQ0buQi2wA+cQp+xqC+
uZxC9E7xKU9TK0B1RKHLT2Tgq9xb2XehKEmrmKRW/Rz0BRc09ZS3pdZ4VzTqE4/QMbDHfdHbyCpD
/jzYOP4b4deLhH1Zo6N7FunPaO1zWFtLCOucbrxsN1rbQXjfVdC/WZ0NAUKwfyxyb+2U+UVN5VEz
r6m1pgbyGfc38/nm6nNNhcBsVbQKQMqoqeeNTTBp2HMvj8EvYKLjggha2HVkrh2XaNZAjg2rUM10
tWVvLW3tIZecgoLYek7MpyTxYA2gf9AYtJjQoOEvCsTQ4ZeEMMeoxH+qNItxuTe9SS/r+FbmtDdj
fRknqC1+L3/r3Dw3NnwLhapNhfia2gwawmWu36niZ0QHc+ZAnylxTLeetnPam5oyC54fOTjAjHaW
jGsLd8uz3d5qKMLQU7tg3+ABDpJacion5z0F+VqLokvWBWxMEXNAE5WbSGPpBQtMw0Teb6uOpmsh
u2o5BcNnmMj3XGHnYv78Fw3iFI6RHbsIdqSDhnh6TBlNyB22Kmq0dKieKghXcHyjrVYhS81O9EaD
nU6JE73oPk88D2s0G2RswnTkIFUFxXjSuK0MuqlXUabQZAXdaW5p7S3GmTj7WjaeGW7ePP5wZNjj
KFTJMvMjOPq4mLGo67RH2dHCiGznxGjcHHDdG5qGYJ4h8LsHpr3sgdpo0Xb2Uyh4lSlxs8VHnn6p
oDOfsOHv8wp8vhHo8bEeBVBBhs9koqmNTUMdfGlabUTbEfHA0r+JBLqkaQFVZaeVdxgIgIrcpril
oNinxjtUiJ8qwglZhRoEUSkXlV0CJKzas32Z2i+9pFqun8jaKdZny5ZiY2iYafuuexwNHeaxdpug
QPIyIEnoJAHWROQWSe7Pg50eKytpxqhMhi3PRWtnDK22spqkXpFwoZs+yJ9HVLgqDB8pTiJsF0cv
CRbrhd1bl45Fa67u2UaOf9WV9SjkOCN7ZXTnVPicqQcySezZt7IGyT1KXNg0KX5WMgTsSh+cRbC9
80J01cKo1npdP0BhxsTSUPblrlKV44Qd9w2gHpz83FdxyROiRKjfVNgAsfvQ8FdTe0WOQfpXC0K3
LditjaHiSgn0E00p3TpsjB08PfYonvebx362zFmr6HDCM6icHWVEI2BaIiRaecXSPePwl2lDxWGb
RhCPcHrg2QHiR1aegMDSLd0E+qJU7EDSL6hdBhDipzBx1T7xOYTZfmZe9HAi1Jg5XNdmce5ktclS
9ZQFbr0xbQJMeK445MF11rLggzpA8NkCX2dHORuqVLo1IMEtEvKyK9U9o/a3q779ievxMJjZd990
q9ooqKrSnDfLyS9TSAsevGoFkBHn/PSKOzOCdpc/DC4/lH4PPJCVB1W/snv2w++G2z94ORKGj61p
XdoICoQcllo+qQ2nCjKwi6wE1Ga1QLWqEO4phicscnNVUw54Zah3AsbFKtHIrTSQ0cYA1+JDgKQT
QbjBEcMBTqeaJ6PXD9fVQ20GF7YFSP/4nJExcbTE5srlHicl0HPWpBnNTxAUmEPcRpLRK99FS6/1
9GNGUCdW+Auj0B6rO1eHQChKxn5wTW5GhPEd5npobbMxPpdZ9V71DVds+maz3XWG4RTJcIn+uyy1
ckQMcyNW5e6azGcDc1qzncHY+uIMTA5l4rDn0tXPlHYcUzJOKchd5hbO7L0x9C9MF9dZba4qwz1o
fvs78ZJ0tvXjDWm10ku+Sh/uMq69yPwgzrE2kuw7A3wR+vfACIelMMql6/cnQ3eYvgYNqEXnvrJX
zVTDIQqTteuEdwqAXe0m66qon9nlWZuo9c7t4N5pTrwKK06tC12kj13bvJZ2cJi/VmUnd3lhHdmx
bhvzVfnVkokFh63hIHi2RnhvgijH33pRbv7qG+O1152bT6d7E2ydqXs1DPfEO0knKFjnfAvvbVXb
LvsUVh+KY3OxNVgiFwM7k6qg4IZFqmrm84k+QYedOOqUI93xLJVRJh68cXqM6vx1QOhoqCMd3O4E
o+lo9mBMrEdetRV36T6COdEyD6kG/2L37WV+v1ptdqLGF77lmdIhson3QVO/90QYt1PcdQun5aw9
9NR6ztWFwQ6g8g6bTkw6pOLRkvFktNDWS7NSyPTq3knbF+VVvNw1TwDjRmJzoTUQ453p6lDdRiZm
wzj7LbZNsjgxfi3/niabsxrlvvLGjSPTbc62eNEr+5nejg2O8gP03jtV4dgtE+0RGAb0y/6eqrdh
jqYzrAHmvE3T+HnQhm+mist0xk1T6XE12+Smz4meklKeoamOVsrcoNYsyM4B0Y7Ouigj3MSt/C5S
Bq5SlR4y2TPas2QlBBzmGo2xdHTj4pwD6x1h65iOnbGiiAMHUrwjWrXFBr4rOCXTm9GzPFrtNXSG
dcM1oonxLrLEFljovo3loxGz8dbMzdSMZGTLXRBoIOYhnDpMXUqKvYGbaTDOMBsDA7PbhwARuNE4
0/r5drAK5ja+foK3vMa89zBf+I0WA3hD9eCZVnSA1Yg9mmpVme5rmshjpfnnFFxy3XhPDNpf+6RY
ERg5csJmuVL6i+g9KhfG39wkBDpQPTNyyy+EE/LmdL227EV+ZOtxUh1AAb3aZrN53QoeDdSHkv1L
kRnnIQK4FZcfjK/f6sHbibhhNm5kW7f/ykF554w9LW1aVWxcNFZUr9E+J1F/t5n1NBreUy3R3REj
vgkmPI4JrEKgnE6jnpljvk/sFdvgXbeDe2uqfxMln/I82SQ22SA93/c42kjEoF2FJBfii95ttUI9
OrIFC8Gt7Kefhs4c2DEfcrjbkd1+IcPspmY1tslHpem3Kq3fMu56LS9PrYxfjbJ/6xuNfhLLXHU0
0ydZdp0YwZoFs+/QqDaKDnJmpksPrpt04xXPmL3nhE+GKa4F74nped/8rAvVy6Wsq22RPelM0hye
n0pk13h4ZL70E4wQdULjXKfJe4rfNXTjHY1bp2gazp6D54Tg12Rax8osfyJ4flXSHW2tpZTCuDkz
JW8UGUGWBQGi+7SOKCjG41XBgYw54LYsJtxgL7Zmn2w6UXTExtJVGMjKsySEaXYMU/Smv5hTeekN
EG8Tzl6KJ0aN56UXHvBln1rRPyIuPVQ8U0gfh7cCE2dIDUtTcGmzetqYNUeP2zMzrm3J+emWz6a/
ZhlmSJFO2xydYj59VdU6Peik+OyRAp3Oxvzi56CO5oslMLJrEF5FUG1k6Q044kuitgHYdbeu0mWQ
I1qBdgpgi+OeKDdFVVF0dbE6skFN/igsb92ZeO0Km9BFodaNXl5wtK1bl3Bpv7dHE3MCCn9ovIIf
NLfZgATkjg+uM6sxfYuSVl2oPLyLR+Pqa+rTHKA4VKATs+kUMEWtp+mcJfU7BKZbkT36EmYRJNmX
0XsP/BEz9/BVaCWTFGGcmzq5BbgZh6deqI++3XRVfSKG9iqt8c2leDNL/GfpccvBT0qtuvkipndn
oYIzFtmWOgRnzWA7ZVYkSClTjbRwl7huxmiMyQa+GNoSj72PFodbc0iKu1hO2yBhj8SKsQYUxcGs
BPY9OBSCauTxWpFvFNss+FoPQgOT0rniiekWWBUDpqx74Iyzi6z02eq47fsp5KtPRx35oTTrXS4q
Lj+EJxt4qWn9jHw+EN4a2MNmEBdHZY8FtaCheU/XwUvdVw+ObW9oz8EU3SKXkyMqJee6cqNpZKsa
219To/s7f99kdO51moikkndSoAtXMNUX8zfMLPGAnTtaRdI/DWF7A2Z04NixC2T0ZFAF3XTFM759
Md3ZgthNMFicQ2S3TW3vqEnmz/NfIgz60pLj4or/MWqJ2TVzHgujvG/lxpVL6nSoG3jwsJTQFbZK
Mv/TqAPFrta+6dPEk9xfTRzgFgHtbCtrIMbpTM/m1G5ju96UIPrqyFs6FqKIBj+cqXzZTMQVRly/
2l0vsJEnI4+Dod9VbkeI30EmtPZBX1/A9t+NFFOFstnGk7kn+dYiYo+PBIhXQzTuiPJcrOgtnKXM
vviJe+8TtfU/2DuPJbmVLNv+yrOao8yhgWddbxA6Q6RiMsnkBJZU0Frj699yj3tvsGjVXVbznsCA
CARCA+7n7L32HbQJZBNi5YTu19r/SIvmEAbZj8DyLkEUJMBg6jtPtO9kSjwHsKLBjt15yMG5bOLp
ppWjtdlmXjhFVnm6p4S3hqTxBRy52Nh0yLOsPOrpyEeZ9hZkP4uInMLVNi5t1XXS5UgXkA3QgYJ5
poDBufEmT5lhO3128rpY0/1x1lr74HidufYTAe2tPPgGp0dUExd7jg4d44ljoV1xFP8r//x3+aOG
5yCU/O+ZVPc/vjbvbfpPwk/QHPJBfwg/ffvvKEFhlSBkcYRtybv+iCDVhfV3qeB0TNfTXTgfyDuL
ErXhP/5mmaSNmobUYvoOYAnzpvy0xH+i9NQN9zelpwBnhajUMn1wV47NS/tnokMGmVfMQTSci8Hq
Ji4RND4uBf+nY0CO2FGt3Rb/+W2hNIDhS3JT5oIc9b89NJnROI3Dsm9w2Zl5slPPVdYOmHD1ICbi
WEPd2JorktiBggeSDo5Lul+7AMMZAq/oF8BWHl9LrzTuimXE3mvycDQBbzkjHI5V4dGn6F2AJCdJ
ETx5UklQ8js9EWwhuK/smMKOQ9imiGDUm8OyH/3qJfCiz5VknzdA0DvN/NgBRc+hrzzakpOOehto
ZgM7PQCingFT94CqZ5Ku7icAsFGk2McKAq5hNhCwA6qyVSm2ehNoDAWxAIT5qwu4fRyp+1mS5d4D
da9m6O62gPOeAnzPJfk9lwz4Hhg8JS6qmsRHA4kveB66ZEa6syRBHgnsxZdM+VTS5QPP7R+EJM53
MTYwZ6H1PzN9SPTW3rQ7V1LqkxQFbFdhSUrCQ+vY/R2a85+jFdFHGIsPKck7q15y7wNJwLcZtEsi
fmWCxueL2rreMZXM/FLS8yfJ0dcPhOVUDIV2xVjcF5K274PdLyR/v5i/B5LHP0gyvyUZ/WiDzoAk
X/0w99el49XboXkpwPoT1woTC87hZY7FRKMte2y4fO37brfIVICGeICBmIDFKe2dZVX71s2fcE29
DTJRwJLZAkVIgaXpubz6KnmACIKJ64VHJIGJLA4rsvltiOt5S1uhIwbB+pLIJINAZhpkzivIZwIT
pd/YkrkHvUxAoOK7Tqg2ai6+KSZxtPjObYbIKKEHRvEXr+Rcw6VgdF+R3CH898GBV19UkbEDcykr
y8FGF98w9BdMDd41N2p3mcirDRWm1dyk9dkbsnwDuxIrY8rgq89Svr2yeqhy38E9nzD6JmB6GzvW
AyxWhzhUmKMmrlDi8AAyj8zZSYrfhk75WpQuASEG1Jl+GEbC9whYzc1tW+dbq67hbiz28zSjpAgR
eBjArVamjbHfnJojTvV8Tc+rlZCCELhRQOfFwQMijOg+J9eSLqV2ILm4X/NSo41eu1+hznyN6n5T
WvWwGiz3OemyH0KgkIgwVBWVs3VsujCa9V64oKSQatjbwZix2th3MKS/JwPeVbN7sgbTWGtSMwJA
+InLpDRsf0mjFFvG9JXixRsMn+ZAWhj4hK54JzU3Wbco0TST+mQVwGIa+a40oya5pjtp/tdJrz7I
8+sK5qTPl2at3aG4+PU4HboelHVg4FQZLbFHXVWduiAGj5Y/c3rcLj7F+hKQ81b2+zWmAusxwjcy
brG0vhhF9dIAKztoRJ2nYGWP14Wr0Q+yPsX5jOwkNh4hETylneZDbKGuZreAwPWeobxjgCfX4kc3
HfYjU2mmguK0kN9IZoB1nEr+E24CVqQBU7Eq+guUtJcu778l/LuY4+04AZi2/qzh8DL7fJ0TM32q
NTJM40/2AkITjdoiZbUZIqTslOXUceJjuBi0eU1q+YTSzudEQl45oywhw3Izn5hgMr4xjJqWu8VQ
eHpEw4bVPmzdg5vj5XPTj4xxIaq4lUmb2qYL632FOjqeG/sweagdBEgoShDec4l1CNWpIesLLrZk
5kU2xcOYSkoyOHR0U2/eanbAX2whdwoRSfEQ1DZzpU0lGOU4RvJm+QPQYCZQIaGUK0FxmwmvvY6s
ijKJB6WcVOSVvvyocvvgDP24bye32BqW9aUKpnXbA7khdq8xNwy+qw3KLNp5BLpaDJv1xl3HOIjW
xohVqU3t/N5s4mfd6df1TISC11O9ahbta295JG9VOrV52FQ04Jjk0faIN5XnPxbBJhi08JiVVIs6
E5evSxGH8b+zRX8NdaGHXx6JnbHQKTZ7y1zPRCPLv9a09CMIIQe5aPLdyMVdYFvHZjEi5L8FkQSl
9qMeh8+ckLg1oUTe62fUIt+rkt6ur5+bkAZwEnHSjazsyRck/IXl2U+ojjfjz9iQDte8+RE5TKW7
YORSiagxmAmGSaOXpKMkMpChW+qYeDun+5lM3USfwNt0nmudY7v6XNj6NnVjrKYaijMH/wnnNnq1
WuD9XDq89EVkr2j5hndtNxySnHQ+jTYDMww+3cx+EK7m3Ju2DbxrikqEJPrXcTKem3k+dyHE3WiY
i/MQ7FADUJk0slf0pMQqpeaw7wrCuZJ4fvSC4mMtGMgGic9/J6FCsTjGbg4QjDpMv2T2dYd+oiXr
HNcvIG6bvIxucgmO+eHHRQu4S2PsgNBNLNbJB9y8LbzpDXmB2AeN+Q7ya231HBtV0U+M9/AhLHiV
CEjPSxs/zfmrBwsCCuajay2ww0QW4gNxftoZ0ameSWjRgF4jiJg/05Z65pD7ukdEiBwyeYxlPrpu
hOd0rDGRokUTFVWrOo/8gwVPltr6np1leaieT173zIySqJW22QyV767zDCMBugXKGz3U+ZiiE3OJ
dlPp+g9wR4SWUXMdnepzXtsxndHipz/o63YU9b5jSIf/E0mWTy92aNt50+bDeJpR+IqG6oRFj4XR
Bd0AxBybtNWzjVfjNXA4sYV5fIpDEjviVLZC4q3BC14jZX5kHImLd4qoZxcRQGNZS27j8dB50zvR
ARPkktbdDeb4I0Q8WbqHtkj9DUXUNwM/yn5q3Z5KqUc4bGZh7G2Y+lW6zMik4LbO0vqrnskhntcd
AkLLz5rIT2XrPcwdZfQFtv+mDwWFZE3fUNDyNxbGopkQHoCBhEB0olu3fFnEnLfEaVsVCpoE5RvW
ZYo06LcTr/7R95wwTLP0NnRm0T7Lunk+69F9bcM3GWqqEJapJfvOzctLF+Fu1rGg947gBzThTKKY
88OdzfQMZJ1z0UGM8feCbxIRyMz4Kh9xzRNOP2bwIbwpmM+j25g7z8b6aGuIIBzN2M41yieaWuG6
Ct1tQm8TeZ6cgSLThMRU74QoDKSGRbbpiEIr7Uk8adJDYNUYYxoH9yOmhGfIXOnZ1ipjV7YMGCyn
v/AbYAyS3dWLAOkaBvw8i+G726bfl0R8bRv3A+oVWHsWOL+077/U0eJtZyn4Ieae1hLX961tzx/x
9ycHh9rwpQnMF59KBzwv0oYrnZbs8N2afJQOkZQmUnsbMhbNHO25hpEHGJenwuy/GV1oP/hA8XNw
3Hun0l7y3KueYIqiK7nzqM6tALMXu9D36NzG1Ep1LuRLWA0U9QqgPqAkzi2QKof57bomx4aWWaxR
EoZPnqF8sgsx7m2X9s08ykr7wpg+XLThhfiVB0pX9yklvgN83PIgMpSwUJnIoSW4KsJwT1AehqMS
Cv4C+3qtgt4cLR/WoqLriSYPkGDEyMZ0IhOSAIliOkyNs0hQLA9p/UNIx0uboCRRa71BeQ8V8Z2h
4Qcu3dGkIUVgwxhh1w3L8ZM256Snp/PZQj4oy4J0yeLuMCdzfzdy2YRLkhX7RMAbZZB+P+WpSVaF
HLa7vgbciKGcUUYC6V5wIYpv2iRDZe9G2lkJ0p0DF4pz07rdKYObfmiD5WmGm3GY0sAFXOEeJ7cz
VynNq2M3uM/ZUBGUiHIMmlstXnPPfEx0C+MKCY/AxaKtkbjbWad8OAvz1KMru+A7veScSHq9PLfl
Ih6Bpa1NfY7Ovem8YfIiScsKgkM6lS91u3gnHCofsKNuFlG4ByN/boW3PC7URsEO5/XOK2g4+35Z
7GPDQQgtAnc3eghPe0f7IHI8+wEzix3oR5ofQv/UGduBkduqQat2PxpFSdzSOaTGA9OHwakKqsv/
SqtTOXa/3Qag8VscMuLAFgY2xRtkhbkPsHhrMr5O3UoC0wZv93ioqmI6qvg6ooUlcuyv7SEHsu8Y
cv5g4Fof8pl0+yL8eY1rW2RAgVqUeYiWyCRDIKzN9xgB+NopLHwNWk22h+/ncpVcluN1u6vfw4qO
ndPONbUhDWmsxbX2EONwVxpZdYdaxPQctCHscWlhvzlxIrcPdpLizgRUtMbkUx5zK0gAQ8hVSOge
pcn2E4jaEhkmmRy3xShjKNTmrBHVaNnNrocCgDmdnrQjwfvqGGohOLEzAXH3t5uuT9CAKMC9rW0m
yaFRRwMlQ6SDWr3d6INZKCnb7ZW8WTAuODLWQqSiVhs/XO5C/ZwrurqCx/ho6shR+osjA5Fn2s2R
9qDANkw8NMrj7eTsJ+oHKd6Do98HOR+XtjBFHXSgPDLxjsg65hsq8q4M7H7lyowA6qDNUS00+Sk5
57S2qeGmCyPGQBAMbZDFgikSSpFcm3Jz0bcxQiau2tfEQlMmkajswkrYw0LAivuZhjJUe5mDoDBJ
Jb1vVLbesg5lzCLXhfoY4QM6poWMiVHbhiQ6MT5ZDiYkliks6Q9InJNas5q0P9hIJ2gPNMdWLtQa
Rg20Osb0NshdA7Hpujw6Irb448en1mJPxrcMUzFDY8pSdEm85ZCxjr5Vb1zxfgjqANSChXELOo+n
lnLs3ren6jCSexAlurNH2lIf1cIerIoqdlUjjw+OxEDTTZU3LYtb0tLGG58WH21tIJfFVLY7+QvS
5ZraLKwKU5PZf7c90e38uXuqOxM/aCJ/mQn563+uym38VvEm9XN9pchGfqjxW2gl5Ehtq4XaXLRA
9hUKvzj3gD1WsZyIiaU/M4kDaqQDINKYMiAuyT9HkQPBW6GN1BtS72V6xvOVHmtCtflOVOKKIbMk
OE2QcEHKxN4hzEKlb7oaqUQNja7m4Fn43wLj2bZGOjUqqSiRwUWZXKT8UWgm04EEzlEc1YL/9B9r
syODUW7b6m6hbvSHdNz6M3Pkvx5HsrhYtmq76428Qf7AIW+PXloTX634MVUy6qO2wHNdVy1YsZzF
e8Ym8sZkoJmSNzHn+dueQ0tIyCQXak3tOCCSJ6GJn00oA4kMPHmVTUyQ2hI+kCi15pvN57rvXIKD
2ashgRf0GoJEOhuVvam0It4kJaVwk+Hs9REq1ei3TUcvcK1xVhk9JqkEVf15eNNstU1q0aBSn636
WG+hUOq2UcZDqbV/tQsWGPswFJzRbYksU3klBNejn9LCxjm4FDyZZlv5Q4kGg2sfSdQiDPkNqjgI
/K38MtUqeMdL7Ca4iabHcraHO4/8uGOgTk6+/Hl5apUyLn5lCaHpyidNfZu9/KZ+WV3kOc9rmEnH
9FB8dZLkEs6psvQL65ASmaqiWkxYcttKE59U3srt5avNWOW6yHOM2oQq+LaMyN4MeT5SgTEDpyw4
9X9tByNhZV6vkfMCEKyWC7VWcP6cBiM+UCZucMsROKxuVwu7xcQCUaXYjOHMDG+m9ifPL/yBogYY
JquTZpZratqAc+TJN6ebdkzkmtqcwoYZKEC4/tihcxn14W6gQULCGQuTqz7nJrk66to94qDff4Ty
N6nCtdRv0qb+ttNH6/GX37da7WJKoSlxHfg6+ZYrM0r3ma6fftlP/bJFp99jQjR3v/z41T6356h1
iJhFXkW4mPr6iLKG/1MxyVgnC9u+eoHqIa1TOQtMGrdaeZh0NhgsSEpSUW0qoC2S18HfNtUd9HLc
K5n5fzsy/64jY4KJ/587MsP793/ux1wf8kc/RtdpuoDTgFhpuZYjfNoff/ZjDKAXfzZg4GsIz3R8
OjcQsGnQ3NAbBIYI2+FWXOmGh+7zP2rI2NZv+Hvh6C7ec8MgpcEn/dSWySG/ILYx3E1D0VTmJQoH
KmQkTzB1TKCLokUJox6jMRGm6ySHgBTRtliI+04j+9zAtEPF2XwMYL7Q8Q+ZMmkA9DpEh+SYV1pT
UuAh1alrMDcgRUQgqk/vOnmNEQPobd/DsBstBLmClL2BSNJMtrLLyf3Y5AFouYQRoa/LDIPS3use
5/qwvQyUio2SbNalqWb8c3FircRybM0IdmfSkZM01ZQErRcPbi8lERKfddhCazEOTHmN4U50mjjq
lU22J2Dv1y5sXmyzf20yUX4yfeyExXTve0F7h8ek2ZjSMyMoC0MTrB8i1yDMyG6yLQLub67mY0sL
sI/Eo6ufAsM6ZoLQFM2jPa9HOHCN3jv1tNCpeWZPmpUi5MgbIlgFfWsaQfoCDSTD1hdWb2RhUraZ
L0sVYQAcap1wtvHoRYCF4yYkkg14Yzq+2YTwrfhJYAKE+cA1T3/2w2FcqUdg0MUP5dAOMEhJ2XAt
8TdorUCntTSSugk0F55ycPjpo73E1b4r83YLW2vE7kao+K6sLT7s6mff68emFP06olq3CuNit5hF
sPOt7w4T9HXrkf4emc5pTP3gPi7Xjn5a5tZ+GEWX49x+sOquX9XFDHTFH3+67fg22Xl90PAvh0ns
UsMh9An13UayQjZNgnY7LrL2biGKzU7Bw9pM0Neumy4ruxwoaRkgBRhArkvRIaDrdigx0V97sLP6
PNnHbkhXvyOmml47MVya/lg1Y3ox54bE3ca/wKsQqMjQT2UhgXV0qIPHMNHiS4Z/ciM/m3JJtBea
JFWmI7Qvc0Jdx4H/gTf3JF4XlHBdI8seq1qggi+7s/vBM1L8wG1Jv6L/aTdDcCGk/GvB5HbfChCr
RkLhP/MiZniV+BRarY97ZrT4eILTIvzyrkLHBQXbWg2Eo92bZJaNedicTGZZ5TKan9IKGXPoHmKE
iCeGCavM9c1TwmhxXQQW3EML8a005vsO0EEfNtm9jzBmE+SC6xqw6aiFXxDo03Bp+BZHAgT3sKWa
9aCl08apzewgTICMwA1WQdt4j7zqg+fQkwjHDAf8QIZtlhafCBNszx7pVgDtX8ws6t/qvviQhcVH
mizDphwy+4AXEzPodJqGEf+XLvlqUcPEmiwtYibHBS5ozGA5bLR3zYwv+kiqTyYw8Fc65xAvGA66
pt2llinum5hierBoFDnj/JMhq2E5YMhNRfNq5bpE+mak1wLn8c6RZeQHeboq6BKZzTakCvMmMv3S
YQj5UfdVeUbXega+O+woIKOy1oMInyqfwWxE5UZoXXmJNU/AyivfDLsKmDPHE405YmntNsUgis6B
2DgEw4sGxQOkZ3tA6xrcxZWVXUw4wLhr8QqFTTts7E4btnbbGhuUzT2ETfi+6JrwJA0AeQQCfrT7
foD2fgzXbhC8dp2VvMByXZe1h/3SYIgMId07loIhU9guj7zPbjb5JAx6EPGAd6FM8nNE7f66yJLk
UtjBXeta/N34yjUHXKM+dh3hY9MPRoH2hzSMsRcn1OireThBpGRY2hFqL5wv1CCtvRfmJ879VL0t
8mE13dc2epG3TJ9YmHLRR+1IsOxf22qtYKyIYgv2yR/3z7jT+bzYVvffNq97qhvdBjHsSt31y6q6
a6IfsWsn/VEdQu2ibv/tiDjkiF5MjY/eu+Ex7uzhEB39ZcG4FVXOn6tayaraVmtqJ7W4PYZoDcaq
6m6P3A+GrX8d7vaY223q0eoOWOcWPh47IBkk65e1uvFfvwJNvS61w/Xp1FF+Wb0+TD3LddX0E8Tk
KRNg+WZ+P7TaVsf4l+/1eojf3qd6zNQE5Xpym4Z4wT+Pe9uvbYYPpNcXu1/ehXrY9Q2qHW9PfftM
ft9d7fjLu1OP+eWV3p7x+shfDq8OSq8PZMDtFVZ0ODZ2i1e6AQhJoqD8rtXCcuqW6ZT8ln95Eequ
2wuFaw5f126gAk9voT2QASYfcN1rshi9A7Gke52SSdEVC08S2Be4n/q6DDEc4Lbod/VUPeFPLY/u
TEUhqbKW8Xchg1TVrbe7OuYce8Ixjr/drjZt+WB1hNu916O0YcOxfjkijVqkdHKOU1PnxUUAPqDB
MOlhQVerWk2d7ro9x7D/oiL2Nr/cWASS3ll+uu6i7lCPC6JZ301ifMAM6XMekGm/iB8AaRF6zak/
IgPH8091yvyOCXF9VGuNnNuYPdmdVpclGyNH77Xcx34wkajL/139RSt1KqiMe1TUBp9vecIgwuUq
5TtjDFzceS305Xb44bY/OJNbIFLnL5lWMXdBlVQcF7mY5dxWLRza3v9y87afehjfBmnyA6IV1+0P
01SdprZ173BRrpBufC0iv9k1TUttxSdUAkHb+BbkzoeSdhGyBxo1lUxGvQGr1WY9kS3kdMVhHvdY
uZyjJwNFha9h3nYTwk0m4sFu/IJWkgy8Em0guQEDrPESWrnM7PVlji8+arz5coFwUN+TMn6nTU50
UosRdAIhz1zNy0HHRsoVuDi1Gd5Ahm7eRtUw1cJdzJUxBu5hkNM7VdZUi55g3konS7oqK3wofmDG
e2dyHpuxjU+zuRhrHEbo9UH6OlmgHbIJzS1+/TtLBdYWmg1GyCnxyC4MNrEUkGpi6ObRheMB6l0D
LTcmYqPqhkkDQkGglV85Q/2mV86lYUTC5YyvKpmecx18aYQM1NiaqWXTVZQm9cgJ7gihw4OsH30t
0uG5nVwLpYirewz9VPFN1kDV2ujQ86Y9Rn4HZ3ginchT0QU9U+Ytx1zGtNZC+2PNd5hsMye4KJqE
+g74ZdcdsTM1fcuMRor6/F35JYydp9/V2TMhOOW1tOaqQmGQmQdRt+M+ka9hlgXpVOWzqtq02s6A
G+xBQBxU0c+QJWybfkR+oIYLnTw2cWLISouPleGXRThHHjS1nAh0rdB3Lso8Pnn5+7ZnSqNrYcx0
rWlsWhKWfvsBqrXfbpuB5GwieNcrT54NfRfMMRj+llGgLPJTA1Ulw1+2HVyAW+ZnMVHQ8uSiqunX
tyPfqCqdq7eMIT6R+eSwDOUPS7099YPLVQDz9XuQ93jBHbxhcafK5eoNq7XbQt3WpTQYR8/8fIOw
M3+UNVBZTPdkvUpV1KcGouwALGujqunqJ6TWbgv1GahNriYMVxPrYMuikqp8h7CDjmpx25wz8TaG
YUYTUzyCyLAXjG2cua6rJl1DAN+2BcuM+ooqfCeyGq4Wv23S0dzBoCKKWVa4VdH7tphl6IHaDA2v
xldTH73RnCALjsaPTkAdgdFE4V8uoqitthPS4hXQyuBgWSDgWjr9cWptVf1YfX63loS67bYJSfHY
Gg1kISSdewiXdP8KfkYLiRwzrd0TtWGcl1VSbcAOUdQPbb3dz1zz1Buy+Evbpd5uRjHApG6ZBK70
0MCJpJFhk+kE5hiahe+Mjj++Fw/MFdIS1znC7jHIJqBhjP2U7HiggGGcvIxjF29DoJMoCDHBX+vh
qUcSeyBP6J7hUMyjyHj9K2hiMxQDHfCl7TajZEL0kpIWzqQ7yx8CcpV0R0L1i9ItXb9pWT2//Rhc
quJH60MxFdi+A+SKk5wbWRis9dI8+jID3JULjcmgVnfQMGS1V2XYh/4YHzPU8KEPv5Kh9SEWYNuj
/rWvfEAeTQaDO0NGX2MghHsDSJTS5rRfojE5dRYKbLetnupUa9bW4gLqizNY+rYFuK3usWoJaTal
qYe4oyy27WKkxHcC8q5aDMNGz4QAyRYSMt6mxanMCmRLSm3rAcmOPooyCJV9IPtDw9rSvXrtewyb
hRxgT/Kq6homM9VeezVpRRTGcJ/l1rAFI0a2ccN/qWleRmdvMu1dX49uldycpYG3Uc9Dh99c1+JM
CtgmdOHP5RPanq5jpAN3K29x4jTyOo+Yn+BsXeotOv1cgS1eEHFwm7oXKNm0btruJeo51yxL+DEI
smCXdCEB0NbXxdKg37ShfsKpD3uR6n9BOzOuBzoxLcaDnDTNPgNgLdKl3aoXRneiRXdinEu/fGio
C2wxjDAKB1TIQaN6+Ky34bz1xm4bhKOBYBPgzOTDnZBnSrUoNEiCOBh/WC3/Ra8hoaAVH2jFxofm
eGuEqDVVnQ98HR+N1Tt3aPRdb4InHUX9uuCEsi2aDLmq2oF/713qvLsYgHddgkoNq/Rm6LAlI4MZ
r+8tqgYXMQZAzdqhRdPKxZDTZYIbmm2yntPMvHwq5+Y1BMfAZHuRLmWieVwnfe2Iit3OKd5M043n
S9IV3sas3LXXcXVQn04+y+B7i8wPLKilv86leJnJZo7fkzVPKZpvN/ryHqxWpxzs9V7dbsg/l1q7
LdRuzu2xalsdNY2LaI+k56R2/mU/tSoMB/OP4/y8PlbdlmO2iQsshIX9LRXQJAAT1pux7IjmnaGt
t3byocjT5eIveorhNFgOyficND7iQAMzCvofSmjavDMDjIGhhFrM/tdwzF+XikyKJRu9TT8NOPmW
AW7fApRocqpPMDv3QPG2lCysLb50NNFFaKzAXgV4N6cTHcPmWzAhOhwr/0uZQxQpZ2pKwVBDo2r7
UeI9SdIR6XQchwXjthF905P95JnWl9b0xApZWPDgRiEwLV2DaZfG87vbgCcHsoblC6klJaZ+pw/2
8CXVTur+0cwQnehjdkQgEHyo9f6jMy3TuxW14E8wJeP8qtr7oiXbSZZc3hFwPhf418+h9IZX6FAJ
4xsRo8o7wcvrE2611k8JHIRucpeEbvGxiZZ7dVQ+NX7qsW1d/Bgdnk1dmPQ/ng6aw1uUWPmHsWqM
o20F6TafYZaJnnF9iYk7nvzlrdZRjRWF3R/q1l9eR4xc6k3MHf6/EozCuWprnG2FLvXb8kzjNJzm
AUutABEFT+4S66eenD2qa7xarCObxXfSz7nWLHt36sBSEtP42Q4oOMpX1c/RBGvGMU6ji5rWTlEy
Xj8dLDGruIvNxyGc9XNhSr+SPOTsWodhso3XuUDdBO6TXnjbjW85Uij1yKiEF9e1pnnERZt+QGD9
Rd0uJN8pD4PpwZhz87I43UhPnNegR+W9lwkIdiIq79qpyXe65oTv9nj9gq2an1PctM7dMIr+JU6X
Z3XAsUI5ONgeaUFzBYWsJChHvUTbKz4aAul0jUR42/Z9etTtZLp+gaI9+ZExflnwxtDFN4ODIVz7
42JkZ3XUJQLTqn5iPVTfB/WzU0e1avGNarTxbIk5PkUeujX18gtp9DXc8pWwWYAOAglCDXEBLbj/
lIQUWP3ZLL4VMOMAVxufJg+XORPl8BgmzfQUYpO97oGm4s52tOSzFlvJzpqb+lhxQnpqNZt4GJGX
3+LJ2gd2PH/u48IHq4paJ5LVUb2Eh2LyQ1PPhKp4N4HZeGO0ZWwhx3tH3Q/ax7nzKG3K49hxuU1G
bXjL6MUTXGXnjB+K6LFpQhmSwh5hDlhbDMFb67vVNq3yETeXrj9QJs4B2vF+GuClbTl3MjuVrzsw
uNB7ef0gUDpej+FIF25ne7hGXX8zQT45FyV1aJDHw3WPfghXA2Fu715rm5uEsLgzxExxbweQEtWz
TJwD/MR7z0pJ0aWfeG6dqLrHjWhfD+EPB6cF2ah2AAFIxl3XxJeuk/S0pg+ue7njqkpm9+vQOznX
dLe9pB4cnsXRE0r4bfYt++MFlXpEbM5oXkxrLC8Zz7VJm1H/Sl3z+npq4a17DHT3gdYE5zjuekJn
rOxrrp3UB6fDmlgXNKPvqwHxfx9EYhMsmfE+WJ/UDu08zaSq19Z9p8/V2WpzIkvDTtyXPV/PMFCm
1qrmO0NySpEjaTtuGFVc25aWVJJieF48bSQf0qm/t1gnMhzh77A4tXVGMs99ze/zVPAat1BwtFet
C5+vR/OjD5VXwrHWMm1LNys9uYRH3PNjQkIeecG7x5eldk1N/MLYK+tnu7SGQwnu5GCSdP1cOjQ0
1C5FOa0LirPvlkvQXZXWzT3K8vFEdCRd5qGqPwlSxNWu/HteeuwRr5RWMCrwlzjWixc9jKVvMfIp
2q8mzk9LvmOTSe3K6RztSSf36MDgSdvjFE4+uCEl6YJR/vecXyVIH+1LouFkDjeZ1oZI5Sbr1IVk
q8U5fy9C0e7Vx+MY3usgGuzjLUjmKZz0o0FMwsPUagKddiVHRp/UnmDirVU/6PrTFAz+YSQ/btsN
zWnq6/7D6CIeVrvNYbYtLX/+oiVVC7Cqsy8oXKLz1At6ZIEbfV769KLei1/5n8XQmx9d6FG7Ba7j
MRVCPOguoGbQVtk3fbioD6hmJkf209I8De2Y3tH2n/ddGtofYth/1487cMKdR7vqS4DvaOMZ/nhx
Da08BxYIDztuu896rp/U0ajUvceQblbEEJUnMqTyvY7eELui7z05pGpQfDWtb33eoAZotDdAZsFm
7Mr2jJQ7ukckFqObzbqvufc097n9bZKgzcF3tQczFwa2DyvaBXAPwfzPF3UsUn9+akmYvNBfcBHX
99OhX7h0uyFYGl61jYfGP0xzoH/2CfPZLk5EFulShA95S5Le9RjyRanNPvS1exDE44le/LBVD5OP
V7uZ4f+GVfwoEDTM/643btFC/p964w8pgosy/+fu+PVBf7oVrb9bpq67Nj562tHAOm/dcSE9iY7j
EgUt+ON73PVHs9x05T2u7jqerjLj6WC3Jd7jf/zNNP+OPwCpimNY0PJsIiz+3399m/5v+KN8LDPC
n4r2t+3/U9CiLeOia//xN5KIfnMvcoPpEsTu67wM3eTp/rlZ3gApLyZHJw0xdk9ZyWx6nFH5uFy2
aUy9jlSGqmnRYEpNxoYEWvRJ5hoYG8Mh9JxF3qGF94WzLjQrA6aBkqjuZH/Ysu4Uw1mQy3m0rGPR
hI257Q2I80V8AoWI2i9dM+QFS9R0X6eaWdzSgvXLKSmZ3sIIXD9AgcSS5/jeUYrWj60XEnsaTRDk
Sox9lWO/MrYBM8Aoc9UIipoDtpWjWrstQCBPBnDVWUCZRgV8UHehbwferlbrscTcnYftrtTSVz8j
eKaaiaVRC4oExpEBMdp+2zVXahO6ArirBXL1bWd1h1rE8hFq7XaAuWixZtjE4kxhQtYZM0Q0pjTW
w/UispwOKguh9/Su8EIjQyUGbaZS6LcUCa9rHVPdFBs4VFfGBbrbAWle1qAlsxNQB0HF1Nee+jp2
d2VwtrxF3wytg1eLbLLTbZHopMo5TkofE/IpMNJ4sDeDzyDWsI3qFDvxGUDVsm3vc4eBZd0ayb5I
S8JqmxxIsvfNqWSpgGb9loyKz9mSU8+Lqy+eN0AMnck/GCm8isgh+46IyBPBc4T6he7GY1zfe3Cp
zCHbDbWWrnV/Wg6lA8sZuu5qbHqXgWJtXCAx6ZdpnKG0pB2eDT90xC5pMERFkLw1zKIu83REVb0e
nbX5p1noxWXwMyr+S34Z2+LQuyAoAEOecengXTP+P3vnsdy4umXpV+kXQAW8mRKGnpSjlNIEIaVS
8N7j6fsDdPrq1LkVVd3zHiSDZEoUCQK/2Xutb7ElYy1FXPwSfCrK50rgoVRTOFe0QjmXtQYmBr/f
JkppHRUlljlrYpnbWW6tNQLBl1p4lvuas7Od08WT0OwGVdk1ZZ5dVArzmzCr+60yYP7Cb0h4psbA
v1UrAQAKPSBTxPMvZ8MpN3z1pOjtpqAnezTHQjux3AdObc7P6/8tVE/6uKILoZQkiuUHdCxgSxGM
KcpUzpM5KWdpeddtEz73gjzBlwzZCPB/83IDseM6yehJwIbfdNbOi4UF/2GSzyfAqfgo9IjjoaVb
SxZ+G3MbePNUScjHZghJU3fWu5prvllqPXFMs7bRm//03FC/1mFyiVqKZeBasqMgL5pckAJyjkqY
hKn20PDH0Ycud9cnf27ykP5xBjiPAbCFgkUZlIDWeIsb7bg+kimosgpACzDOBqV+OZg2QuS7Ffkk
WnAbIyCRnBvykUrkqu3VRi6WStHv0kD6ZhhHWDThG/QX4Poj5PO5xLyDJ1quIpR0qMelvTneJSHk
qTI2EcSb2dtaywVozlLOItR7LfIWS5ni+25JPbGWgAOIfpnO9u/UpBS/cpvlheA8pO+qxjdnYtHY
5It+L1v0e3XfOg0o0t36lFUvAm+J0letSDXAJMafThiWYOUeiYwOrVcsgsytq6SlyfMvzXSqx7+T
sV8CIv5PkXct/K7l3vW50ey3cZJq22YByjZEWzmzpO+yVo92ZW/NrspueGP41rtSW6nXwJA9rG+J
/L53Ce8eEQnopbVuUElcHQWbPkh9yNUURhU0iMkyKmSNMxIeSQUhlLPUGzmx7Sol2F1sixSeIzFb
340IcZH7rjrlVqx0suU8SkAImsRcPLSxku2UCIwtQbZRTtZZZ4VeJtAr7+P2pswTAmEIOp5c5E/6
UsSNekzFmYA/QfQlQl8mkRplgeZfbxXLGSK93siTwuq8AdUV5Kemr0JPi4RPGOjWnswcqcvJISA2
Ya1F60Be4OEuXY4f5fN6b6gIXTUjOlfFUn9aC7/rCTAtdeD1XlMUD63Yld9i6FUfrQOqme21MeB3
y+SV+myB/JhoC4OAoShuh8Nqi1DxLGyA1o9wZRUKjb38WwZxjpsTjZAyN/f0dvxDNTTKriNhonnV
mj/BIg6tVv/DaoUwbFnjSoUDvOhs6QGGpv4VUUN1158k11Vh/4gnfP3pBJWQ4/ukRfooj40sLnfm
gEhVU7A+TXvkTOY+yihnbBgOXXOaBEdgqS+nD0O1xG8uJ//PZ18f9pEIhCCZgzOxpOb3YWhiYNbs
u74r4d8y8bU3NOqnVJ4+hlwisT7WlQOGZBbi5O2hTrLEg5xF2Ftxv6SL3C1ZTtBEK5x5QfzWstW5
xNnFGzYGhNNeRoNWGnY1bw3LBQ1wIvIThapM1H2nj6nbWTEIKkmoNli6u0MdUMNFgh8vnQHCckqo
BIdpQayLffhImIngdVkZoMkblkQ4Gq54D5xVm77ezGPNAIZtXSWhh/g5yECxVS5Oy81a3s9iHMFJ
5O9SnbmgrLHE/qv7uva91pv1uWbu7sWgbr11ePtp/Pw8FJchL4uEbqHb1E5YwOnjNNutjolAJFIT
BiNt8/XGJDHKphqnbTTqAOwoCKgQpZyakj98O21aqWu2kGG+x6AMJ4aOA4suNXC2Ru6vaJvxe6ji
2/p31/F2fS//eDhT6N/megbMjNaTgXHLb829n5TgIPpqoqhrpi+NRp583w7iYb1phFR1mowjUoiB
epKMiqzKVvvKWH+5uEvC4xJiOefluJPzJ8HXAWnmy5kZqoFbyD3X0nptWqsSWNVxz5ss5L+dLYNf
CfsSKlu/wCuH4JVUHjfmFyOzGrwGQdtsk2xLOleTfGc5rz3A7/bfTzvwp+O8PidlOypfyn5tFf50
Dtd7sa+WlNnfVicKm3iCo/A9r4/Wfly8SMh/Hn7fo2qwVwaG9koPpG8TCw11JNDrcSzh1/bHmBBL
NTc0mh4AFmQ8UpiUxFMMt/yEyHHfl4K5DQzCaqI6/xNlPc3mJS2xKovZkyzr/qcBut5bG6Df/dGf
9u/Pz/xXzxnNONgFRCxM7fSKf27ostQ7qeqdn6f+8fvrf/z0YRGoCrYAnfT70ivLLAIfuVyFVa0j
PzFHeVmwZzGSHZV6eOGR7pHuRoVAg58p9Ofheq+fVXxl63+vj9dp9udhhqow6+fpAPuZzrAkAnJf
/DFr97gG1/iXc4ZCaLnTVNPps0X09eNWMsWR4pnZduaux7EwKGV3Wm9G8LvOxIwMvIII2lIqCSWS
DSziaw9+lT/4c+E3O+BCPq5ZihrVDu8gre8yGPEvLXdHDCgYxxapzT//628/FXUxkphxabmsP5W7
nViU+9lg9HFXYgvBt5hdlqF4vekysfnrf8pEn+vj+iy7lgo8/PJTqzNCwp0DLm6ZtyZl5HL9eRW5
0UIEJkTHHoOCxt03HEbqa8b17xf/+zM/L7mSZNZXXJ8bG9ncd4b9A7NZ/299GK5ygb/dXf/69xtZ
f3l9HFVoUXHH8J6//+LPSxGCV9myhWrlaBAi/f1DP6//8y6+3/bPm/x59f+L54oM9nwl1r3HRgil
7oTgl6wrlFIyAdlug4kQT/IEuVHFAB4NsoNC5KJiT3TaIWfQI386jkwEo1b5nJQKWdfWDK2lFlXS
Ho27hkCiX2yFv1iiv7cGrJEZ7TOMewFJuMyPS4UawJqgNh814W3Ehet0ceIfkDuD9CewIfOp9jYN
XIM0slqvLdonpYiYaUy4wTMzCuKV/omw1cHpoCLqC+yyBSRs9MYxyGMq0RQE8V3RvV0+5gIEm4YO
UIrAxKcbXovvZ8lVZdvexjXXQttgwchpDtRlui3z9o+vhxGX7+Dbodi/yi2BWbr+y4wRLRtlnLiT
QcO3rr1plN4U2MwbPL3FAiavzMiedZKcDNRGGZfLLmmSQyhw3NJGPRZF2zH0RbCp2/wShp/D9JES
0BbTmdr0MbXAIA9f2h4TlKGEe0AonPTFeAgUZau05VUqg5avCiAB+Xefup/CubBIhvSpSMQ6Vuia
nVtXty+CoX9qglPrSwEjm5hb+VWo/tNDMvqeknhajWi5KSkMqymgiVT5oJALA0JLnvvsQ+x6l2gU
6TqBQs9q1rpVnThKJN5Vk0HgdQQsmnu1nQ45Ow61K+1Af5stU3TU3Gr2RZJSnU7VYB8r9AHYZW/H
mtznDIc0nWzU6/ipt5bZvotzQ0W9Dp6bEclkIiRAiNQOfgfbRzeXAETC9YZ1qbljDe8nKkGaSYr5
HnOmH/AV8P7VfvbEMHoC03/z0fWzIhHW7tEho4uaa7q0HdvFbUhcQFiOym4IoLAOsGKVtNiHWaU+
4M95RJl3GSyJ3XuQoLGXgmvX4OKvxsGBcO1aFDYcGj7pFtTOVhiqkhyW7pRHsf8pkGnJP1j7Cblz
dN4LMuoY4BpVwl4cMkxGFQ73Cot6Ec9bTU0P2ixeragW90nQ1siZ4pPYT9PVmkC8ZkJ6oZKKYYjz
VUJsANtb30IWcKSCvAJ1IKre7GasSDJRlZ013Mkx8UyBWh2atv1YfVumaIz7oXwRVJNhFUBzqpQ1
mCHTBui4KPeoTps41wmXRKkoW0l8VOUe9ATubjrb8SSSIAq/PteSX5WifWiN9kDiq/irbIqXkiHK
nvpEBIjfifYwzvVWnof+LIrnqFEnnMRIhVSZSPOpR3NA/LHv1/D/cwfGAAicRLoHNknLKSf4O3os
pkY/MrJuxDFk7HsyTqCPyMQkELsKRpUClvA5S9JzHvleGoY7yuckhcYEWmSB3m6TFD7qlDSRnfcN
hKhUI4bbetSMqtlVxy5u1K2qoqyrUJtusCuoTP/wpXXs4UGuHWaqWizzTJc4cYRURIQ26YLo8bs/
LHLpPowACH0GpyLrGxf55DbqDBGEl3XIzHD0Ci2+VMT3uXqQvBWJONm+NToodWpbKRj5jIpFaEvd
Ry5z8IOh/5L5fWzXOq5BTCNwPh5LUm7JdyYU3gC72FbqMREJvxVGlVhLaUg8I2k+h9Zqtj5jlC1O
tOzpve7AMLCLbmlOx8NdALDM63QiB5YIloSqlJ639APEz4j2LWxN8DND9D6D88GOBlIfoz7RDBIm
eas/+3L9rMC/BuEw5d7Uc6Dl575PETqBrDFBYO1wEeWawOlbvlOm4DMR6r1RpeQVGekOkBZ4cwPg
eJF8khNLtNYcpttYHfH9qUr2iCDes8B1mJLU3ZHkhutUR/yXPvQEpTmBqqvuELSp25ZRgbcX4E5c
whanYeZG9KGD4W1cFDbzcGuD9ED9Cr1tkz5aUX8TJmbxjIy7sQmPiCWvuax/9LnXpgw1OC8PVq8r
boXsCrCC6Yzi1xCWhKdL/Zcp5bsk7HF6W0bv5TOnX1QChW7K+QJ3hd2DGSaA6YH/jwuQA6aAK0iA
lboEBEKpgNmwWB85Yxd9lINrplBNYxBwQ9LBDCHIAAhtBCUSm8Q2tbpzqtB8UyyISGVEbqGYS5/g
20HLRb/gzOakAarCpmj6j65pAYZYJdcFuT1RiASs6QNHfuuNSrb9EtYtdSjMFHZDj+8SNBFcAmIA
xGkih8Ww9ZYEEivTyTsUwldVOxOwfEFDSvl6KKKt6nevqpIcCnbDXj1ox47A6Qv58udaJLk+sMgm
Rsxyod5MungG3jIILKIxKA8TJoCsKpXAJfWVa7WozwziG+QYyUwILqWKW53ULjl3QhaNm6EnPCwi
hQiuBzRnauxKiLhCVkUn5htpmvQZccTImlH+Ixd3gUYZSi2mgT7rxFD4rCfysXkvw/imzsJ7a0X4
jf2utqW5T/ZsVy+TjyJlJi0Gx/5ZDfEDa+U1y6U7cyaOMLdiYjOF0SURoYBHFUj7CVrUJvQXrBk0
viosNl3IvEwB4UGFz2f4DJBJVIr3ZYCIrM5jhTKP8KASx0Ec2NKELUGatRmpq7RAN2M8buTQErfg
su4STK8yyCNOiPkUidndWCDGivnKMsPYT8HE6EDaiSsZxlHIg3BfFKW2U+vUg5pl+WlyZeUHk9cw
bnhnsXmEd0ZUERPWqx/qwgIqaxJ3YPDQ5ZGRJVILDGNCOLosIUJUzHdR6/+WwvGpQ9YBBY2c7dSv
CfggppC6ZEN7u2IF28sPkqYctCC+zHR2ZUFpXTE0MGo3ceBIcQhCLv9Ii6HwtKoe7BCMH8XfhRdm
vvtxT06lzBJQsZoraskM/aICytrYLhk/gVYEf9hzUMVXg856qYX8wSpxJEpqNFESLu/E6DDkxXbI
jRR3OHljvShagEMUr+yGB3a5TNRcdfiPGOE0QpUmXNWjGtCXlaYnxLCPhdwkpyGS3CGNqJLBFtdV
C9sj25A5eyDRJHUSsXckEw3TpJT3UiRKRwGkWZkLUFdaixiDsrNFg1BY5EnlvdXX1JrRJs2BAiko
KJHMVcWRknhY0ZnOa4OdovBLMKjANey97ESF3l0kpke1KScQ1TKuU+SNbWG9MRxhY2Mx75WtZCEA
HKVLXydHFIdwO5jBybgbmWnz0SVDgQ7M4BqTpuwLeXoo1Wm8MxQxc0UBTzU18IhgspKYVCqTO9JW
Y9yOOzmg9JUThTY1yZeBBXDTMSc5Ypf/LmL1E6/whMusW9LOKAgNqTheodu6yfBE5PC8lYsFppd2
WNdEsL+5BDtikZcPEmEIQzuewqSSr7Op7XV0pWY6ICbJ2OtqPfhz9rB2pjWXRMXGnfOyG3TvhGIb
5KULImkkiO2g1qn1Hpl5vFX0BWyVlhHqIvTrhHG0cqR7sOlgTUsfCC5Kb9WLRXJj4hLxTzEZtiy0
wq+oOcforjPmV5aR/k7LygdFfwQiLz35tYSvfGg8LP3EcCSOVlWvJAWhO2vlZ1VmcQ9P4j4LtBdc
GA4FvHvJRNyBw7V1R2kOnLHBwiUW80MhC70NnwOeJkccPEhLxScQsW90aO2PfZdg1DRAKKiAHvQB
hE4xZI4xHuCAxLYKTrul0Wm34vhby02EVSbwmbTjKcjY/kas52eSENkX+OiqFYRYKnDkDXD6N1hU
EWEN8M2NUmQJQ18skhFXoPLMJ2YbQmaepqwebSPKiHo0JIfYIJ39GNluUkQKY1Ehp69I5cxajwzY
0WkTUrkma1fUiwzfWBSJYVHuJB89fWyUpZtascsuR92AocQMmqFh4S+nhVYSNREzN8DX65i0RjVx
y2iOHbJM4XtE3VvH2G8rXYQeMtFf6zbuGPBMF9mwwcXUvZPW/ZR01j2KZRdOEDUGqQ5tf3brBsa0
MqEMy4GdZzLgzSyONqIhwsSrwI/OJdu1cELV1Q0knmMuMJWQKxUoZUMBKDOtfVILy6dEjarFV7/c
Gr24HeCRHYpjH0UfWmTom75W4KjLz0M8fNUzs5I2ap4e9H/UaYGCL18gajy+M7Ztak7sQD15g1Xc
zIr5Y8qslwRvR2n0f7psvBF0ui+IzWBZ/+4n4bTHRC1vckt/EJuczK/xKYn9jZ4K7aHVum1eaJOT
z4vpNSMuiQuSTGqS9pSR6JDhUPgghkbjXZ59UEBDYLlzKRMrE9BoDjKYhNTJpFMnQmPT9WpEvXyh
NRQ4OuFUm3AGSZ+gwZ3BTvGVkdGdTlf2LlSCNOHYsiZlFLYo14ht9zznSnFhlyIvrqhm5pDBLCRM
pSatNGx/07f9Crt5+S8KjwEyZ01Xb4wSn1AqNK/MlK3Ug8UHpiJvWhzJG18jA3keg1OP4AKeJbBS
OuskdNFasDSSQEh8Isyr95yYWMgHrp5BKxN2KVBV4M27WRp9ijMx9kamvRbESU4LpCxpcA9HH0at
UfTjnGwMZG4j7WrskcZqB3cEiWJiUxdf4UwIURhOO4K/PyRs6XbVx3vfX96A2Oc7Kaw7lKQ2oL5f
XTB2uJGMC2uEF6VVHmu5v1Ny4d6Uoiso3cnJ4oBSajb8VmC/kVr2UrORrzplRCAe3gJjQZ6hWVSA
Sx7CCdmzLoTskMPgzpILCdJ8yLovBG/U4XJ3eyvDptSCgyQ51ptAPGICo1JqQTiVWb13Y84B8Zki
VaiUQ6G1IHro3YQTacviBHkzMlXplFBhiDT05akxvCtV8wptw85mfaRH1uCgGeLnSUJ4Kr0GGelE
baOVhKAyO7fEmvZSc4HCaqTkIMijfpYVQzsuUbCj2vnQCLGb1uKR6lOymUC67NJGrC4kiYMt7G7R
pPnnejikps48LMsfRYcvIOn6zhPYxnNveJhKw5NaYu77JPmyavrTQkWQgJEvBpYwcEMjZa2pDPA1
J/D/WStRSZwM9FdF4XVAYgvh1g1fVkjVW5dugwYcLTXNN0G7wTNgllOQtanA/hAkYYBoaXR3jAAG
aYabOo0jm+YXtiTjooH1hLcG5SknttDoWKlWscrKgXSescDRLiFFF/CW25nZ3IUCTcEqURke4jsL
qV7QiR9S4NfbibcAio6Rj/dM/HzhVvTMJZajtSWelz3qxqetJvlSxQXJRxrF8aXrakBqZHzEgizb
QYA5pcR9vSnNO7R1kSuQD9NZQekSonwDIPjVZsXXoikhHvHa54W0Yafi8x03VfQcDpbpyGDpkyhl
dS78UqLQ2nSNNp2N6LeaZndaNmtg+ECWZaw7+1khoalSzmIj3IjNokus57nT+8iNnzO/wx5W9AzG
c+5IbfgbvFdE9MVuZHdvt1n5xKRJBM18D3iYRDZXWb4niTB1e+gVPmPKAewruWYdzdmykOsFI5Jd
pIWszawHZZBeyQa2iAsYIdrty1iP7VAxHkMK0Iiyz4mGxCD18wOZB3fU44ikHJI7Q6N9iswCd9aT
Pi1hgfPDOEb3QTTto7YkgSHD2XfREvm14CP45DEb1e8SenYwEL2ozZxeApxEMJ35bHjLxnRGNcaF
y4I2kK5KErzLvoI2t5NASXbbLq6+4tCoEd8DJMpa09OEm2lNu1ITzz3gKuLV0E0WeCdtkn/f1Lm/
l/m2yKFzR5aDIZno8/xUqWO8k14xXSkpC0R2pXB0+8xrM86YWs1JE9FqcoksNxLrt9kw3oDqU0KQ
zqKUfXWN9aZ03Ueef0C5MmBs4+AgO5Q20n0lLBzk/EvmzaZz+RWEyWOqFU95r8B6yC3MPbnxYXE+
b5uke81ZYBNzx5AUVxMxXm3xnpIUVoNhzCNaRGpKoWDcq1NODmD5qGm4jhvxxZAadImZF460igvT
vzdHyKPoOL4SM7m3gudB7a5yI5zCNt53Yvq7FOkq1QZsRAHy5Ly4I4JQ9eq+Ihm4AcInS9ULoOFy
jl6TtvmTBXAOAJWWJTzHoDXPhTwSVBlefQnBgqCcjV770qSsIZdlKVbJyqXvZbDipU4ViZV2WLoE
G8JAelHUZhcGv+oxEPZZOxGHxVbQEFGgEfMWbVeV2v+H3fxPgj5FtIDF/HfxA8P/2r1nzCVR/YfI
gVUluP9EOPf9m3+p+gwREZ5kSroq6jL0nL94N4b8H4swT7E0WQeIs2rp/lL0qaQWwKXRKIIs6QWa
8oO/UeX/0AnJQxqiGJJGHUr5f1H0aQgUy2/h3/I+aWUZYDMU3VyqkKYp6v/Q86lEswcVMuUdldpt
EunAqEPXZFi+Vad0R6L0LHsVsc+yy8Kpe2rf1d/BU/usFhRDncna+sSkzEg5Xtry2PlbQhqpJIDt
1OiziTsL8ZrgMEGEt4Qoy3xf+g/pNnNkL38HsYPPC3tQ5jvhTfqsjpZj7C0HtubfvpO/VIx/Vy1K
YIT+/TNaJodNA4ulW/I/NIu+zAqDbMsddqvnTpIeWMptK1O5iwdUu3X3JQiov8sketUi6eG//+Oq
tRzBfx5hlW8KoyuLc035x1/HjzNW2AXmnXmzhqP4VTzUVzW0xbfWy75gwy0+sS/jUX0ofEc94otN
HgXPPFuPpmHPVwrm6r1Un6UT1s337DLvk/ukc5oLzZrhvitt9sWX6d1U4dhvtEcjJtLMKXYE9jyH
J+VO3JbmnwAfkyvge0n+sGnW79RXjJEkV6P84HdIqtugocBXu+neqlt26xubVoyGp9twsRgQpiuV
yN+IR7ID7Jyn7IQg53MEybujs2NWDj475mfTqR+ri4RQ79hszYPiZG/FjfSk8Hf8xMfxxpf8a97i
PIg8sop2eodKYdO/B+ZuOHVXGPdUzP5Mu8zpEHW4kQ/Yf/MlH8kVYEG9iYU9is/mgzmyMzaCk31A
Ox9VR9jXb73pZLJb3+AOsUWTZReuWfC0mMJvfrNN4/vpbibr6hzoNuHYxX3yh1LVCID0XDxp2/nB
JFXgJRueRDblscPhCE7Tr/xd94aEluVG+4oBUJ91jDLSIQlcgLZBsOtNbxg4ICTxbVjYJyqglF89
AYII6yATppAFxHtV9KjlGff123DUP4o7/9oWF/kRTC2yxL7YRQGMIdt6iLbCJTsMl+DQz7vgTj/S
epjY98Ocscv3FJETxbZNeF84yhdJ9h4s+azesGkaPgiDTiBKAULTHc32f8lQZYq76KkNz+ZRnRwD
uw+gV7d18+O8Vb3QVWktxS6xWtqr9OmfS3mjn+dfDYFVTnYFbfSGePGsBBxaejfEWyDkgjHuo2DZ
GqcRtmK8BZr9Qo0/V0m9ddI/9T352eOFbYh6FV9lMDAPwZ71RGiQp2gj9Rok2yJdkAhHNJqQjU6o
tORd/N7tazu7UlUD6XYLPvRL1xxbYRO9+Dfznu0gp3Zpo4ojO1jZ65fsOsCvcjPlZNw3Kptet9yx
XPDy0o531S79ZVGE26BrJ2HjbN1Zz3AYCgytpU1WnZ1xdWzSP/1F5Wge5fgpLuzqioz/2iyRGMjq
EROjKjoMv9jgGfdq4wCoR+DsO9TX3/VdBAl5I7lWaCN4xTfmWffaIeg24blhB8oOdthLRBNv9N90
cJYPqHu5a+xRugYzBxIyzTY+Tzu/3LH5r+36QsIVOPZzEgOKYAwEyE3/GuXegoLVnR5cFOvUz/QW
urhFXhPSt7fsuXeIEZGHbCEpavv41r5Nzo5d3k2ldML+JrCDq9GiG9toT/578yXg2Ub1du77/fSC
TdWFyWzds8UZiRbcTvWe1dm4HQMY3hvzqnQ3674/t6/hIdY3xuv0IL6ITgbrfiM+SNd6+B8GZ6a/
/zw6mpLMLETwpkTpVPonfA0RjqkNOrkHTbBUnamyZcaLiZLivx+G/20QXv6MZpHGQ+gOduxlivgb
4w3Xy9ShCKx2mjQ8LX/CmkbqyuMfYPPQ7DM0Q3PFFP+vtcB/Me/I8r/PrqakyiLeel01TNUSmcb/
/meVoFL10Woa+E7ZC5GSvquNebwrgTRucl0R3iStoUJMGbt8jukeUHp9J9Qlp2Xa2D0cf3ge0xN1
kH43mzKXGnEHbA3haEeKeEq68coCkOKiWTeepBDQEImR6pojEcC1LFEinBEZJlVzaUeGjJREWGuJ
9FTS+JrPSnWiKYoNN6aYqnt+1TTPctlpNoinpbgMcCzNC7yr5vzQZkBdOcvJ2Jh2yBGoURS3FkTu
Y6A18tlK82MVgxBHci6w1g/KvdU2JzIhIiQvTGS+WL5afbGHTU5XyPBS7Te9KbsiHB2wOjI86g9C
kYFgaw9ilkhbRZxRA1Ab0hOaIxDLgTux2RmA+GBjj+yB8ixLjf4uohXj8LW3DAcmpSbsiVTAgUhl
FRAbiwjHmo6+NZeOVEdfdPmTizzQYIoK8THRffWMZJTO7kxkeyHLJdR3gTyRaUcBn6BPsrJpG3pj
BNFf1XIywgvzS36CpMWYmmMc4pRDSJqittdQVdISmGmbVpkJbCb3hKUJpcSigfraOJNWkzuGODDx
Gep1qpVpqwvqx2CNKugyV10SO/zOSHcs+qmqtlqzJx/AHYf4TimE35bMO8u1+UmT3wPeL9Lb7LMu
VCq8pc58NsvXuG8psiERaQtd8ygYP3eRRgGPkuDg03pMdRYJyPypPC7cQV1/1ObgUSxrO06ki2iG
O2HS7qTxsxo14p0FZasG0wse5OdyxNpy7cQwc5uxeaDh/Bj7wZMcNZ+xOVabmRN4Vjtas83Lcl8d
XGmITELWhNjTKL7RY5AcTaS0AGB81zMl5Gg2NaxouMaIn5PpzVKjUSD0YT4rtRsi4LMgAOFTLb5p
Uz4UcSFsqXNiyChqN+7R+CqJuCSeD895CZ/FHKA8lYHpCSMxfqkjCunTWMqfvjEdhimHymgh+BCT
rZAglwE2Ck+10+9Ewww2EzNDe+n5BqYllpSjk85nnIROWQZeNzyWamm3IJvB3jklTBIV7H5O6Pvy
nYkknI7pHysNPEPtbCXUHHo0LopQuzXRet2R9c4MSgfMQL1XUEJJKsfMOluT/M0womqt910dYXiH
vi69ab1gG7W4SVh45dqfOHyfx8eZeoAy9jezGU4WGhfTED2Vys3CCGxmIvlYovVjpB8zo9aPCgSn
LfmJ1ynU4mIToO9wTWOZNOpOOfkC+e0EyVxm3KG0DPdaq/rppkTRSkRutZf1fCJWpNs15McSn4Ax
G/dj/SAUcEFA/NAESBAAFRpMGzBtEmhquhKlQnnd7OVgNwEYRFNKN5BcLRuEu2tSM4JpFHnG4k9Z
b1aTShrVrNlkqw0pKZp3fgvOCDAPuiIJQJFKC8odQhH8nzokB0N/R+/EonV9KjJfcuADhyLK0uP6
jIb55/seYmmuiPg4azkRAwFActQqdNhqBUlfmzJ8jlbqH8JO/kM6qeDJKEndO7oPVOKu80NDJ4uS
YLdBAe005+Ke+gL9GYNux8Z/lW/zTn6NS7dx6nN6Hs/Se0px6kjasm451t1Mtauxk9fpkWu/OtGU
GL/qLSVPVggnwH2vm+I+RLPxSuVWvYbvzUn1xnMHhPBSfGRHluziBr+D/IvvCPHUsXkkvN6JEBYb
jPNXgyo+wizNJgM6UzlQCOqdAbdBYxsX8Y7WhcTylPAi/cByFicwPUDT2Ev3YLKWrIBN/Yq6ZjJO
5EDwawYLRLTKG+3DvDM/zX1FDutrSFpk7CDYVzt+sf8irll7Hk4y2AhqmBZlaFY9dtI66cXaGs/F
Ewv54M7cjM/G1tiKV5pWJJozieUsNJSv9I2qfG6bH/MbMmhjWzVod1lpIy9j2exIOHWPLRJStipe
f5THQ0GsT88AatlmfEFeWWtbEJtD4gYk0Ay70fSwTRB5oTRHSd2TbDFxtbVHy7fFc91j3nA1mjwq
FcNNSWYX1h9zWZ8L7qDfaRJp4U5yXzE2HTN3QA3shQIpqQwIzCc2BfGxgolpU5EMXtJ2S640i9OL
yTtXWISidal/yeVWkUhasynMI9lJNRtduXaVD2a05+ZMZwQdPV0szfTMaqM7wy+OccL1hQ1V3NQK
cmbb1PG4Iky2STfJenciVBY0gBvdFxwtVpd/YOwphJN+FABBP3iZZnThGdCQTq+WfkjAggRkhTwM
/X60XoULQ5h10bSD/ioQ8bLjtMiEPYfYIBUreDQu6idGI+JJ2JIBQKwhTCGVoOEkmE/GJYd2EF/M
6IgAzhXu52f/yv6peaUCX+UP7dOIzYiS3htL31/5qdz3n+zJcrhofxQvuujn7L1DREE87ctwi+gJ
4Im5cNng+C2wERDBYBe30qsfiRsl78REybdRPjI2a7FDdE5X8aWx3bSrWxW4qqNdkpvGUnWmgnbU
Y9cqXd+pX3r6J2RE8P6xB7JcP+MN4JpkCSW46GXojJELZlc4A6ptdaMBB0Cbj8lL9/1dIf0qCjs3
iVE+BZoToQVP6H1sDDaSFxq02kmqXOPoH0x2oCb7Gr4pj9eoEiyEm9wR/ecueQ7mbabbOlaC7igg
LXCjh0DaYazTrG3FQuxiXSea0Fj0x/O4708JGdOBx5kLNFHYgAw7dqB/DhiXzygGWNmkn6SU/m/2
zqO7VbTN2n+lV895FzkMeiIJULblbE9Y9gnknPn13wWuKrn8Vad5Dw4LBJJ1JATPc997Xzt6Ea1j
cvRmK9pK90iyXVG6zz9g13jM5lYBYxMcCi9zxw0CX7jqyCqjb7yVuWa0H5GtbjPiW4/BlpY+zdz4
JXEbfc1ggAlYbw9PIai4m8b10rXQb2KFBuFKCIgbWwnmGh8bsiNft/sjzRUS8uCXcNYwRaUuYCdv
lO9pVA+Ef12YkYPAjx86l1Ge9WCi50G8QnSdS/NmV6+lF5T2rv6YuBRzXgEmT9w+dskpdJTHjLqC
bRwPIPem+z61h9tSXJW3yYX5zGvjRDvUGVTEuYz5m2IDptb4Sb/X3+KY43W7F1Cdb/wfLsx0zWwb
7Du3m1Z+wf+a5L7JtpCEbIYbX1qPFQIFJ8sd8ezdNcQsogRAf7ruN0zLm7v6RngtD9o9ioTmxbxg
f3kLdvXBo5DCMOHiDbYFxIirdncfjY7pEm3g7Sjhf8h2+sQttLmd9SRHBGxn/1z9gE43kl11ojRu
3ZAkoTLceiw+2o124gqrPijn8DE+gMbD44mnhewCGhIjcrFtEh+LZleIt/pFPRn3+RMNTQaYIWHi
PrmPEOK2AAsSB3bRodpJL0QgTDdM6c7cYSiFMEcMP1BkNDIiBxs1Dq1BgwaRuk7TTeHt+dxJNHwp
D7TOC7gxL5JiK4TR3JhnumkVYDbBJaomELaD5PA9eQGN7VUeX8ThmIPRokdvrDoqCq2TnSir9LMM
88isUvpZlx+MKixAvc1RvQQPxHOYK8kxL7Jr3YN6AMeV6zAx1nQBVDQ39txo3IGDVdrVcAxxctmm
dS7PVcAN6Qzlhjac+RsUMQJgLLPP04/0vFzmVNvfp29UV0C1SW/k4DAssuzxNnWh1dEP2SvSRyCQ
L3Xx+1P41jPwSg7THKdBRNTBBAOT6Ccu/u1IkMbB6x9aoCK+8HvVla5p2HmEBBQCBaoP6yHe4+W0
AeM8kxjIjKA/Ja9UIJQX6YYCSKespJtkNznlRWpWdJTTi//GfYmLgaK8W53Tnrqb/C4kpetH4/hI
LJ9FevngYEBu8AH0q4hbGddHn6mgv9IlO3kcikffZBS+jjXX4t6SO9xUJK52r9Ebvbj4hl73eBle
PO+ecM+YAehO4YwlrJk2SmtP7cp78/0VsttMsouP8jF/m628T0V4F92aBWztrbaNXueBJ4ir94Hw
T6y4IcbEVbyPbiZli0iwe5a2haO67XpErEdBZCu6zY7paXsKSbir3FJ22l84BBvkbdrGL/Fqr9pX
816czt59tiXw7bX91RCvyijgocuxtBHtDYhr5Z/pYj8aKCZv8wuZhnfFcQ6yf8dgUP5WnPYNma7/
e9yn7zKKE7DaTOpAGJ26Q99zSq8SoqtX4cVaj7fIFrRw1+xDe3xTQYM8clVX4EDzqtTGzmiE7jER
chdRtuaTTpkyXVk3FJTeFUf8xYakub2/I+Q1oMQ6uMi/otJOpLX3QHZEdtDuCoolgRMkl/SXMjGK
tdNfGi2o+DJZh1hygHtkjmKcwRZ1t51OXDvzBPENKAVThY9uEpmcoMvxXya0MtDDVsTE5NjD+emF
TGx7lStdL6/jliwthkBlWDFRtw2yFGvkEJErySv1BF8meYH3Rl9Z+V1XPyrQ4Lf8n0buUTDLd/4v
xjDZDTr+8KKQ2u2vE0YJe6OxyZ634nXxim+PL079hfSZzBPsCQ2n/mOPVosM1YfuSCLZj/6N3McY
G/lH+YtZI6l2yI2937VOQgNDa+bMkN5X2jOGae5ZIrJx19ijBtukx9RFLYd+SF/155hhRgVBTHXB
p0ndhvzOblWeQ5voLEir6k9xxxAxdHFk+Qf1VG4p+HF5KW3/nLxmu8gFrlZ/tIVtUNZ8KEmbQxS/
4k5xY7rl2TQPojv86n6ZZ85KAd/Dw3QKTtkP68G/aU4Q19QP3JpP1ZEOOPXz8mkYHVTR0nQ7EtmZ
rJl6jdEuy2HHO8MPw3QL2hQWUxkg5JzoQr0ZwhTtnenLwJJG4j9llc95KDV/D25kHaBcOvR+Ih2G
ZYckNicao4Ir1lAOgRPWK3JKQELNi+W4ZW15mtETq5jFcc1FuZUO1hACL19258ZU7L0R53Gz7dMo
uNSitPG1QdkopohYletMU9bqxhQr2SaaiCa5guQtLXRpEw0pY3lzbaDk8YOBH3Zad+u0kGZIQXwJ
reCAYYz3Ru7gRlBT0ekE7iCTIVorLytVNE5kushdnFI/gjUG+tQheogRlWA0pOQiuzfmPOdKpBhl
adQ5PSQKTdS8SrEe0Oiv+3uJlM0wzRKnlKmwixYD7obG1qb0ooGZcHVfA6bZ5B5w6gDXQSCgHUCR
bCSVD6gskTeyZVRoDyuK5rKXOko4BE9hiFZSVRFdGhLA9wZAu+IhLdHoI5ckfKE9y5u7ktER8iZU
wxgY6XoyWUPouhLr/qC23NeLeKKQYvaHYE4awAq67kTJOwW18qrTrl5NXB+iNgb7NVLJVIXojjjP
vVkYcBS5jgbloVPEjTQluJRLRsh97l2S0HtD7FvvGxn/Tg7nUo+4/tXYdogH7mfPM3wqrAgH5te3
TSGCl4STsxnlFK8LLjwABwwq0kbd+b31GKTQGJCEOUFn7mvDP3oFsfJxJsPfEuiTNfqtF70n2On3
MPl+qUXCtKwDwNONUeSK3pzrI7hRq6J8MJmsQDq2SGErBCimDXg3b7ib/EsK5ewlbV9qAQzMIDav
2RxYIRE4EHkPpfYbOH21Iv3pqQsS7qtlTMpzZf0uM+MgwQhbCQL2GDHjPaQjyLkBeblsCkx9p2eh
MbttMyjhqhSD35OnUUZiNmT6IB36Lth61PLKdnosDdXctpFQr0vBpPat93QY/P55nP/YrAGJIdTK
FpquYYBKXyEIwHHqqLDX12GE+a8O5K1YUJ4OFcudYiIq4wziRCUf2umZRM/nLgvO5KIiI0J+WHX5
c9MwGVuem0bab9HcxRLGnQLVek09LTQIzx4S8wbVXrmqRvGhEdWXbIi3bYkGeD1jj8SSu844WU9c
lYNVa/q8A+OH5NXPudbvg5QJcZExRFXy5jErBVirqsJYu7c+8GhLofeh6gyNw649GDkD5iKlg4A7
3lJfrUR6qVoqjrFKAwsm6zomABjaj+MXTBnkgBZKBIfDDpPElarU390FGk2lfGRGRwaYm0shkxkI
eXJpXGBmPAkRgKjOqBhPi69x0X9EA3caM8NeaFEPSpsdGYdkpEHes6JOI9HuEWosBG2FS0oiMlsO
6iSHw4GvN1VGGw1bszVDRIVWFgJFkbgBGP4Dlo/ANRSUqYx4cC2sJUG8DNym6tpq1kL44AXRuwYu
ieqTEdsYwnZyosSuUhfcF2HIgGuhbiH4SrarSyp6IR1ELpHIaEprVXntRlTot/ltcWNa2SXsq0ep
HOcy2azFryXsl82d1UNCIeb4MVURlRFfxEzGmDNQatoWXrOO+px2smj422KkBKsLTiHlF4WPlrNT
zraVypBWq4hP7eL2OcoTxiMJvRiu4enRKp8UkymalEWvBhp5PilvPKtZuo5886Hro+Ok1xuCTWKC
E0U3x5+xQhsk25ogjJsoHuWbgj6gIJKwoFshgReGso4tkBOkzN5HJrkvUmK9lwkz1zxIHwdkOGHH
d0UIOjK/AdaHGpfngjJD03hEBqsErrTPRR4RrT0SIqMTcWDDhqSXrg77utubtfwWDAxki+ZV1A++
VJzpa2wLgwBgE4mJNdC4T+uNSJqpIWSnHP8KLFL/tL7LESanZXkvWiaOBqJMe51OWyP2u7SqfhbJ
3hrFd99PuZ1mLXnnyFhXQp1QbDKS11hw6pjubwXZJJnjxeglMOBhijO+vuujNSIMYmBfo5uCfMvo
TJCPTUtVpBLmuarZ34UmZJc4Ci8iDgst0QA7lLR9hxy7f27d+1WUOkk7cmONi21dT7tGJ6ckQoKX
VwLxDGJyN3TNa1eQRVymOB982WeyzJgozbpLLgjvQ9faY6Dc+B12FIk4lsHy+TZatEARU0miIUyB
XNOkDrBKaGzqqVxtvRjINdkoNM7w5oKfNLBopo/50PNQQVmt6rsDiaaPWMM2NcaRuCbJgnTvhNZq
T/W3k92aq9lKN+MZcKacpUl+SsjpcQlDwXmJa03LpvdJCw9kPgu7SJQuRGjPBefisR8SJtF6cz8o
VHC93ri0nKfrUeUCL1suMp94YyKZBJKv4vZhWtVhA6+9wolLZeOFxVZRBBciCE3oxJLWoZTtlKQ4
dGZ4L/D/fwopnsd5/AJKOuBOHDBa5EYmZWi/M6sXd2onEqUKxkJWUkrIkcJ1qlJDJyiY2AMEZIKJ
rXMFbSDfRaB6SBPHa0iMjeNlXXdD7ui+i+CZ68Bs+EosRK+9RIgQsUkjBSBYHkwN9fFdja0Iyxsg
pLzAgCJK2zQ3d2rUtLYpSMIqaGO4qrmOeHfY9Cg2Nn0wruNJhoco8v3r3uQoAfMyCRHL2ouE21Ft
0p1WqCT+mRlT9hSjeG4Q5trLv/uyo4ybkCnz0JESb5tknZZjxNShbk+1TI5y2wX2pAK6N5v7OjWp
azYVhCRzmxghNYhKu/Qpt9xiancQRM8xHxEBusaxIOVgg5EljGhaJUl4X441v5hae5aHggz1OH2N
PfGxr4LR1XSNRp31bIg+hb5ucDQFb2yInWTX+foL0CWqDpGw0SRyIFWM9Hg9DIevu3dySX5pOiS3
6CipxMw1aw3UxiQIh6CY7rGVqox0VQ1LTMHPOFX7BxM19do3pZ9t2lYnFdQwdfxiRWQ7Th6vufMx
mCbGhy6H4qbOdOIPxt9R7geOqXcm1gF9nauq3Q7U1ySBEVuoQmvR63GNBwb9Q/kDOgN3Np1TIqjh
WzVDrW9iR0rjWSSHcT+TcZKKLZLn2Vajoo5AntitUaLex2nUOjRooHaaqIJKWtlxhwRicsIEZupA
R2PsqWv4jYEOl5EBF7aTIQ7jCmm8RwDWuhmnyQ2z7qZTHMEEdiQHQMGmKlP3ddqr+2Xt2+YAn2wX
zL6sMv4I6QzZklJq+94Mvi6Wx8xqnGWJ/ps/x54ui7LjF8AFS7LTglGbJ8mvYgt9u9azH1ou4qGI
LXnTQV9aiSUkIy3oqPAFPpNSIn+gWSnZZiBXGFEVNc2EmdvM0el8P9+pVJ20OVkhLpM/Fi3uMCGF
nzTNYQt1NFbZStYAjclzDMOyyDL0J80rYlKDkO8/FyHyAnXSyl00I4SSebEkAqIWbhxDE+/S3qQq
pmjZrej1stu1WnwEhaH+n0jwf0b9U6RZ0vWXMGDz3rz/oQQ8v6e//uPfz7/6fzv9GsIf+d8VgsvT
/kzFE2e4n6pr3Phh/KET/EslCHHvX6jGDHpopqoapDL/nfuniqrBs3DamjKqhz+5f9K/FNmSdBOO
oLHgAv83KkHT+ob9Yy4nzho2TdU0CR2d+k0/gVw8mXooAUdU2GviBzz0xKTsutCqjhEXEHAXgkiy
r2yViNWtWkH7I0H5YDQRhHVpl4H2Q00DxATaMe+B7HAT7j8Xigpmx5NN9Dzp+JZKQKuUgmgBuFEk
ky6rmWl1sFHmR1uPucmytixiA4uIQA4bJW3COBDU5vtCKW/LtO2d+Se4XxZSXaNQW1YLi0gWjEGk
YhFdMRPDl4Xx19qy2RKCYI8SA5gFNDHNcIyFEpFLNFJXy2oz0R3NUlpozZKPO4dFtDOA47q5rFmU
zwNvnAiVBpLmzwtl5uNfF1rLSLtVtUM8Z1QMM2BlWYTzZg+NyplC1BTz44WnDWskFSFujhlbwlSI
pb5kenQApxI6p44HOonhWUc+xueqQVD6Lh7uNNBDfKZz2HXJfeFzsWxGYQRtkEyVSjDb/kDoHQWb
2qBlpQnRgLcI8UkAWVzzvM1UdD+bdLwVWize+gSlobbSUxO0N1Uk+s5Yd64JXWVlwCWgPR82bjJ0
82wB0kUlbiUzfWgDWitFUJ17ieonzj9bLCL/lgzQsqkOU4aJkxQ9uiWpn7udJOEmim1DEeZSKh5b
JY6FlRBPqZ33UxIyxo0SQhSX6/by3UR6+ZhMTelNNOPUp+X7gwcbAtVGSd3cqnmv03mcA4H7lhqc
B8B9nYv6rwZipq2TMrjnfG73yxrhuH+sXR9Tip5q6nV7Oea6eX3e8phIPA3ljASW29gW2+tx/83L
fN+9vKwvBzSIl9XP/dQ/J3hP17+pLW/uun39e//7x6qCXgw0QAa486eyLNJK/GPt22Md5U1X0Cwn
N5xvf+rzI/j2MX3bRBvV09cjNWN5ctBLhVtBpkrmn0s4/76WRfbXZryAn67by26sxzGswfmgZc/n
QddnqpjxRhAra4h+VJj/4WW/PXb988WSUfBt97J5Peb6brKGqqcA3m+zHLLs+Kfjrq8n4Px1qtg6
Xh+6PvX62PX/dn0sruWbSoeM9/nfBQb7mFdYjb4EitV5JZJJzyWyuiaKfVldYsiE0b+JEEk7MtwH
0RYlBg+64PufSW/XV1vSxK6by8syyYj+SJX7Ekw2eiTYNJCwlmP+6XnLY59PXo5Z3sjnK1y3r8/+
9lieDjJWRzHf9X3QcYV8o2g1Q5KYQRZ7UsMH8XM7THS06suuL6tLPFmSzJfR77uwsqbESjXzRT00
5ovFOKebhCEN2mtgTbXcEr4c5C+HLmSyJRXmeuiy2eqqBEVIOy88sGSGgi14sGWB65MrNAPw1pnG
+nLlhi1rWj2HjS/PW7aXJ183l8eWBXGXf7xqINIAsjJZW0/zp5NmZbdf1paFllsdspIpW3/ZgU+O
/jhKm1aCz8sV+uvinx5rYgbNWKYXMuKCQlvWFmDashYvmUrLHl8asKd3M10mtpLVAv4aTdN0pCw8
fz/483nLo8LyU28mVOJyElD+ZvywLNqOUJEUp/y6CUD4MWP5Y0F5m4vivLnskMhup1CcP4sVvEJx
zjJaFjKSPAKnI9m0Nct/GeaPSqknuFe1IpCgXtJAJyMR2zVeMqPn4qS1XP56lZvCdbE8FuTah5gN
swgYhOVgeNO+mxeZxv8XyspuQWnG8xh9WYsa+EUqCK+xNbV9Py+koUEWyNQgENOeWlUnV46vTndE
GCLxpwKMR5oTZvl+x/lLTryJE2Z5sF3OHW2ewdAGTfyQ5yukfcaZTm2h6Su61/NHtHwwHkVaancG
YaOiurdaS90vawHFss+1UW9zO26B+UIEQnewBE7Jkzr39uYUqk8AYJBTLVfFaGOOgGPkod5oA062
ez6ofK8pAgVeEurWmlYpdOlR9wGUp/4WByg2B6oK1NNDa5+krYAUB477YKItkAkkBCza20skkrqM
3pawpGtE0ueDy/ayZ1lkzJ5iku0SmULtgLdi2b7u/3IQs2uayPMIMUkEHQ1Yc/p8yTkv9ZPJOQnK
vSn1yD/JsyG4zOBysmDjlgWaUIAivbIFCQiMVdstMLll8Y/JZFfg3HIMMcy0Sr8dfj2m0ql1yJPo
rfW/YtKmdk7qXLY5yxB2FX+HSH7ZP+ItXhHdQdX678csz/4fPLYc8vlXlqd4Yf/TtwAoXN/Osnb9
r3ZDT0UCR/h6+U8tn9ay9k+by380hoozXZr5hnRdSHMQ6XXTnxM7vTm5UmpAcFWDzgk7553my93s
euCyNhhzJun1Odfdny8bJkq2/fagUc+f6rc/uxzznz6mM4bHraw4OuyYlVxxpi8LwrR5qe+ry3Y2
s/3+8cha0/gq//P9X170+6Fftj9Xv/zpQR741Qmt/vnS/9/+5dApzImGkX5++Rv/vPrPf+n6puNR
ehitInK+vINl9XrIl5dY9nzfXh788vTP/V/ejpK4ag0AMBJi+csi+WszzVFClQLi1fmh6+PXJxiq
iKBqSoi6+PM1PLWR97KW0A5eVpc9bWLCSZuPyUdmiCkqdoaqEGFZLBll0xxUFkcqKqJldXlw2U1V
l9nw9chlLUgCCf5ARrrpdbfezpPlZf+Xl5PnHDS5LwrkM/Pqsv/zLy3bUTU9TMWMZW5x5trXpy9r
X17z+paWV19283XfCbAAqNoNgt1V8tPyW7n+IpZN1dfhO33+LvQuKkTCk/kBLkeJaWFQd2YUwu00
I09qRkEGywionyfJ14WZNcHayloRrlmJN2UJGluCyZaF0JENtFpW0ynWxPWyav2qWtC733mYC/Py
isdMByeK9pppZu4okBdQm8Ebwx4qCKOCVqNuf42t+pPwnHWSl+4Q5z411nvSd6p93nYvaA7SQ4gd
3Gkk9S0YVQsEFr/hmJfJrYNFPp9dzf+7Zfp+XRApRVxrWGGh8rnNCC3URLGVUXz4DHCDWNnrCjdz
fRbvlBG9VLF1exU5HHdMTRsONWl9osggjHOHRl9CWZrmh6BtiLW7uc5dl1LEMotNB/JNS52+odVT
+1uqUP/n6v1vXb2Ycf/Lgl1eNcG/rd+rPAmzv4d1KMtT/7T1av9Sse7SzdYJw5D12bv0h7XXVCm/
zX5fUcL6Y6oKlbk/wzr0f3FiAlvUTFGRedrfwjo4VDItGU+wKFnYib6Fc/xXYR2KJM/W0q/WUwv3
kaJYhkYqjyQqxmz+/eJ6MuKhTKukjoiA1FTScYtHzRw9V4w6Oyvk9gKvP7j4Ub/PUilxReAAZPKJ
yh0RIbRZQUEDYShoV2f6HbU38Cu1nDkhSNIjgIZg1U+qdtt5K9NHFkVuseNTIbzPhcpcJWGfHuu2
KJ6V6mRhCo1DcXrzWkzDtJ1KspKz4hBT51n5UQ0kO5SMS2lNiL00D58eDtfY1/31KHnKnUlop9PI
EjS+PLQOete0jkQJciMHJeyVATkQKMThR2MJp8Ckl0SKfHJQMz3ZToOXUj4a+xexqjZeHQ6voVms
iMzU7KKi7coMIn8mGGmgcm90tM6ovBG3+zgwgAImPhantpmaRzpE7SovGg2aaqHPOIvgMUP3QDKB
m6RTemBedh6ny+gF6q4zy3fLAPsWxbErlUPipKFmHiN9CtwKulQ/ZxY30llRwmcLbINt6Ggmp7Q7
WumxM+PxUHsyKPY2exIbFGOFruwia3og+0KxBQ2dJBXkX0Jv2nnOnwPxW29i0sCIUQQrBYk5I4t4
m039XYtEBCERVAN5RtWmTiZKtSOode6SdBTVrfUkHqILMFRYXC1Kwz7tnXSgTDWSdYiSts23lhvT
2nNqgjJWFreFYeikW3Xo7rKqk85pC8ZNTxMI+PwXZP0o0KtCjVMi/MY62lRiuiUhTUbwEgLqUKvo
iSbbhhJMdiuYCEDVUsqZD/7kd1Ru4yhVt3T3sRAAddt4ufJQx4JX2UbNHCyob0w5JTdA87CXFR0a
Ak0e3EJu6Kzx5TiNFbiqCIRR5z69S2bOtB9RKMzSMdkAdWu3TUxPRyi04CD1wu+8Fj8KQRy3o18q
F5HJXucpOwmgxEzVLnawURo4cFD6GlH394qMkBiZRAKgKBQcwYssVNZmto7QodwqBdpyC240cy5E
04qIvHdeGFNzQKoTboOsLQ5iTHM2xv1NiRzSLaVgw7qbEkM+meGA61bR0k2dqDHdt+gemp4TcmYR
QYzHrY9GpHledBsqAmVSU78MCtJVKcAsoM9l+SpFysTbSGxLxGnoww9ZLWC0yEcSnAoGbaMOQKmK
9UjIQyI/AP9vmnx8ykZZINWFEo2BRsONgEmQfNCuIo9ynpwqFPtHvXMM9HpSEbWrh37I2sNQBR9E
/Sa7qoQsopHPQcBpssnFylybZJlMRlVtx+muD5tDWRbGrSGmzNSl+b8/IiADuVRtB6GEkKyaKCDm
k7XwwKCRAQMWXgKHBC3VPEBBfIYxUt3CkrqHFroPPUU5yb75FAhefkj6YINeAMq87ucvKbAhlDH4
iLgCn/jtPGuNjywRiYojJdNlGuRxRzIhJ3cYHTKvCBxFUAI7yIDfka5A2DBKuU0ED2XVikjMxTEx
NxAG+aGpXCYqIHCojAf5rIRheYqUwI2q7A0KJXJoM4/2oHbq4VGwsAyrYQviI5Kw5lfmzmojIDsK
0chmiFQFO342ZMWNgbzJkBBr1f3Q7cXJejGtJnSnzABOrKWvEgX3fIaulqaQv4YRenPk7W2pFCc/
BYesW8NwV4RSuk6MIjgaI87A0sRVrpoS1h5AvmtVSNubxqjkixqLN3LZZDcmSoNpigVsBKhVTF/v
ziVNlNQsjQ+0XHaZazu/iJ783ifsIS1MO9vkXRTt6HZrc10o3HWGAVwzNUD1VWHohgEai1AWom1U
CB/YznocgvJNnmiOGiiECog6Roekym3uQ/lRr5RLNrbP4siVX/olGgFaGs5+mzBh8VxbUCCyuRLg
o+pwfYs4d7+tMvI9VG9fkaSklsa7H3rWk+KN3lmtJFJ76UYMhdfP2jMocFE6HPVUwDJEBczRp8hJ
6SjfToGZv0Var97QTngcReWQVnr7mBt2LXugpyT8E7IUdQ5YsN9RaAF0EmUsm3UeHLWs5OYBe3eb
AjI8lCZGi5CBZTgIB9MLNkDc44dq/FF03k0byOZjJAgvqdEeisKINhNCSkIZ+nruXUOV1fhoIdNx
p53mrL+AvjN4pnjqx7dJzN5GnSO7NA2ctiotnLOQuX1/rNf5zLC1OOM3jWdVF0vYKaryEz679VT6
JZpP0b8NTSKgWwa0mBhizJZjeDeIcelmFf+ySDilAYCGgZw6qbC6g4omYhuW2YsXaCWg4ZRGE3xX
BLJT6hLnFWEVKFpHryLsHajz0EDmD8hSCGWs0wF3Vo7eWsF0BEPMMSr4ylqnieirEFbn6AZdc9LB
NaIi3PmZ2G/MQAUqBMKVjHgL10euv8kS+kv4p4+9BLo7jKTbKSTuqqJpeqdyDvl97+i51O0baDlr
NKyay50axk6CXr8v5d/yOL6nbSyB/DrAN7OexqS/Y2D0PmXQr5FpWLYa148+6VXFilyW+jiVgl3E
5nugjsDmhB5KM4114D86wQlrAD7xSValw+eNxEBQHECkRVhsUOAraWRV9RzJ0zYyY4BG2sQVsI5A
rdNbK0nAZcjvcilql7gXpR05rMpRjpXQiUru1IGKNEytM3NbNS2GMLJaH/IwokBmcltv5UpZpQQp
bxOlzg+VrES7PPUlpFHjXvQSIr0RXmVe/0NP7qj/eYcSpKnbSKgtSQOS7mIyvo2msw4KwREd+k4y
Y/tqb6CNalXxrmnOMyT7oErhHqB5viti4GFtLhy6AZkNeQDYGOqivsB6PFhcgI65p7RrAtxityYw
9kjTca+XAFejIoXtniS/yqlkVCBAg2/7Cxk0k1349XDni+19Q9LqQ4VrImkwQ2AwFR2z8V3BwD2S
Rm+gfbOd2Yw/K1HL7czyoBdjTAsIqjkNU9iumroqeD+xz2RPhPzWmYlHijaejNhP35hfmY4MLLbo
kXZDvRXP6CgLVEYVLqFxEB2+acU2/VcTwg2XRgDattII/q6fME9OWDS63GxvOr1l8Bj1ZICV0tbr
cQHXlaZuVBP2RtXJwVHX8l9tBQc+xzCDYBWiqaqibOzN6lYRhOc+D+am5X1jCPn9rOlnGBGLhNdO
0l0EWNcRS7xkEI6zFwDALQK2QZhuJS3+YUQMO1S5xnZSGCeTcSEKIxR6EPzQYFmvmXYnBGp/o3oq
esugdVNQNiZgFFGK6oskQ3onmfVgJuhvmcEccQc1CE4OiNB+K5oSHBsPqVzmT9wUYA5jSGkAqpBU
fWikYtOG3ggzvggYrUXNbcpQC78t3oyovWXMiu6fTxEmwDCtVNWHvE3zdU3lfMQU40tOYuhPqYxI
k3asiKgLvptMMg86SbEhuzRBzp3j7CLzGa3V+KjWbegqsvdgCFW4bUoxdLWovwkYu62yatplBemy
U8NvHrv1WpeFh6jdy55ZvRhlwStsii4qbwqcd4rfXyw5LHcxmWBtRNYWlOmNJY3iXqNuM4+wywjl
PAOZaVNVeLA9vRvuUrV4CkBgxK1W7Mwu5d5ZTHcxKlYxDMZTHlbkhA3Dbe5n61YJJZKTVWWHls62
9Jndi0iHHnRe210di1hGsp/ZbMb3BCU8xtlIR2OcHXuNoZ7RS7fc7UDHMutKUR8qSBcDgYw0GPLr
aL6j1HH3nFaRulsGQ7xfGhQDObNNcV+HLeh8rwUp61O+7yfraMSIlNuZClvBLTMGPCChFEZOiXMl
TtXoxP59opvSRo9J2aJ+RVqENlV48TEwZVgccDYzKOuNHtlGQO3SA72xKprIOoh9+kYJJkWxmSXH
EibcrstEgAVCGB+1PrMz5kS2ZYwFZYtytAmJVLbtAFZR7/BSlj5/aki0+0qBCKTnyKlE7pY23TVb
Jryiv1OsUTpXEEeXnWFnBrytYjWlxehmHg5OS0vvCCrlt8vlONDFBpSoBQenw8eFxcDCuEBbIJTL
hFGltRPgU2LtY0wtVMraDFOoRylnZSmooRso8pYu3CmzwDDzypBfxc42RzOz8/atkxlhacwDVrom
2sDWfxsmIF+iwQkFbOIfMD34QSoFsET8/yQ3YTLLVGzdfo09qJ8qQM6WObucYrpnAu0Wq9uRPBeR
zdHgySwkXD55GXhbdLCcAgE2o8SPXqLY9G2vNhNusVwG+OpsON6RXk439STjsZqgvDVgO6fAh9iT
9/1WrySS6GT/bJEi8iAV2YtVMQLOSdT1GTBu5IFrvTcOwUEdhvtU1Ds3b0TTTTwgHSrDlWZgwiIm
hbElfvhhquNxHcYVgGoDcmVrDcAz7gu9buHs0+Mo4jblBg5qs9MhPhqC0AFQGoH9lNLZawDDJ7XX
0x7htKzA/Uu9Qk8xjk/FWDzDYtQ5/RBjmpkSHopsfAU2ixVDHfNDlHu6Y9ZDRNnA4wsN45fWwmrU
WXq4idupdjpTP2mygHOpx/JcemgIyLLz9+oQHxBxlDup1H5KZkWArZd5OGJ1zMRhgoHR9xD7lDWI
1y6P+ZI2y4Q7NEf4Tc3/Y+zMluNG1iT9RDDDEogAbnNfmEwyufMGJokS9h2B7en7A2umT031sdNz
Q5OqKIlMImPx3/3z/Gma4BojoP0pOb/Q4Rwl2yjsf00AVyGqEAuqhXfXcflcR63gm8tr8gsy9u/M
gbdanAMGGiYj3DW1MilmLrDl417c4Oh2dpNNn0LUeFiWq+IgLD/axMpUh7SCJZJa8pJacXkxBNqg
4rQi4oBUsdAg8lv3Vww+NTDrcks9lb2fgq45yL1vtSGwYLZ7POHhLhD1D+lOvxZHNPfOw0zlx6Xq
yZuWVHRd6oCSqzFtD82YOButnPFmQTPlZzjRtFq1XMs7FuEKK1UBR/dCF/MnN1c+YSmQm73uzVMk
2irb7R6a8qGIhz27eHcN2I/2AilnU8PWQOD195qc0pz5d/MAC6GTvBddt8t2ZpNaGzMc/U3czr+9
BM7HWI9EfCouYcnkUetmWM8ylM5d7M0UgaiqxkQ9rNg9ilsUNEfHtbsrngYaobsw2ksv3fhe3h6b
4n4sbXFnDyo7xkVAVYgqDGY1qvVA4s/t1vLZ/MoWfT4PEiBaAg5Vih8UQEIB0KSrdgalEl0eBa9U
Aey1WaW7MPH1xnI47WD1calGuJv9fB8TjyKgaXR77WfQf7PQBIM3E7qcvGYtHbjU1rIFjo1t3gV+
8iIbiN9wHMd+Sg/z1DwQ9JnOeQY8IglawJ2rvHVgXUW+uzhZaawsvIduNG+0TS56zms6cugypSeP
OgxKzkTUd/mRBaInSeu3MlhVVkBNwYKOrgNXEygcWF8A8x4U18y8iIajMXuP4CKth9L77Gn50eZQ
PlQWSOi287flnLsbg+3gaDlwVbQ4A6AxDhME3HVuy3GXVohUShhg3Yf4OFkXzXWY2OfwnnVG+4ot
AMGg+NkZRvwksvgdgn1+Br78+b1jJRnJ6BbQiWXVdBTNxkuPEEORJCn/lPXFaZxLygRzFemOvklZ
20eWFY7spDO67DVyiHNBux0cODBlMxEhDUkYxr19HUyBd7gNwj2seIYV4NYZ6ZftwVsY5jNITy4i
2IhJJyx79b29fLe02NMlUIj4SElft3cYdB/jCXw6571wsCa62Drmk8AOgd/Cm0qt8I+cFWm8TB5M
x2hvI0dAWPK5q4lSGuXG6xK0I2ipO2/M0KZEeXaL5E8iGvPiRu7WzaN6JZB4j4mFIcQfbUSM1iSa
BGlGw9LAvtxCfG2Dep9HAzi1eE7P8egURKBoaArHWl2KsjQOtaefStz4+JlT89jnzYGC6GLfR7DW
kzQpF9xMfMkG195XyzAhnMZpDTZI/NQY/2tBzd3Qvlutj0kBVXPFSn4V+RgdsiTgiE8y3CsN/2KW
X95Ip9BYT+um7QBUm/5HZPBqeegzaw57IYCFuXloc+tmzik5Fc1thpPN8FB/emIud4PT1JuGobmg
KvIuzw33FkURPVDmW9R3zmdoEFc29Dl2XHyVMjhKW4XnxMtOfDPDVbYkyy272YsEH3gWs86zi9Mk
aRiIMbn5SGYRX2CseoyB/THJBtRcIjpPha73/kygE4QzibiAZ7ZcxFpnaG9u3CBmekzdIDKp7UyH
FVZ2SsGUWby26eMoJ+zYrvxlO9Fw6g1VXCm2QY0cnuMwVVcxgClX7p3PvmxbAzyldqSPSJLrVz59
hTRT5VzEx2Sbe16wRzhf3DKKfyTJNK0amBbCgWgbJinjEBucrQug77siDbx11Q+wpLs23LlVT/p0
USz6WZMfhzS7N2JMHQj63bYPjRxwVZPu6HEBqsJbfab3BxEoeiiN6VY63MYzKe71qPtXho8zTam4
J4X3q8fD85Qmlg+kCIVgRJvwxAPhnmltWYa/SM7Jrs3l0dAmLi4vqJ8iF18ah7vLEKZvbca1l+US
ABE6wyP6yLocy3Q7zGN+HDnrIeuTRiNJdCjSYWMwIDhN1hSuDFChq7jO9/SEftio5hiTJN0MXfwm
FeyctHmt6anvZzAvc02nnmn+kcRAkCyRP7yQkzPtMEcl0/pUVjWJvoGDbVtkj6SCnuTcqT2nr/GY
TeKeo054DM2UFqMoouazL9s7cly4Yei0WAe1DZyRYuG11taJHosGLbgBudEnzcHoySiqgvMRe0Vi
M4toi/ZnX8EoGSqCL/1kPYy5k+88o/jhGTbk+DTcxzhv2XEmjsMsyd9Opm5U0yGj1ouMUHYkmLGu
QwXSD5KSMuv21DfrUcNAaRNk4zS7GaTtviuFraVXGGImhpE2T+GnLUaSLnafTCSUXRcEn0bNOFaU
LJOaKi0O9/NaNiiuBp9kFIl58nR0mHLPXDc1LIS2h/RLfmL37T9SLZU4kM+bNT6Z8uAuocaO7Uu1
MCOxZVM9k/ic/KW+Up3QHUe6WN3En5CN4u13W6IOoe2P1EF5vGxot026Uk30wLVi09R0Fzm5uDdD
392ZibxvNfiTYa4fRWBz4c0YBRu4dLffX2fay/mEpZc7dgb/2XR4/SkLgDkO/gwn4VjLTdZ7I+1B
BotryYjWiqlxDU0nWv/6did9O7aSaR72Of3d/+pYDTmup6Uyj1ONODgMBKzzcNtX2ELcPn0rm+yr
KktSsm14912nTMmYPjlu9keVet7qkCAYQrNCp6HgKepgv6ST2g9j/Wt02awZHNGMeJc0/sccvH8X
PNuzEgcIayvXgL6hlg/h4osLowmYxVIgaRoe4JWcErvvQtDvD0i+HY67mfeKP1H7vDTPEoS5++5j
nUbARWUEtzPycXbZ6ZPiHLTmuEfQblrmEoJ8iOmtKSqh/SjsuRFaFj/pIr0VU4MLNy7cTRubq8Uk
hjpY7jAyNac5z+8mb3Rw5K8d6plPxUTyhGDPaMN8jWdOGEbh/wzr7AvQ+L6r1POcZL+pgtuRXgwZ
3jDIYJeUPCvHaTHHWQ7ZIDsyXwOsPCdbAJyZ+unTjRApK3/DKTDbtyPA8dGjHAiWAYRC6gSj3KB5
DOpBEI4kgCe8bnXxYjoEo7UJru3b8EefNvY5tsDSvXy7+8B15TvRBudygL1iJdW8R5/g4QnD1170
9ks5dwRCU3VwWQSOqlZLfLYMIJdML37mOJvvGcmMKejsFMu/dX9nxZN5j5s9/fDKjpoFTh8u7LFT
ZbnPVFHYO9NQzolOrld7GOXWjCGPjkQgGGOE+9QYWLN1KN4naUfcHk+hFRDPTFG5UazgdFaMT7jL
SG9NpXvHQ7DUzrljvtVlCOkAnX6x5/1l1Gurhl5csjiL9e+7SntCZ1wZmANE3F+aST3n/pfbvVLO
fjMmqMCzrn8okgMoF/BoikJevdzEw6nTP6M5bYRPXbQ0QIkYvkkaVnhHZGEKDttOYs0IOuY6NM5X
hbJPBn84sqnxEy0/Y9rN1LIZr5245FDEQ0lSAA1xJzX39l8cU3xav2BWWpvYEHdDJm4ojn+5Dg3h
//Ds6tOMiToVxblPOQDLp7F9mMPxU/gE8Q06WXbIDe9GUb21v7zoPrekJp1+Z9KRBLhouVTbL43Z
PgklTwZlFcHU3ypPb4gtbSK2BJwi9NRp4sEW4NI6919SLBeB4b2QouhPKqK/yEnSg7u0wY9Y8A4D
fY35eB/WtXNkuqFPOdbu00R1OyKdZiKkOfHOKGR1vY8KFG2GzGvZQWvx7oaO62BtQX9wp/LRS0eL
NJsM841r5/6GC6u5ymmYm8HeDWmUor6Ht9SuUSOWpuq8Te8FfsWZLXyKn0LkJ44vZMB8th06keZN
RKL3rwZrJA3zpEjyVZMEo6jHr2TJghSHKqJwrmmQDKhkWsNd2FSTkx9pYzlENH3sQy5EZBWGgzNh
oiZhdrCWtSdb0iFmIk66rkZUNNs4KAhEoZ3taJ8uDv3Avl3V4NZ41r4I37RbO5w5M+c2nkaF9IU+
sDZkwqXS9y+xVO8ciKH7BfWVaGJ50pWHnW10rUPYhOY+tugXz4Lpg8kEV4yEDIo7hbw3AhOAPvN/
mtbJ1/dLHM+v6hwDs3nXB0sjY26h4WlzHzolnbMRXdM1x+pR4WyR4/iWWxB0HG96rZY/FoQtG17N
T6c1HjkhkKTPgqvJ+vMvu221rO1iyawkrvcAjwBQR8T3t/SXN0uypXWypxrT6S4MHA7EJf6rnu5n
1rqau4rNvTCjBocJ9fLV1gGvexQuuJ8iv+JaoG4g4NBXaiA2Jn+FHwI51Neqm9O9THmjpyXM7QFE
XMwcrVvopN+79PKVf/9qyH70cWCToB3pNimNdwaYANKK/HUE3pJh6sS9WRHSnjj4VhxnkGe9AMcX
vGqgABikV0mubuxXeGC7+uaXidhxKZ1PrgnNyLQoB5pzdfFHayS127/ZCgRbKEGvEaRcG1jNuOPZ
xEN956e/nE7cre+wPDsFQzVQtRC7A++UEmeikaQvjg2+dmFbzl5bw6vrsmcswFm4nil6vE9es8kE
RPCqFls6SBIS3PDLKGFl68qmfv3du55Z9p9auEfhomOOs7P/3rwRsPTRaH84pvFM1OsaLU+K5wTn
MJSH2hI32gwhBrYKVmSXzqhlTBFUP111my2snt1oSoaTdHkKp36d+iTk8W7u0248OyhCZ2FG28lp
xM1pQL4mFVGwXI53/CQ7jADDc9gPV062j9zWvA0NFM029yUFqHFB1wILBHflDek3gGNz9ubxTqp1
NXF0nC6DqA7dW4rF6zi3lAMWg8NPjnj5Vpi/26Hm9FQSFmalC/Zxj5g3gGpquAKuUq9triiiDU45
1mTvEODdW/lZNeLyHvdZVrMKLsKcoxY83HOdGMAVowjekBkgKyJjuEy2KVK3KouV0SK8q5sh2Lbk
3ZNOeSvE2/yhzIFMGdLYN04d7N20zQ6hFSsit6SZbGMprXfNo+m1uyJskQtyj3YOLz2aFocYNV17
RiLnJvZQE3Dc6Hi4diEmAA4mGdVUQVL8NPkRk2ynf8+1dLvBv+Gshr7+LKT9aSTUo3bu2aygcJjJ
z8LCwlJOHW4BjNzH0SX9xYW9XRfcrNdFFq2NntqwgRgyaBGc34lP/5EgvbVlfyw2fjoabAZkzjg5
v/qDmA6W/jKps2stOzg6NLFmFHIVvuU+JAkvXqfSZm/lUL3DOnlWDGwP7aQPaR9Y+BDBIIHci2jT
dblLrhsJ28Uv/zRlACccaFBFDNtuo/QTch/sVvyHTXYYRCHgoLm//aqV26QFMt9Bawvy4BxHCWjv
efTWfVwdndYqt3wD4c6UCGTCJRviUWvJABTuEhnDlaD9hlyZfOUhAAuHIBS1lc39CGMA2Hh3mcwH
fn6Nhyw82N3N7LHuGPAnpzTmgEfb86I6m0CsOLAu45RfksTxxuQ3A9yeOQ6nfQZgdtUHGqnRbOTO
AKnMc3/0XTkwIQIvG0xDiNL01GC8P2LBmtY4Gdp7nfQPoWp3FeTO3Le+kO/dB0+rnKvUpZutbtOH
lbEfYuQ63SK6Z9nV4oLt5lJu2jDcs0AlB48SxjVX6fecTrzM/AoaghShM1L16gOWYvhV7QO3oH21
G1mtOKUQE4Cr65H9C3zVb9U8nceRWIJQBPAbYAujwLXlCGxjtig3ZRPQ7enJeQ1quoM7rX73l3k7
xuh/DXWwq0kIa13KhGH5vAGPyQCNRkjxaTfPjnLA6g54FOKRnl/mVzh/cH9szVZCBEPkKgG4wN95
xFzhURWbNQyUsTDk3iEVBttRCqZUcINyZ01jKAWVHX05fTcNzBsHxl2FOI/mclvDoUM3aKKy8CzN
8l2NcpNjxF2xCio6tziy0wyZMsZFs2DRML6RKWn+0x8aEEbLF+ZWsBLqabqzi0Ac4pb+yTiyvzz0
4No8G0DDKRVKn7Oqts4TMX+nNrjf9aBLaoNDMtucwjKDHQyqiIQylDQaimB945bHJm1mMIeBvVjU
AWSxno4iwwdEwRwck2EV5UOxjuf8kQhGQlt1/xP6wRNIoZ5mTb2pKkrDrgSNc0RTxkbojmsqWY9m
AzlAjDhqW3srJzM9dLrwccrYuyQYmB66CxzNaXfYb5l1WsMNqIC/jng6qtQ9MRjNKEWsqLo1rD0l
Ukd3NOGL2wCWQwUhMWytX4x+nbWsFL3mCYVhsz0+mEmSb8YbN5zm5MZ0hAZ2vIOk8Fn/VVFUd4he
cJXKS+i3DfMb8TMbHHjLA8RkHfM+z8v+A/MPtLsOdDf1TGcGwcY+a3KohIRnM2+8NQW9RmVMv0S7
/C2DNAVwCUpaBS6nDowCUtAxcYzqUebFQ5J1/on5jdyIYPpTmtF4cAqaVKDarLhCULaRthvHBjPr
paXY0Y97TQfQnkEnAH7aT3nW31EwRRmT6GuSSGJd1dUAv7pk0MzcYhPS09EgpEA0yrehEX409mPR
FfNLle9nnigxcLQebBuAVlJSCaLYi9zcROtVg0kLl3+Hb8zZMBMft/m8QD7le5FNeo1VGqPLiDU6
4XLv2mAv6Ttbm/nyNLSKKTxJGjfAaTdQLG6aybOW1pvH+AgcD/oKNlHPKiPecy8ZPsQdFg2u6Twf
mMic9tGJvOjMmOoyYDwk/irjnQ/R1ZPBW+RTd6I7tUvCEeqswE2fuzCkUPG7VmKM0aGzTjj/z0az
mS0mRjnFbawPUbrFl/VQV9k1UCPYe4vHxhNNgLmvNnZ1Hp/yZojum2r6SO5HLX45GW/XqSpeqq5m
ytv7n7Hw7V3k16s8yiZscADaWDbP2czVoug73hO4wfpVx+UNaicEnvpM4S2jR/ZlCGQ15/n4NaC8
i4OHDYcvROc0XVJyxfJOHDlDs/YR6vjOb9em7rtzJV+o4umO5nJyV8vp+vvDX79VXJwkzJeNG1fl
yQCUhcixxBHzcCnT+r9Zceu/f/X/+99ysmCrjovn7Gc0THgIt8GSe+9h0q+pDQ9YLjTkzgae49I8
U1LnoxtAsU1Kui7phtP3r6L//tX3b//df/v+lH/9iX/3KUKMXBZil/Ya6q9ZaWpi220TXSOgbtvQ
mse1WXY486aAugzgzWk0J9sial7EIL5CHTbXOImHbSBTtRK1d6ZkGnVEAtoX2JHXks8SPTbTDkQZ
ZyU8RNUJVAiC4MTYVXeohUOf3PHk7Vli7d04cSbRfkTNKzCXLoKnXbgTKHO7Y1KJzOEyql0JHZ9D
/j89kHqHj2Wt5wNiW/D5aaWWfxHZH9bMkfA4y5xuJ3dLhH3vChi6tvUjTBy9mYI23BSUuxlWwiq5
8Ey5EyK+W1Rc2h8eS8cxkJtidD4rO3iY4LXvFVf4ZYht6OGnXYG/DuJuY3UMQaVCF5qGiZfn2viJ
g2boYH7scRTZ0iNRxokSSM2rzv+Y5PKfBuujs6bfiKvRhjzZS1h3gJgoH3DarjqVKZXnGgoTXUC2
gNS0TystdsHAzX4Yy695Si6cXdgGzfYVPzS69MxSMHnZPccFoF8YL6MF/xVb+pYHa683briInA3f
1MvQyD23dOiTlgnpzI5/tQgUq2SKR3CMfX6wG++5MCK4qMMwbSxQAfTj9VdnzqlyHJ7GpUHbdKmq
GXJ/IQcJxJYwPHsL+yWeZ/fkLECXfglOCvrbSYhozrzc6MZ8KVBPQTapkarukb68TGvjVPswcgMt
BwbDX9AeA8bt/IXlEvUsxwQh6zFEga0V7IFyvNrMqlcsmrrZZmw0mzgH6j6VfrGNxvxxnvRT5HvQ
tjK73zTg/VffXBaZ1+XKm/J627qFOFJCh/0dOXXws/038QW5+UBP67T3F6Ct79tHmiqy8+SX2y7N
h4NY7ngUgAP17LtgHTZ4JfyS18IKc/ss1PzGRXE1d+R/Qn+IDlXQnKoqxfM9AqNevn+ruTpSIaGM
Jp2excmeJ8nNO39Tafrgjkv1Fb636FUEuIA8k4hPwHgRH7570wnnHRv56fsv8t07Ry6smQHJOQKv
1qEZ9FEjD/g2AOfOaLGUu4S4+byAwIy9z0d/ONRR3x/6yd07rjkxtKLvnd7lNKbHJ7tPiuRU5pp/
t0fTJ1Qb0jNmuMFJUYKHsJjBvUUpbFN/xyHvA5TSVQuo97k39Oup4viWpSPtuhfPtd660S3Wjk/T
TWXdOYncU1//MRfZ+wji/BCP5UENwYcTRAFT7EQ/9VRkmrMZnXSUc6thZCYcgeWZap9WB+9Wrc2d
ooZ6XccTcD2oclWKHtWTBtsGCdwTj57Hp9Ktf5u52jdRmtwIYnkrE45xMmT7IRXxrYiYbOk5e1We
8i9Gxnmd68NWMZFiNO0lV3iCB9OAuWyUIroknfSPMPzMvZ+jugzirhx946Djholj4yMJ1bSytNHV
AmB8dH9IG3g0TLFiIZ7V6jYi5YRMHCtMHbt2ih6z5RY1KBDu9oxvwWPywNwx2TBQe/YydI5MJ2rd
LlOHsvJ/JqQPcHNpCCBeNp3s5fHrXKR6v+Vlp2yEMppWnyObpHFI2GltciJdB5wz9kHR3kehZG5V
JW9JVTlElZJiQ5qiPs2qYxfLJ9qPisFm/bPkQtbDBwx9dDhN4zYjvLImnuZzpXFDln922agfPnof
Joyjx+GvD34Fi26w0Q2quLkUVt/vLSYRnoMpKKuPRTYnlCLaJmOE6rG33GO3DDS+P+gKg4q7QJp6
L3gd01GuyB3AJnFjvXX68Ss3SwWoGasz7MozR6YyXXYQ2g2EHT4XOQdFkhNUKSBYn+SS/BbLh7ns
kQihUrHmQwew7Ph1XspjobKyq0mbgilY7HPefNlxWiCu8mdwAHCxWtY0adp/APrQcRuLV9FAuuTR
gIvlMPPsm4uHv+mjqpjgVRjNimB8a5YJdglhbmMO6Rd2qejYe5V57Vvc70oLxMDYeMWvmM9B/IDJ
mMJcQwDTUKnYDa1s2TWpMo9NOq8qr9Ab5LjoPBt/JvR6bhLiLGnivdLEwQF0tprfHnDfdebSLSoG
i13FeR80g2LTxIzlDl58TUV9h36e0VWQ0Zkg9CXnq2/8orwFyv05ts5TKKL5gzLbs6+G8XfuxHRy
De4c0SrATJvgW8wEp8Kd7CWkxsPy1Qb5lszusOsTFPyJyMAMc2bt21X8bmv/wxnc5mtq3xSg6qww
H8JO0MrVDu5GFM6fQGFGhWhmUKjiJVui89wNCwxbDlmUjRWFEZp38DudIXSFoBeX4N8qpPv1Miks
oo01+09qsYD7ZeN9WsOxq9qHznRvso7huTdhemzhFHh5/YJGxeAqW9IC+bzDGffDTR7EGEfPRWMh
o8cAFBjq885gZVN18sOGgXt2A9yUXefoHafs6uiGmErSsnwq8chVgdniL25NrrP1bcA2Knyn/+V1
3sBW4jfPVQTBlpPtyi1uctIdxbvztp4sCEexFeAVwNg11VVIAsYiFMXPUUaqOoYeGqw9/fad7K4I
k32ZDuKPXUdHr8HyzeVd7uKBF8rXjnvVnmUdWQr1XuCweCLzxT2XTNNvNzxYs1EdZk64GxXO+hxG
LokZbT00LlbtsWGsqKSkI6TcT+VQX/rImR+01NE+tSHuUutdXDxpPnbYpbEv0wYOlI3paoKY2jem
x5qurY/WXtoBU1ud1DKm+P6Qcyc8pW9D1FWXIk2qS97EcutVqKt//RYhf992Ylo7nFUm2AMPXhe9
U0LtcktjwqMr+5Z4AQU6fo+fqo7pczfqJSYCcDaNunVguIr1bkxp54I/nAayO3aqfVdqTumKWF7z
CuVGpJa4q1PjxdW2v0UHKLZd9MdSctkip1fGQT131Bk/pMAt7TIO1gHjJo6stBRUKSbXbAZ55Qb3
PX4AJxtOcTSlD97TIFMsRC7sb48a6aPtjxk9JNa2HbBjEt7gSGwLtKSK0EzJYnww8sLbegEU2r/l
HP9NY5n7z6ZMAoMueUab2KCtCA8uNWp/CwzqKMjiqouTg7RbQjxza1/6zgQY0fmPvFw7jTZ1SoUD
HArdZivF1LKLM/mfC0IpHKUws2dTnOFoSV77lhB1mWf2KU5j44B9hb47T8IGHCrn/0ShnAzIYNmo
bBNW7UGOcXKaOMLjGMjkc5f5LdkPINpOig8fJqKJkEAjPXpSdLCr4CMrnOHS+nVytLVzrYI5vPzr
g5cX7SEL9XNo1cy1BOekHgcc/FtJ+ZVuq21lWjetwFj/55dR/LPUjpcR8BrzLqE8h5dS/L8v4xAR
iJhtWP/doL5gc1ofukkghzrAqwndSBSOPn6f36upxfOjMmeDjO/ccDu62EGy8gjk2bkxf22vSsw7
PAsEWABEkgozoyfeuIRxtHo2p9Y4pn6zwl8SPlDKJDe89rTrSPkrs5r2hDk4erSJIWK5iD6zJsNT
NM75qxWPxUaUAGZZohV93G1wryx99MapBliOT80mpyfa+tgxd+Z81lqvnmB+/p9fJ2epv/tHPtV3
PI6AtiQmq9SSX/3b41Y4OigjfAEHbQebsaAFR1LYWQ0UycvEnjhKUu6D46g79yZW1qjfJTwD+8HR
8RF5+D4ofPMuYkKhpqw5fAfYErej5C90/W3OvHH95VZ5ePUAWc/TSz7G96OZj7Rr4GU0gvzDSJL+
yRjEGQ/Pf/7e+Hf/7Tcn+QYldmFL/AOZV0ykWIt+xvYus+yIvRT5dDeUTvwZVS0RyLCseSvxg2B6
JXZO3dJTZMQGTT8We1fJIbjJqoNI3GxbgFM7Mz/taa/X5kvju8NGNTR0pTxWAFQozkO6aq+ho7K/
/Sp1o3tlO939pGmsMOy0+wVLnCTWVLzJDsi6t8f8M55I5Vr3c9kWmzA01UdQ5cdcMI0rRvPV7JKP
mH6sF043lG+TgDkIaHK3DCM4pX09RsxhkljUjTdUH/lEVCJd6YQWwoY7x7osgdLWzE0OUyaP0tnw
zrHOdvTQeDSm16HlPbHpwVRgQjDUWXRX+TKi9Rp1PwzIUjbJGJzbunjrW9n/7hl2AWn4LPU04XHH
Cmq7t67Hx5CqBVnvduIJNALydD4WJ48L9cawCJLmNXY+pXv5Xo/l1Wpm9zdL6wH1MzhLSbeRjINg
1UH9fk4CkcHIcuU9MTsSF0Z+IHQZs0+gQUY79u1mNxtEVIZdO1ftB7E3jOPtkfcu+d3B7+7shJSL
6NmOhqZ6L5QEv4RJAS+WOCUR3OPOaWDDdlgx+8QGDF12zjbjmBEFpfXxn59C53+uRK6Cdawc3zZN
Zf3zHcaAJzYcMrnUOxO2NLEuO0ibFI2/Zb39EKsAUGvYyC1ion3OLLAmUZyGByz03Pi9AVrwMnOM
Tftn7qLzCmZ3e2UyJzfBz/b5NG1mn3gHNO5ioxdX/UznhOrafJ1PaJBt422d0ke/D6IPjG2YNlBH
1yKfL2bHZ2be4B4gT/0vb74lXv+PhQU3Bak36QDHtEzrHwuL4dbGrG0V0X9QXkFZ2Vd7omtXZkZ8
H7r6nBd2fijC4rm0fWzyvamfudFcjQFe7dS0+qEFxKt7ZTP9ccMLTHy5iJUONhkyy1WP+zvMe5yD
ixFyHn9YpP9WjkECMEySF95ENBgxE0ub9l460cku3QNydLrLxoD5tKrdpTjQ3dWgnJl/bWbGWf/L
S2DJ//mjh0ggXF+S90B9tOAM/H1xVb1ZkQiuo0NvV/11ykLvoimft3L7Xaque5xDGZ3qMP6lBN4N
EVdvQ0zLlgrHnVQmglzuVx9Zeu166ykDV3ZRue0854pakBq6pMcmcnbrpn/z448Am8JDP/Q/69E0
D3Y9kXMzhPnqJGqDI4V3WpuQV5nKa+cE2PcZY0dl9loweLsC1Hgzwo6eoCBNTi3ksyefwvGgqJ41
itCmzsfqoHX5kFXmcIVNPd6N4fTpmW2PzTTftdWEO9yVr+2UuNfOFuLKevmeCTjH0rZ4TLu4u+Ef
cu5gDdzbtXa5GubEQwbjokkVredQuNt4mKtry6hm00325dtbwpp9bDOu/L05Qr6c6vlWudbN01V5
1nVzc5zOuxsxRN1yLoOVP+M4xi+5Z9Z6NsqKzElH/6mnXdIUs7fXlMl0Zs2oYKAOEVnq0bU0bZSy
M2mBDoHWGRhSiSmGlcCBrirvznZbA9MS9pcRa9kO/eNLAXLZkqZOV0TAivWgs+Ahy60rikO2T/qs
2VYeTuK2gNUUc32H4JfXG6hamO8sI6X0I4UEHOsDllPsezH38mBG7HatkKKYaEjOeLphoxuI5m7k
BVurtuy96FKWglcOV5z/MhQ9IyL43P50LUpfm3nCyjX3H6Zy2v0cYUIhGcnZTxNwrApICn3CvaGZ
oz91Zj/g27xYWLauQ444KkiYehhzVjXXrocm07RBKNfZjhOCSzxZKaP1Ai+gwm0xxeYzOfPyMYtG
2oIkfzIKJGf12XvFKbai/Z02bD+Rd7meGPBUgfHynxdUy/4HCZdDnVS2EtLyhCWkL/5xRI4sA2Go
pzyLaSrdGcyOrpkKAkDz3dLORssel+hbUSXBZrJaGqqVAJMTWZ99QUnBOCLcGQlcidL3x4fWsKMj
GJ9xnUf+s+t78aEBWbDr1WD9F3tntty2lmXbL0LG3ujxyr5XR0lHfkHYso2+Bzaar68BOKuc5YzK
E/f9viBIiqIoENzNWnOOeTAM+73NSfEox+xqFVbz0I4a0r1KNSsjJK7U87W1Z7kFG7zHIUzCx7nd
98SCFG+F1AmUyFH9+jTnXaHHe1eR45C1it8LKKeQzZsyCxnJ1S4QPyir7zY9VumrZWa0zQtJ6rdX
fKVtTqXaLa5dGJInLLkeI0s6Nz1tq7VhR80u7EkBGSXW7Wxs37Nedx77JNoauM1mn94uC08ZkJ5P
Z2yOETlFCC0fdf0b5Qt10Aq65UW8m1hE3BxWuMwkfX8AHoL+xI43PQPytlf8lUC3oatn/nQw7OCx
zWMkN2zBaM2NR7gX1mbxwVvO2bAp66V+OR0yKjYEgPXeGzbaazJW0CnMp3xCc8XC2ziFlocdsHWq
A/Z5kECBZ2xNbNgE3efGQ0Lgw4Qw6YIOcy21ksUGRq86RRnTY00623lABGvszqK2WQmBuBq9i3WP
cd5Q+SJFUPloMeOkmA6eS8pDhB5kAlsBPAgzHirJOIizTy9BGODFOmkVvn7WHbyKyxX7/zE/f4v5
kfZ/xvzA5f4o6uQPKvf8S/8N+JH/oIKsu0R3Swd3p8MU+0/Aj+P9w6HpK2zTYxgQts6P/gn4Ma1/
iBmVLYTtgPlhtPgfKrcp/mF6nmF50iAUHGi39f8C+JmpRf9rleNa8/rGAgoCwYAIgz92GLjlKzT1
8ORHEaQPSqTts49mK0b23VOXmtumE3wxc43B6Kdls66bUiJx/mZEnDez/7qJm98FxhvBaeJcSPeP
AVE1QkPdTwM/ZwOwKy3/RUGDnhRuT2tifh6z+lrbDk2DOQZIatvAan+OQxnuQ4txyNTr+m/2lbrz
728JLLoOudMxsaG6f5yYWqO6Ubr4yvURuWmSau1GdJOECex8z9pYPKZDd6iKBpuQEXyjJFIAFEDZ
Il1qSpb27OeOs+3yvqN9Yfm8AIghB3MochwE647Q+j2QcbnGwo6UDST3pnCQYfTNgVKaf9KC4e+m
nXmx9sdJtgQaDorCtkOo/B8nGbkHHJimzo/Cm8TZcGCMuiEx2GVESGzpmQfdx5TaJIN+kKW5T4gf
apBOFG15cYf8HhWO/pDr7ruvC2/7NxcAl/q/vTcudMO0jflL8uceo23auO5dJ6Pq3j/7cLV7Q6RH
YNrjPhCeDRyccu1oVCQRdiQUoKtd6X3FjomdgOEn00OmPdAG+tv39W8Xpi35EvKumKYFH9QfC+BY
aEOpN7V3MLERtLmzNgTacksbayT1+aXFBENPF6oV8T97PejfyoyQyyKvqNtbk7xmpAz+51Nl/bkv
YQgRhu3qlufxWcK051T+S8FjbKheBf6gDkYse0wYvna20Z0IIrauHmnYL6mPZ84InsiXie+5tLej
RYL0ZKKcyGpFM5TQsFtuFmwbFfAeNaTmaTQCou4mQZMgWDnKr6+TkRJg7moAIBMTK+IgL7YSNC7M
XS7j+iqHh9i1rOOgFdZqKvVpA8GEnu5gYK0av7FuU2sX5+SuKYqLCQUehmtztIziI2xZ5VDbhzgb
s0LRmhu7XG1XYOC7IeFDKPgziitEVqHdbQaHxSHLn4Gt9TBsba+O2C5iB+rzHrC87t7/8+kFvvFv
3xPHkpLH+d4LT7DW/98nOM88l1kVIaAOvsjWs+JmBOAxcs876zGCMIRuuHcrVz0O/nAjVGc6T0mO
hCeER9WhxLJbjWQcMjrPnqp/1JlDsGDFCRq7731IbDUVMv+czMyN0Hc+ywq9ShSNHueXWE4b97Dt
aOWH35IhGLreGlBQs6fJ75x63XxMXP3ujaE6ho2DNaHmsNxKvCCAVt09YoZmVRVitG80GT4shzT0
btJ3oVsX0t/SOTs7Tf7Mx9jd0nYYDk1rybsy8/Ep9B+IJOse8zaTe5FMeCXxdSezxMKLCcRieacR
2VhMSPjYGkEIsNoMOZaw6rWUhNpYBYpklKX5sczjo2lOybVdKCjWt7HTiTMZZHCFvix209SlRya4
jbC7eMeXO1oLvU4gbjTmxe6JNr4kEsCHTWP7RhcwukqUspkekFAXv49a06HyY5sRSiSAC0mMVCw4
b+ONveejy/59o0rMxwtFow+rGlExYSipGAjJwV9/ZGJnpyYI2aMQWJyl2400PEhJ6CIwQ+00nkBm
DBfqWzvYwsYhaXzaperVLQsXKzafkZ2GBDaHhtw4fdPuDEN8WCGSDCwyiN7hWF7itjgamXYjtyXf
OlrqXJhVj17lRE+wBc4Z4WmXEBTSk6+p6EnEtIkRwN+Muqj2Gh2Gly53fEbm2XUxmDup28HFomt+
q9x8hHzD1aKbI6qRFOGfEzsm5djqCT88uBejFvuubL+A6sgvzSDzzUiS1bpzsBYk1nAaHVA0xsgs
H2sBOgxlEtYzpPHFnA8NXCMgJuEtmRx/50lInKzoGWbRtsWABE6aJaOHQYTBLlYmO+CONLXcrtPj
0rchuFQ8+kStRQhujtXYfR3qanzsMm14VG325iXJeepaAmTnsrUpKg0Vq8l6g3uGKe7oEDjJMxRo
HPOVjQv9ZKUTPmfPwYLGwQKUe8RvSdLefHfycvfXDxKL/6NVQHCWx5Dc9khdEWVnejFdlicb0M0Q
hebm1ssIb88codbAZoKnej5A43OPfElIHpvvjhWDaW2Ew9VEi7I8ZIo8DNa9xCLAyp40tHCP6DB4
IWPQ2QcJpFIGGA0XPQcRWyckYtNNzM8IXdEdUhdoN/AtWob243IgHjI/jeb4udzLane68e9tBhaO
J7IwSjJ3w/RlOQzKR+7j5LuRQRu9QQujWovRxjkkxtZplp2moSrhB/UE0g5e+xLgr2aCnS5aSaOv
Mzxq98LBPUocpwGnWhbBW0kGyYFcvfHQWTjPCrvptm1HUD2QOe3WNYSQdZOOds6vyg+3UqSzf+9p
ybxibT9nQpHinlpv0mo8+k+Zc5QmHqeuMgn21IfPtOg8qrVE2+lfXFq8j9TL/G586+z2TDlw74Qh
KlWK22R1Klh/skbbC9IUG/059ePjwPdiqzVECnZ9eiT4DVVMT2suyqxLVyMtjJy63idmipbFmcAr
oS4kW7pH3Jwl0y7oUVGrOJFHUUY/dYa2nYdAgpELjGBKGOSm1l0SpPdTQTssJHMpg9HzFKbZFxqt
4c5k8D1klL/zunNvsKhCCv/k7gqV7UWJ1FIb9Vf0F6izx6Z6pLH7FIn+7g8ageiB566p7/hYmTHj
gorAhuQG1zSMul9nMzUn7TgRRi8xbINRouMexe8WTKhH0drEOkIPWcanKXWN+8i1XDd/uQLdKDPV
LTOm/uxFHsY7d3hxZvtrZ50p1Vh7OAsIwT3T3tbGUJ76nhJdQyvIjBBvQ4sAs8QgYbv0EfDurBuE
oWszng7U56uDxEupeIGPIJ0A5gXmZSkr5TBm9gn1BzH00Fm8CDkUgYyyqddeKLMzn9+jG0T9uQ1g
9ZVE7CXCd+gxg4lzQ5x3aQHTVrpI5rDB5D65L6brE3roGuNuAh23GSKQMlqImQbX7Deh5TXr1W5b
otld93kHBEQhQhmiNrwMhjy3odtfMOUYMp9uslPnvIi192k6kBxnbnrUAKRSpsnBiMrb1BHBzIYs
3TtVjuJXCymjjbswUe/42FiuDP5dGMA/EmG9JAEOuS4kiriV2hvKQazuQ7H3qOiSZxNMj271NPet
T34TBTunHEr+PP0I0bpMrGo6u0OdHKFHzROBTB9E5tonD+V6RDAjAASydKrMOpVuxgp8jpocy8K7
hPM6INN2Q2vVJ5ua4mlqIGUIoKjFJyWUWbtRxgejK6+UwYqb8H6EMz7F9wkZl2gAE6v+gYBXW1cC
5KfWeuh9DOdkjRB8cjuztkEa9yiGYXwQaivPOf6pq+4SYjLpibMX7UABrUPxib7X/Fo0bvkROeGb
SnqEcpTi1xhaSL5LM4CRICGOYEhqApVOtV2Xe7cB3OlGCndIhd8GcT4+tlXeFCjzG4rlif0o4wxw
qIckvCyOOHLgtjoF/JgYCJDrAPJY3jwG+Oap7LxrgYUAHCLFQpx1Yt12kbh6IMSmIJOob+90eShR
Zio6Gu3A7O/SobWi+KMKR+3aom03+c9GrW4fzDhEDmZG2XkIAdZ4cQeFizVq1Snj4BnVQ1orUJLN
DgN0eSwUlSU1/KitvLj2hdtvJr/+WU7kzfUBEzjKdNyAKClj9MLu3BdJC8M4Malh7OHDW0NgwekR
QOtGQUgBm2bApkOEo6vSQDXCv5BEEDUTrdCOeszVNL8GNm54J+DNkCYBkkVOsfIm3DKoiNqt4RNC
1yfWdgha5p7A83Z9SpUyr7a+X2qXVLXpZqqtZIPqestlom/aloxB+wdl7OmR1EYdhdCRNry7hxaF
sH500TV0mNXhpIFUsdE32RjDPZXeu36Dp5YCfllX555OYREa9xrvgks6OFbl4t2f+nJHMuFd7/x6
hTl40/VVMUeAkA/r5TQGbTd+7Ubxs7YC2FajEz/XXcabG42vSmkTTLOs3EmtpV+kKcLtW1We04i/
Q7AnWdOAZyl+xze7cVibGll80MIh2Sx3u04NF2YWTrFyzyF4uJuysKh0WXZMNG+rqt6+utgM0Exb
CjmB7V9ZpuobR0+yv2ToP2p9rH4YTnOk9nBFzEWqsElhsc5y+6y7nnX2YKNvhdJPA9u45ZGo7+2z
q6fgoSbCFmNkDjVXHM8tl98CzVorj2ToOaQ5hYJzqTtwPZ1IyjVGsv5sOxAPopBtklnr3NX8757E
adn3+F0jK/tSsyE7qyAKLsut5eCEKtz0Askp6iYNL6swtbMXY/XQlXlanoLc/jRUJIsPk/fTadGY
KjHeNCs2TrZm678OOdoYwL6VD/8SkSmqK/Jx8xUmIlGkeDWjD1HF404TN8mW7smsHofUth81i9mn
8Mtn9KnWoaKCs9LUWKIu4rHOGmqUpYoeMP4tltKa3E5jWD8X8FnJ8q0el3vEHsoT4LMYzj0/DA5W
HrQ7LmP61nYWbW3XKrdcMsZTYuvGE/oQ0poBgq5D1LGYdNr4WBkjvgJbDjfRtxfqpNVLwN9g2nh2
pBuA2K8ylEi8nRrx1MX1kldJEupFtu7RNXtnY4oSm1UQyuc2keIZdcXabHiDfuuZu4JmRxTpeK8l
Uim9m78+UL70GXilB8UFeUqOzNOCUKtpD7LxxGmcMOL2E3wczH/cxyQiVo5Z4hIpQESwQTprRNKs
9SwdKVfTrTK14Nno3Ho/GYOLXxNhomJh1/XDdFoORep22b/cD/Hy830bpq3OeWbKHO0fqJ7GrS0P
tlNBoKysp7TssDPzJTqzLiejHG1xlmGt5zfisxMGGJIaUNmoWnZ6ZP0FeJSvAxJSMEzY63LsB3nk
0q0OMnRX6V91YX8jXy04a4ghhIf7KMuiiyoE+NsxeBJ9fPOm6FZjMbNb/c4K7xDL7jZEvNVR4jil
jcQQiVCsZRZwLdgr8Th8oSufrCs9ftcE6auTwJYRR3cbtcaqNo4GazTl2+YagP6MIPY+rcn86kzO
oXfVKyipbq2mD7hk08bOo2wd3OnKRPTk4mKfDxo7QJfGTU/MqGz6Q2y2TyxO3sN5hknNHi3ZrhHQ
08rqoMv4GKRHvQ4fCbTx9y0RukJviFjOA0hEPTmf6RhQ4h+Ps+urIedINOJr0T2zzve3PgTQ1TSw
qpG1g8rN8HG2qOGgTDPZp0qTh9TmO1XJ6ByJol4Lt/thamAGCPv4OiRTiZbSfdcLtGFE2w0+K3SS
z+0jpTYQdekmpqaEu5vhcjmAXrLr0D7I2PvRTPyfcdfsoTMepduKrWlaTza5squ2TtZ6IaHK5iWC
K1PseoUWLgEouSlj/RDb2jN44mZXVMrBbpp+ww/NIn4u72TuukrcN6F7GupOl1h20GAbYDcQzcga
XRVw3lZMnetoTjItMvnTnw3hPZ66SWPe1iQLAUwzX5MPA5DnYynwzwbVkO3mCnJeTu13Bo4HhiFa
3qRNPrgagbR5T8PEyIqfPTk/BPFa+k4C2HuD73XzKmvGEHhUQG1J+FqIUtgLjVfbK4lAj9JTVLIF
Nol+X0MDii961SDuKJ2nxJlXX3n9JcqL8p2PBM20/1ZXCj9eDf+sI/s7BZO3R+sZrYmbJEY3TMTK
Ygxh056giZcDMbkGBTPHCG9a6m3aSK9vLayWXdNqb0hHbnnErj0elbstS6Yv18dRiuW5Xvu1Hx5a
QLL7STx7060DwrNvYP89RREVQ/S5gGXtlWk7DptymxDV2eZf+ODa05Jw7u5VyFaAizMgR5ttw16o
4iTOeJQ5xLCsTdjSaV3RR0Ly7lntl5zC0apH+UJiZbhj3JvZEeLBSKXzGFKgzjX70Y2PyiSTm7Y3
9JbAMc+Y1Qg3gQ1csZbaJ8p9EpN9nXAmrBNLWnuMlXKVKkAtSa/abXrvKSoftChWG6rU1UNRRS8O
cHFt8t0Ln5pag0Uqzr7wnK2bUFKOCVOnBWWfzYRv/9EZkmonldNulnkj0PRXb7SMIwuFS5EE/SZp
ePepGT+5du+/FjEcsHJ8czxIzHlAZ1mMwGjcsC7WE179jeyTJ5BEjFv4904SgJyEdEMLOqVhTA+1
45oGC1c9gPe5JRrZA2HMz5OZnhkJ32dbVB36ptLXAABdHADHvsUJoBWwVoJyMOCAFsybmVPsfGd6
JYKhPFmUrqf1cvNXtlrjG8Sel1/IWfZXg7gXubfTUMVmjEIIFstZsBiW7Cnp3GI4/gaz7hs4Bfc0
sQbMV0q33NNyPyeFeAij8LgEIZWzDbSeD78Tkkw5JxX9nz/251SV38/uHa/ZjX344ur5Xpb9ulL2
h5NU3boxU93e2pq5y8Y8OSiYGId6fsKcKDyR8sRsgpbWq/FEz8L75aBiAk7G7yF7cIMmMos1iEkI
51INl6v90JV0a7pIPcFAv9AzdwmBwN6eltnXMRvgihiYbLPZMzPpD00GM4+9rrvFcj2HQIc9VKh4
evYrfJlEnMGD6IMn/BAkQ79EjnpF0mvs1SyNFxaxMEPggc6r9fMo0WPvS693Xjpk4BDz3XcxZMXd
88fiPjkkqgbI4RVu9cJOTj1UiFs4RtXGcjQsxXgwAy9FUqbSk48R4xC0WskH11HJGPPjhGCLinab
6SttoF2LOnNFcdV8gfCT45A5ecX0nQ/bYcjWABX0ubty9ZiAxnL8C9G8d+tDuAWpZ5dsFNdxNDEb
103BDnA0Z1AwZd2UykqXBsWDFTdXtyjyc9XlUBtLTGsCB6wqIgpEQyjXAiCFOyV/2VlWn/3Z1+lH
iOwa+mWXJM1vhiy0txKZFZ5BAPFpGyho3h7iVGtqP4ck3BMesFcTqjYHyTuKAz8/+GGYvxW5f54x
3l87n+odkjp1g32a3pii2Sh5aluyGP8alNR4OkCRzmB+qCB8IlXT+QGKbqOQOeuMMQ8zJnTWhVer
WoyHymzsbxnkfLZecEqc2VGfduGzN9DQUR1FXjbUzqYImuSoa72xcTITM5zvTZD3GDpGMrGYW9qG
0tyE3bSP96Ia9pQ4yOjJG/xFYWeDaQlS6oGF3Gh2p12cWgs20LnNDZv9n+ggD2wo0QpWBvJUWG2J
VPJOsY0oPnLj0swbzxY7uNEokMK2fred7zkV7biOZv6t1Q2gjNmkHWqza7fmmN9D9gh4SdkFB3UW
rUHFFajkWzLlx3jTsTJ/GoIr4iHnGtcF85Bmf9b4/47Wl3yAlU3qgxyGWfcg9DPKZU4Myt9jHw/a
ri6Vc+3r7OrGeXSRKS41YI8wKaA4MWZeFZajJz2zv+IKWodmmm0KKr6PsWi0tR4ySUmURZXdPXcN
k3ETCBepzvS9qTJ1APccQ5sndJ2+FRYSQQO3xnUd19BDHUzwOIwBssU9vhQNzmKfQAzvuvEjDFuW
6H0tb0tZyrOMPW0j+1mKrxXe+h3MQaaw1v3LLok6CMvQOKXRZFHFKHedrnONDYCmkmB6i8YqP+hj
/8KnNR7t3GMPlCgcD3pnrhwX/QV+On2fBAJsOBcYQwSEjNhbTxDFD03B80OjfvdmcKyijVSNojur
tL1Q5rQug/xwuuwhRyb4FE5gY5EKtVctw+llMqXVfQPWZvwYvf7mzUrfAKWvxek9jRH6rsntz8q2
z7GOFQim5XuQa8VjV/kXJ+z4BqKqx+JKyyZBn+pB3VwnOsbHKWgeJkrbSLD1jdl30W7CdXRuo+55
shMq6db3yhi2uaUjPwk0FtuxOW4bI5936nC9Kg1WrILy1BvO3rYteDl9+yl62F2zo2XTKCxn6lDU
iCGzYoAqXil9tgg7W2269pWLJ26sjY0oy3C7VA6aLLM3/mww9oL8UDt9flSJ6tYRSuDDmHA6TNO8
wSVwPurXkUHZ8tuHUVfkkankJRj06IagSD8nMOjtyhTbYfRApYVlcUUgJD12kZ6u27Oocwe8yzyF
FPT6DhzP1LD9p1RcvjPaswoXKHGwvn1pp+MYRafOMKObrdFrZpEEO13UPsksASshh87TY9gwHBp1
q8FM03hRPcDdQzFgqEE8mD5OxKZLdpJNyDagK7G2J84fC1v7HEJcP3eF99oPOMUrvfbXss6NVwdA
AQMPv1QStRP6HeLMQsT6Gbz9D2WkNgicWDvl3XM0uN1fahR/dS0zrJNP+R50KlSX1JT7EqXZMegw
EyGrI8qG1hh2MWNfwN1b90KoG5pf8Dss/OLWvIDXdo7eULyZMibjodGr9Zjj8EhL31iPGTReCy3a
k8tLbCIXBiw8fkKUSOyegrUanEPE/v/czNYpyxvtc8GaEVQyoDmlt3t2uNXVIgrshERrn1uFvEah
/SYyszswVr3RqkBalBcVpIR5aSFrGr5AhakvwULe6C50EW/ssdBgR98yO5Bt0QUJhRNf7pd0UTR8
06k0E7U3o/EiWVDgR+EQ6YzIddCd/Z4VYYlccNXRljpFNs1mJE/3PiMByY+1aKNVZyqpwF2NXBJE
ov1MfRR5+CHLu2G66kEjychyP4Q1WncUmvZ9oujf9slHJFR7dTAbkJjj47SUgi1i7J84IxN1uuje
jqV1gwNEP89tE5LjsgxIrpmdwwCqWF5jJqzgx54HTWeDmA1XJPlYs4RpbFLL7oaNHkQ/bGgvuy60
zJMtUvfotW8AB+kcyJh4TCdpspXNxE65VefmL8Uyzs2tT8liZTcMGLzB4ZQ3dAVWXiN3wCQp+jm/
KDnBzBll9dRXfn0ou6ba+MoaVgVaipUVMb9Muh/ozIhlfwstV+7ilEa8yttXHTDqIe/9eKSjTYtp
caMEgJk8huSkcR7qqka0Nx+WYSflG4wOJTk4wwNNS9bqVevmSPRpU5uDbK4WjuMACgKishCYKaIe
dO7JQzjfciLtR1Kw6c7b3j70qaQ36qmNqlMe83NUfKq5mHEKjbNxwXENFkGHSXoM44ydQhjSZXXY
gXrGa16nTJNkl0EiITZiygP72rdDfOgzcYVKfPIaYAgetLNjJVJ1YNybtga6SIqxGXyqYvoaAi1k
h5x5L52Mrnlbiw/fmPJN2Nv5VkzysWvY+GdZV6JBAY3akC2yhyAIfE+kX3oJUS/pPQjhFnwXnCFv
Hopi1vsnRxjBvW4loT/DeEaqrW/C2OlWiHw+x9CsgWQX/VYL9XNI3+hjEMFmsvGz1yxJb7IM/Ks5
oMirLGR2FFBOiqWedAr5DeDGjkARugcsQnOX6h+4k5repk5lZ68MHQRk1Xj3OPf2Hp6wnrXrBbb6
RVOZfpKyrh4qUTxQot8miV5+hceDK677tIq8OPheM95xf54pLdyjEko3uAwcbbM7abkyfFHuTZYc
27JNi42eZf4xRX695uLmim+SV7MmCtKlnIFw16yfcnamY6j7K2GM7bqiVEYf6osKCcaQzBsrmvE1
amZ5pwEuNimh1GDNcYFQ2WLbR7tz3UXNsyIT4FgVVCriYc5HqovhLfesH1oz8VCaCuJXW/0VHK23
Qf8/7ZdB2CjoKkUuazrccJ941iMcd/iURlUVmzGnswlFXdt3mmNdp8Z5CzEw3HPhmdfQ0N+S6smm
//9iJ1Z092pJhTqP5D6MPWQCnqhPZl8SbYl4g+lrPhjImn7dWmIql7s4M5FZRaAcMgvOIYY0D1ip
50zrpCP8eDnkef8u6yTdDEgwzBkF2DklnXuRiv++mdDWPvbjlWJzcVoOC18DlBjJxDNpQyyBukVL
AZyvfLyKZ0AGBEgvoVwyeyN+3c4jO1oFtYE7S9fSox8RsLzkMy4HRLuIse3qDJ1BHBuj+560WP/j
JfK6H4mMXBIkl1sYLGzGcPs9dubQVzWnTv66uQRQ/uKFOIxGYUMQGH1lAGAzLHaaD8vd3wfLCaNt
NfMooxkjuLzA8oK/Xup/HquBvYH1Kw4ZG7AJ/lPq43Ps35anJctjywskv5Elf7xgUiLOQsz4VlEj
PRV2zwehxTC5f92fHwxCbaLWXKOdUUazdlPMjA1g0hO9u+K03Pp91w+BFnVBy1qJZ/x+fDn9fzz2
++7v5xm0eZLV71dOAwj39Ac7lvZ8gAvm5Ncnt9zXtJKPMmqCExe/oHEZEXBt1nimMeoZ69bKEGR4
MG1716N0+LI8QTO/eXpDBpwzlM3Zk6TALq/rTDlXx3JzIaksP1luSYxMWxG3n78fWh4nTvqf1JUG
VsR+dIrj75dbnvHrNcn9wO1Zop8DhNkSp87ePp55ocut5bD8ACqABgChM9dR+eLR/MSnHFLBVTbB
bxrfqLTKmhPropUeGOlx+ZjD5XL7/bGmSMznL9XyTRpmTulyUPMt0wawXk1RuAUnNpyqMh9OOuV5
inrc/X1YHsvCiZ2hRtU8aX3CJtKs2C7/SDCnkC+H0akJk0nqAbmIm796MRFOs14gxfAKEAv156xr
CgdYyTPGqiwBp1Lu88S4dSEsEJWJYsu9A3KtV7Sb95CgcPApe5dV1fcsCl+BYT4bCSXYftiOtPJX
lM611RRIZAcjhkdHP7sWW3xwLYQ3oS6gdfiaRvpDpsdkB43Jd9djv0Mj/NUu+INo5Oks8p3W8uLd
HY2jyhugsHA5941hAHyhCooK7JoEUPyogr7p1ew7iYNLYAaQQudic+Rf/MQOTw5vcNWv0L5/oxZH
r5zGKD7GY1L6fDK8IJqMGdo6bnFIgUqoIJVRuQvTNEPUkiDft42rb5r1igi1Ye4Nd3iCoco/CMc7
Y78lLMc+q7aiR9qNG6vp3s20fqRitu/8VylI9AxH97O03ls7s9dF65FBn3wyWm9oAvL/BIDLNBe9
VjV+TsT4aXDjTzqNWUzn7gqY06veO181sRdNFq8Hp/1lSR89B+qppF/gN8mE2YsOTqizWWAaj4Aq
hhaQ9KiDVqj5YttRA7oGfgSkC4AflhW5kvpwLBBbxHRu8JFBM/cJLaOfGIws5XOYyw4OmLW3MVJz
zibBUUVLRicLQB3NVhtmPcrE1g0ej0rdFyD+K2lw5hp2YidfV0ct6GBGAMPYlSGmGKiBH4W91z22
WUbGEr+s/V2j/KeoveWwzbdFlmC5h6Tnsq7ZtMZasadNGxLUWX7RCLRpDhqQyhDbrIaKLEkTdspK
14Ea1MbL2AIfxzfekSeRkGKTXvnfG0ivEYpiqAs7kFzrofYkIHoAXKWdv/Ht/Alor52ok8YNDW4W
+EfoNtZKSv3gTyY9DNIFJxXB8+7ENzYQDV9ZXcLDCiQsjzwoNtTlV8POb8v3sTUgyxbRt6iEDYQm
eoNC0t9OlgPcKpPPo2N99wlNtXqi3YjmrFvOcVcLfevrGTGSeebv68E84P6Aw4RyBzxylezasB1e
9bSDlqRp45ZVsr4nT00ABi/UAXgX2NCwNe8DdtCsF/l58uCzu1lm3adcNk901XfTvG1YHiL3YFV3
PekC+agxC2HTbarpQyeq+ZpNrXN04gREiEm5YAp05xhYg3PXurCig05wCn1FBJ2Wfx9QFxMBSqBD
gVfjSC4K+Va2JZH7mESn8h80Zpk/mYSUvOBbASQI9wKSASsewWXjofFD14JeyaCNRmWiUfdhGOOb
KuNXJgp1Xw7tcBqGRrzExSXyeaW4Mr5XruGxx/L7u2PWVPtnpH48/cASRUxV1EdzOqcLrmhnAChg
rEq9AxiB+WuiRc9B6JxC07gUNGZdZalzNVn0CNpOW2XOs9EaoFxktBvTST1CHX2p8vozFJnHj0Zq
1aORP9hmC49OyP7oysRg1KgR2xRy2MisLiGb1vvCbIybZGenyM44I/z+ynon2cWUEan7DRHLRbO/
OPFbVsYuq/++hv0zcBX0d4Qe7UpXhEyR98LSqWRZmIprZbsmyTyjec115IoDuoYd8QLw87vYWlPF
Tin7OyTMhvJiSvOpUvgjNTsYtpSrmlWhvRuDgoc3u+XQXR0mmHUb0OXDBqdEuamjdlarZzCOuvbH
mOovKCvCl5byfOi32atNkM3UeC9WaDOuJNCCR2LaPDxUsSafF9VNVVOVjAog3RM+cJs//5+VxfJP
M7frorpyDAs3B2ZK/U+rxaT02Iscozwk0k0OvaLp3YIIXqEZfHURLYKqaurZCLez/ou981iOHMm2
7a9cu3PUAxwO9czuJLSgCMokOYFRZEIDDi2+/i0gqzurs9u67c3voFARZEYwBMTxc/ZeexZ3DDYx
pv/+JYh/cnvwGjih6oZl6AwCzd/k7J4fNqScNeqQacid5gAmJ+AMoPVhtOFC9poK6nMEAWrnFV14
I70AcEpmrDVVECNTwm/MaByeZ7Gp3hnZbYfbuWG4fGS5qt/MKtClG/UfXvUsuP4H48L8yek67gl0
+BLV+z8KsnEzpGZc4ODEH2dvU8twj6Ts3hggvoAxp3JvdW6xGTrj2EEZ27NsSl4n82DI5CPqxyu/
Bjk+bJXhhh+20J8Lmjk0f6zvCFQsyfmLEphuzKUurGiVRdH0MyT9c/i/wffi8vOF/hdx1pciypv6
f/579vH80+vHOy1t1wPP/U8u2rGO8cwYdsGpLqd0lxjJo6bmTUD6SxBUH1FlQJEO6m5HjO9LZ0ec
HiREJ68BH1rILdr+q979sJK4OgCLf/HmDkgZKxhV/SUelNoPqujXdRZa+yaWN7JJ259e4P+1gD2O
6vv//Pc7VR7oi7qpos/mH9xcUpgcyP/nbyHqm/fm/b++59h9x5v3jEfehlHxLx7wp/3L1f8AAO3p
utAda05j54j8le9Oeq7gt7blznQHPF5/s38Zf3iOJeA+GI7N/yzz7/Yv0/0DnpWOc9QUtuHMVqm/
vbQ/d8V/l+8ueaJ/2DUdz8OQZFmzyww18u9mEr/Xgg4OkXXMyenAwzbe+t5AZKxF/zwLrA+zhabk
fridca88BHipx+gXKMtL6aGltKTs1k0f+NtKdscyYKBd8XvPjKddgj8iLeDOGP3gnwouYIcceafl
VXeKY2GlOjdfGT1Z3MyeITmy3A0IfztO8U3RiGQ9pqRZWPprksDmdnIXSMRjXuwRUoeHzICYSafu
ZNSt+A9WJPEvPhKh85nzqQjTtn/3/ZO6VPlG78njpDkE5AnCLoNUuyExcdwXmra3c0FDolZ40CeT
SBMoMlPypmGuR7+RbchhmA6NQkvWegwTqeg9hbqcsmslWLnv3I76NvDsFxAy6viXPe9fnGkMvr7f
vlAXJx/eLmz7SElsuVAN/uIO8kNBXnVLoqUf+C9ZSfdZmYBYB8R9WeMBVpqMW7oeeeQ0YPBKD0xh
SclYud/QzfZ0b8idGNCkrPse4q9TiK3dIwrHum2DNlzRaNgIMqhodH10SjkbU4C1LNyAKD2WX7WV
ns0UTHlG6LchprvIKFEyaNX3DLL4imTuMz4ODM3FcB674JsUE3mTyIaQZL6ILnhyVCOB5qLUnmhR
dUhdkhi0q3sJQmxGtWrbHf7fpwm1IzZerRPHTPNJjXMn6H/kaUrE0iZxbbAS1/okPyryT1ehTVBf
TsSBK9cZj1v3IToUo9rW2NcZRJMCbzdfIkTSD9l85cb+iEooqLchhIdU2t/Knl6/UZeEMEC6tBm4
lg0ln9A+USlidHYaCzBTe8D0Pa51rIsrVmIw31r9quzZW/oQJi8yiiN81sdcwA2rBoQJDU+iFQFc
vVbeYVz+RBYcr0Tf7Z0Yvr83Gu/J+Dh0rICSQb67IcIfyIN+2Vwiy2VAqCTETeZUzHfOSebu0Pa+
ThMJmz6uiKKSEsErgMUoq69LOZk7PTSzFWuHvZPn71MyEnYL4hcaZ7lpu+pFWRXfZR8plq54rcpC
tKizN00VnjOPYEeiwmm1xkCXIcCbt+DfUKMQYuMbV8FYtneJ9uAyTpzzjbaIAVbZROuORvcpcxpU
ZdgRQtBWzSR3YZS/a3aGZb1Bm+cTtcwybLoLXEhBI9DdjOF/N5brtMyf1Sjfqqb+cFIaYrJ9cVzG
nV2Tf9VxdCdCOHxGFN1WCQSEqO2+2SWXRWtNW3qWFhN2MWnTNiAaxJL+WU3AEwddvtAYRAklrkt9
qjCPi300Iq9Fl4C4yQBPoshC1wlKAT7jovdED0Z+3G4Kg1XSAMLo2n0omivck/sG47Y79Mc6qT4d
cQcf7NR62ROSv3Qb6MO7ZljbsqWXDwN4Bn+gJWYzjathtggB8AHN5ryFI/gqLWyPVoYyDAj3mvHv
NzdxHlNoWVKbrmIV6nQ4IFeHcaAfiBJlVg1+PyruY7t+J8LqNUwZ3wTpzuJIoqps3xr3YDKxWBX4
AohCh4FvkEJO4ALz6XgDtIoTK3OYgtaWk34ApvuBTPetAt+YS/Ndq0O1Fg0ndKcmgW7wLlFnvcR8
n8y4bhM/OiclidFV+YSh7VR2wcWxrE9g7egv5Lsce7I/YfQis7l3Qa7FnkZ6RRDTH7DuU1ltG4l2
gwFEuAp8+thT1u0JqP6ec+StXDI7wCWmT8RVM7UW5LLZkLYtPUrAUeIhMHG9RDXo9Nop7h0iJI0E
PejUpDFnDbgNKjVvi9yGcUUbJ+vu8DpdoiG5i+3xxjO1g3K8jaFA847QtbdO2nG6Ju6wr2/GKDFR
bhdybRbiWPvtMZ5XIKn/IazsCjXigzcifcAR+aRSWyAMh83h9/rl599Nmmnj28Wu6YIDjIT3NHE2
8/E91gXJ2hxKyAeOPv1TM9a3Bj7SSQavtMXH1YTePM0CKBY+WR6ayfLAuPjKuJt/EXvOS9IDhhu8
D9H494Gdbuq+Qobk12vTdd/cATaJe/aTo1N7M6Kue2ECq7PmKw0o1cRLFOk0bCMPUEgJhqvXdLSP
JGIUAp6Mg4UUOZyFnMcOH/2evJY4ao8CQT0DUGibtRHsDPKjda865o3xzbS2MkYrhLgdu13xLfCq
Gc360qTz0n2SAAzfdScHvQJrZYqABhGju81bEgliaEdOXquVal3K78Z5rCuEsJYRrmlwx8cenzoK
CMfFS4g1WZnPZkQMYWr02yEX/Q5mz22qqmc/HC62gzsCg9OzQWJGnNRfjHTKFSDCLxMhZtEwEsq5
QXzCHL/XVcuvRq+8VxIqA9acUbkQLULzTaBXmlSab5BGbEJvIvpYQvRCVkREAJMPO5k0ohu6H4PZ
orv01kOQfdj6oJ9Q2vaHCHChR9YB8XxDtSvMTtEVtG4D6JJMjzPyKtpHdNX9Cpcy5xeuPSOKTSsx
PjP4NyvTBy6FGG/F+vE1wRy7AUr/rjT/WxW21yZTbFIkixzRtL43cfKufP06cwgGEcLSmMqMNPWw
yXkeC2wl6EOP7kNsDRvNdV4y2nCrNiNV9i1WEcosgsxsy3y3KETiBuWgJhpCJgYSCiJMiknl3ID3
A2HRsiuqxr5MZJoTbxnYa09xZumxaEZNdZERa2mdVqIT4YZyldkQEaUDIAT6c41QVz/DlPuaXP2x
HODO8x7QzbLDazVuIYcYhFYvNlAJaLraxfdIZ56WGgWGG5NUtjHeB4aHHbycgSMAf1zrsZmV8Z2P
pBDWDLbaiy57vmzZf00RAT2lGPcCJ1ZI/t8etXXLyaXE7eg89jTeksA9iQaNk76SYDDtwqKhQg/L
5bzlT807YnemVewS1ztyaa57v/02uXJGa2XgXgUZT/JhZoQ4TdK8zh8d2uGAEzgoOct6Ccr2C0Es
ga2h/tI7YG80YN1MJb8FRvaQOchf2wYaY2G8OJVQO0dGK/LVv7qc2Zui2oaaXNAVAZ2XaheIJW8k
ZWKRgCSK1vbJzkcielL6zmVZPLvAcJFY34R2eUQUfq+J/jZGsICu5pHy84QJ+dEP4SRbkn63P3lH
w1vVPIqGtvW0vDsuj2vGxyvU6bT3+bOmTahA4j2gUPhexyjJx8F5VrhUO96hLettn8iD69/YY3mr
eRUvHOdpiFLJJ/y4gQ4MjNtLL233MXUZypgEqXJV7z1cSFtbMUG1amCo2egcm4GBSddnd2bBDI1T
vTGKbZmrp74ZX6fSaVHDG4dBkzj701GsBM4fYnOIpGHxdhqKqVzLSMMNYlP5eMQIKFviNpmirVQZ
zSqvv9DXFVutQB5b5qLeKIGqs2LSVWVoaNsOraJMH7EGwAIUrGCAUdKRjo1znw105elpM+V9EhoR
m4MWpZtQuo/kd9tQbWu+xhbaZ6I/kNyV5xGSHiveE9fG4U9DjbqkPSA0+h4Flb/NJ1p7bswHn/R9
dDWKSSB3rejVqoj8T8I3B1h893nO3NAIorsyS7R94mnaSuVyTsHCrasMZMv1cQjg/WlpTRIswh+k
pcZmENBb8R/yJfb6sXS0cyqZUaBKnBBAyo2d+hnALaI6Qyehr5QCDmaG35KlvK+ZO680FGKc0mxA
uH6YHhA7M1IxxwiBWY0WtOkrxfCbje4yGv11d7lloFKpZrvh8sseQSSzjrzcLL/8+QDzklbTQGXE
NPXXUyy3RnwIO6fTLmUrAcj3urcZS51ru7kPg8kmZ9QxCP2OGBCiQYrXmghGamV2mGUj5he0PNFy
Vw3ikoNh3JWzWHToKgYvy03Mh6wvfLUOXPd1mEWkeWj669wCBOUwgSaz2jhmlUY/33HKPUhLeYRR
Klcs4DCVNDlS5wAU4eg/SosW8PL089Mst5Y/ERguf215boiwjH4ljVTyzctVoCWYUkagyCsj0/m+
yv6KnrBzhMy0LTOMVIrQ3yP8dv3se22wgow43RCzyYrJtNQeMgLeRegCi/seN2R4O7ihsdNGx+E8
UOeoi1AskvoY34R+kG6HXlQbRe+Qo3J6QPyg4TBtxD09PkI4EeTvqGCo5kiOIs54hHhsF2oDU9C6
s4QRnURGCjf2cbEG/Y0eEivHNoIXmxWY6QrfxdcfkfNSJ/HMcde2dle8UY+QNRl40VUUVs/N7O6O
CLfCnLgbgYaB6IPhS7bnzgClusXQg1DaUIjLDf5+bQ3BFY3QV/oLn1M1JceM5BwuD/6p1RicpOqI
xVetpKbkPeT1kze2oKOtKbqya84PueJS0WSKKjC00reJC5IbozxNVVedEWmonXQ7c1sG1V3G/OvM
3MPZGn31IBkdXffTjHHPxnpH6oxxtml1hHYV3BoDogGRW0fW+PLIfCe+oxNnrwIOGUqN/KNDe4jL
7FRILmA1IN1zblCJwYWonwIGj6tQ86guceVAXe/SF8cJ7gqfyAaRxMOuiLrgsZ9yZKqcv/tarY0Z
fez1vokYr38tk2zYO8zHr9lFSBsTDYQ2YvgOtsA4Ddnl3Nuac0YIyVTzfmwIoGfJ/UIXhuWe8sZb
aXcXEhm8fdIGH1bRjEdVkGAzOCHQiS7ZDjb6pJnQe9P4TXSjmQjDCNqsNq2wT+NUjo+arRmbJGcc
aqXiHhCJ+xhodY4atc3WhcAuU9b2ZUCCuHYThaOoi+f0udgVV8wDxFWny8uIjg+HhgEQeRaIYC+8
JDiMD1E7XNejhkHd82/62EgPrtnU52Don4jEJdKE/J9pci7uJs9bLIPkDl5FxGuHuFFClib34ADI
L6ss8rmUfInIuOVLTLpdb5nuMcRVBs8rEAzruKrq5YtPNQJSUTePtcXoK+2KrWTMcaNKi1yOLJBH
OyXxzjIvmCv1A1SJkCVSSgRQjdSzfzRoC1Oj24ijwuAWXhAwe5y3e/Rfp0jm+S7M/C/MTureGHQG
ap2zR2QEBs+w+MCM6bWrhuQQNXuNoKdjmydns9NJAWfPRQ+J3858IrD8FIZ4Ipwe/6kT5pgrjeTe
AbFu+FV97nHJlnoWbZTDDtFN0NjaLDgHdGUc0tFwLzS5399YDEiOrj3cQbzzdoUFcb+UiXXQJ9bx
hqWsTVMLE/lJqJ19eW46d9y2FciOoG2/kz8U3raD++pn5nPnUckMUwVGd6xAHzirsAyyk8GoYGon
82hgJlJdiDprnCiOCPGlDxG9kQba3ROFsdWa5ISTMrhDU3rjmzB56ZznLEDw7EwE1uXaWbkj7w5X
51ZOzxMRcTs8jfk+ipF1u4LWS+MMNBRgq48wAvqkPeNFyqs7K8ouESWNsfZJjtrbGO7JLTbVPhxy
/Rxq4y31dLwrqtw9+tp+SlrvFuB8x7U6BRvlAPxNJnGq5iRCPRPeHquRfWPZPWeZKh/3uu7DuLHz
J0vrX5rO0K+rb2WlRY+EZm/gv7UXZigrMVAwkqV6rwcmjrAglTBRjG0p8Ls7VOdNBVeptftkk5kg
TweyQjdk3H4Fc2DH1LfleUinjWPBZZ5VqvRKdypwaa3Z8gnjenNgsMfyiA4cJA7voHSYolWTX1XJ
UyVi0Ks+coim9xE9rd1GnTOyr09TWp9FUet39CxXLulvc0poz0TXKz2PXAw2y60oulIll2StJMZ8
Vc03h+qKJbDP1THUTgGxbP3IjC3Gnr31dXpJWoU9a51qyGNGIhXWGSy7UxqWP3LNQNisawKufMZ5
YbbqR4vXZrHR/LwZzbYaCpqUyM6jm/e6fyvSWeXvjg31B8ca3qxdj0HuJD0W8Dh1M8Y8zngKaxKH
HIbwrDDIj51/tGyQ+j8PLa2OpCl6FC+zerVzRPfnzQST0lHv5hAqC6vmvFlu4aNEUtc1/Z/3mzGN
NnqMoj6ZY5FkhZRquZWzDqfCl2ii7CEwWe/kOFL5J20UzNHm+CKruXAp7VlTFdtE6qFb+vkzfyld
fv3a5tq/xe3wxmneBqbkAXD4+2OXJ1g2v/3s110SszJynBDMrauANeivh5QO9WyQ69PvT2i4Og9Z
/uHPmwbRbXTfSKT99ei//KPlh65mA66tEVf8/g6WX/96QctdzzUUS2DwN8svwtK3V40YnPWvP/Db
I/7Vs/z6J8bAkRs1+k7N1SInQqKGEXxv/SIyUYrZVriq4Xxvl1+XElOW6D3eZFzdRwGB3jamShZ1
bByfMTrNU/RPy338uA2yB5/WnZ8WW9g5LN6w03Qbu2tnO4H2kObuo+1lxVrMewDH1adHy2drFTAH
tuzimLLmXaEJKhb4TMuLnSvSB6+ZTpk/wOlh7jyeUzBhWJSRzQezXi2W+tuQT8eq67/CrCDwj3Qp
tKWtULikHEKFO58L5GhhLnAIm2IvIiKROt3qnmSCvapK1EMUOT/CQt16VrkJTO9SGME7g/hiZXTJ
DZ3YH2T01V10KYeWjLY2cjbKjo4su1+6SGUrRgVrIzM/7BqxCw2fZqVX+H3mpDDUfMRkqAOp8Z9J
lpkzIIfoZA1JmBPgA62a8dostB/YcgOuMQ95L5/ipH8My1FtW+FelgkCMjc6vGn/SarGJihYGdlC
favkd4BxycpC9Q0b5iCyY6fTAdKrHiVM2HyXuQZmZcCfnJwzLdgLI3jDmA8RlnEFzDlhuGcHshkF
Yshf6zcN9V/cEvjUElwYBPkDyYlnhP9E72J0LRFuWPJWWO0zgCgzpJmels8kB90Do0KGKeW+ibSv
mok4aTTRrSiHB9eYnpIC764hczg/XnHVVPVBaUjfqN2SxE9OpMIHB6xC9yqwu5vOJwMeYnhSJrhw
ehbIfo1PCmlViURuE9kzijo1sbTgh6jkhGQLM6/rpU+D6aIm7qcdkmqKrbVKXG+DHYrz8mSuHc5J
YFco/wkIu2/KpzEZ+x+CpSmDtMQ130at35WDfzRa/6a0+oPXedcN3k8CZuby/EZ340dpeLjPC++B
sKoYsaqF1qzprjGKEMY+brzmretrSXtTQ4yLcawDiVsE8lnFz0rE3wY/rGjCtubeVfEZ0Gq29fo+
pnqN7l0BV9+11UdhZrxk0MIdJ5K9GZsY4Foz2vWlbe3Ye/pVL0qDp/HGjc8waR55rVvFECLDZoUq
0SLSkJCnBIkCGhsK+WBeyNgFIX5l9lVp/bCeRFes6wN6LRRuWs7IAebWaor5AFWPysYbWQuyUj+5
nbce7z0tIkN9cr+cNr2VjmzWYvAT8kczdkb/Dk8IgqI8gZZBBeua9rh1LP8JkOE+1+tnFmVH1hJY
3PExraTuFbCzLMQ3vGFFagBH+nQmgu97Ee1I7X4oUu8HWORy2xUK0kdK0jPieEhF4q1GakE0+rCZ
EtLNJB3VtSDRZnLschXrkgQx+vfiW5ESvIoqmEYQGZoo7ex2pQNrIh6sSA6JwlrA/IkcHHelJrgb
UDfw8yQviJyPLbRiGkVqNfERqFyzNkP+lnKR24n5WFN2xqLlpCzjZv4PP0G0TildaXCa26Th+krC
5yM7PGcaO2TXqhqolvCPqoKWXZnSZagmLo5guyiEsI8MOgQg6CHrgtxyWgxoFnpye5qJfOhKBDcZ
owKuZkAufT24Ahc82l6+0UdNbNOAK3eKBSlvXmvaPecaHsRuAvHDu62GTZGAiQLXu63c5IVQWZwB
WUUgaVU++KmDrEymt0k90W7SXrLBYUDVc1zZDg07+00UZG2U8wcJI4X5F8pbVitMtWCGyvGttrzP
in4I34bx5u6DirRWkndX8TR8b5hDVklyH5GRhkPKRWwXPM0DaaZdOFWQqe1dO92jT4NJMeevOQlU
IOxWJAb4lPRGMsHGs9AwjpCTTBfRDAlscuU189tvnGjjllTqFdiWwXP2aemzYpasBwc85Q7rk3Vt
6ZdG0/ot2NVPEnTqPREVwXbWfDNIw4bBLigkMz/5o3NZDZfW2eq022Fu2BNvF6/zFkRqEWxEG9mz
nHQVetqnCCHlpcUndCqJ9AqSjqJVeL52ke9YJFrgvNdIx7YP3tCooy/Gz5IjqKLtrBnGcxfRumlG
AOzDj4F0vnWSk5VaVDc9Nk1To/WdsNPptE51+0dCy2CnFKMDOjLrJs2Bhk35gZVTtc5YzCCSd4tx
PYXk3Ut6sKs2sl4jg6lxnHyaqUi3VjrREYzRenlBfzdV7mfCOVRp1pOTGGeYOgpNqLjVso7IPEO+
NzXeSY7vat3UvKa04EPXzAj3tn2L0K9d23ntrdyh2XC08+kDMVhTQcTl8lXIRwZriozkKuNENbJD
+Hq1yzzt3uWwXGUKN0TT4RDLfW8/mF6yaUiZ0b5XpETTN2Cy01ooAY0M6kE2lM9JepuSRbAZp15A
h1ubphLXbVuiaFPONmmJeofHo9pxSzDJNfpjTnwxRRLMf49TQnBYBv7/q8r5j6oca2Ys/xtVTvUd
xOQ/6nKWh/ypyzEM+w9pz0xX27XReUg0ZX/qcpDB/GHZoF5R2dg2UjlEcn/T5dh/gAi3oS6bLPQt
/Ep/1+VIJDueJx0HWjNXGlv3/n90ORgofxO96ZaclYKoUHRBmYZ+CKHHX4QcSY3Jq2+96JL75BSU
9Skvp/pkM8PDXDcShcKMr2ifQ1LbT5PnNmvJ4tAdoi/SMTBPsPqDQYXj4Nfmp4kgNq8GVK6bdDBR
EVDVLpvKTIinLaD/Lyp/zqa4QRrl7IABXZN/JAiHY1PMa7FpBik1LHChm5ZH2yDEvAk5A8aMUPb2
MDH4R6S6q5Ou36o6Sw6t2Z19U37GqebT8E2bXWN6z7lLt5lJfWn7zoUVVBX04CHLMrpL3OxIrvEN
vmb3CjvetdUmTB078yNCDk9+gHYOZG+vSq3Pd+XSf53mpmw191+XW0ueni2GZ9V3waYs7Fuzy9Xe
Sq2bpNOTsxYSztjV9Zc/+J+oIuzTkNINKVSBySOz+5N0B7JLO06yld8CvO2BPM0br2Mpa6bvPb25
c+kHaJhpG6wD3o0W/zQE/fKULP6gxXKCveBxSJqErwwjB2Y57UB/Y0XeanBOprqhrYL2OSemebED
Le/BQw55GCd60QmjG2h4vDmdv8ZiXKXbrm+wxBbgOcz4Kg51kj9HQUxsAX5aVIlzcvE6IjkXt5Gs
5h4vHVf8iwaowpUeCPJsFidjpxMEAAScfGkuovjYq1PU2MfAx2WCsY5YdaOhR2y1Nhrx3gFBMJlQ
tCiC+ZIxPmQBzDgH5aXp/fWj/+2b+PXtwJORW+I5fpgy3+tq9A+GB/ofdqHa0uBoT8tmGJAHuIX1
XafkTkEi1afAhtbfljMVbz4Yllu/NoMW1ieREsorR2tn8udPy2Z5Q7/dpb4rT9XkE1QrmIuFmiIb
fjGx/LxJvvulx+G0jgzxupjCpoEZyHLr110W87OlqmIolsHAnVd8YFj+9IQtd5fNsjMst6ZxKDcA
MjtWUxyWy8H4FyPQ8sNl7yDF8sXMInNbz9OG5aP7tfn1MzNk1UvYyeIJC+YDOV3cYubcplhSnpff
pFhJALeQy7oYw5JA0OKYN4unZznOs2he1tazC2zxg8EVUyecaqyuF+PYX+7j+bHH5k7WdT9t3dnD
FsoWQFWVvgcJ9uSmK+Qm0lyurOggTmgOSWmZN8vdZSO8GDM6WD98ea+xkR0MkgdVB5IEs5K5cQcC
R6FeT4hjxqSZyxRuljmODkAK56r3v7kFlUFBUqcTQRZBEPc4usBD+kbM4q35RcltE0EK0ueDbfmB
MX/ky8b8+63lrsdEdk7Q3RsOrq9xfgDFOwG0JMNygYDdkhvHpAmKs52R6avpGt1NE59wCOHrpGNn
oKfW4/+Xw0uUVd4pItTkJKcnPlmsQoFMYTOabLrQa2nvl5y1Q+tF1U1wrhz5yLiC3K35NS/DpDCD
VDrYmK6XgdLyC0xWWfni6F55HFlrAWTo48dxbJBYGjo4k+mO8DoKd8CM27arb6h0P5pKQ76iIcLX
O8Cd+KPmKx3pyf5X5BnpkSrL2JVZQ4QnvHBXjw4MbJ91WRIz0bP+zr33TBnWZmJM6+1aoDCnKNOv
+ixKdzlRXOsyag4BE2qgfwgb6zG9Vq6T791heB36aWMMyWsgCxyXA5nxdeZO1EcTgUXzrjAMt2aV
ACxtcfyO+LYK8oTWQ9veRILc6SJ2E3yKLe0QQjsIwkG90hBns61Gmwhs0TF7yq9Shfibgyi6ksgN
J3C2VpBdz+0BXajpHFnaZoCXccRUc23M6/2wNta95WPuzJw5Khbh6NhyfbPc4cCy+jzFGK6VO4t0
hhC3XjI+D1UIQDUmPN4N868E3ckKZMCnpgfyNCnD2Zpu6kIyrydYMne+q4Vb7NRP0VQmexWPt1rs
Nsdg7Lsdg0WDonzs17YW3posns8O7sxjnqA+iU0mClMIIzCzt5afMJxlqMtkujmNYKm1yjOpT2Hu
WkNd7uEhZGuz9sFYRDibg/62CGKxtWTZrE2ZYBBCMwNhIF53FpLn1myJLI9dg3N4YbK0Ms2dCVkS
lUbyHZCOvg+88RFBP/xLu39MkR1vGTDsmsKcWWENokHyaUdb7zawCtuDiH21KxVPOtbppSFxEmxn
PpBUm2hMs0MeHHyFY0qybqqlm9JXLW7J7GlQzbBNnNjYGYV8K4js3PUTGAZz0Wc2wWVM1Rl3B1hw
ympNq6AO29C5gt6FWJ11RDDNgMc+rmpkx9jUgowxp9sa165iMpsZM8SNOukjtZGAzsOXVWS2KV23
Xqxd1/xG/zhsUQfoLGZygW+s2+h69JUEYYvVxp9QcWrXLZgNYyzHdcf1/NAMHEBdHr7WWac2+oRU
sWPiekTagTsq9bYiAYPAi/ly5IjuTBBMYbDIk9OXkZsXJ/MxYTvXScpnauvFW+PVYNfISho8mKKc
phyO2wSj3AlJ301vhu5BpM6B4tJYhwlHZ8jkfmX57VWdGdYTGG5tNxY+iohAA6SinpIxPrI+ObXV
YOxsCcw/xSYmSALb9GG/LloZPhe295mKmMvJbORzdUu7mZptmxXx3hkh6qVGBiuh11mZYfnW27G9
eJPQtp1nYYfr+s8gx4uH4Tc+TKmVrJsj7MRvPUS9jdLk62CTTOR4xHIMT2A0pg3CjR9IiKy7vEKM
Mofx4eFxgiY5VsTUkD6Zi1NedLzc2D/UJp1P3wKZotxDpYnhMmtQeKGXKApgVml9eR3PfYgxONaZ
/T0ezZdJBWDKS/3K1H13K3UyUgOYaVEob+hsNrvOFihScOYjEdK168zv0Zik0Vk3yx+A2+nSd3q4
K1IbNKEBDchkCjzh5sNo5HwwqbmNNahWg15eM2eKt/hg7PWQGFdNO9yYYx2tmeHdCSe5r/SUJKKu
eZTtxiRYO22i6hySLF7NIcKBVQzHnk7bKjFqEI6I49aVS5uUU3+wYpjOuIhwtVU31N96XOYbdRsV
ybi2bfqRkMBhPNbp3kxajYhyxFrWG8oM/1z5ZU4nH7EFTJNtA8eYS21y6R1KGV0GDaSCHZikj65N
0p0zae9TTrxSm7+EQUQlPkm8W6HJvwKQ6NLiwOPP+kHS8Qr79tAq/awNKBY9nPLbRCu/8slrjnwQ
yOHiW2UBr6FHepmwGUNKCZ3Yuk5taHqT4nKk4aBD80CruRhGhtKBd1r6TaYi/Jkr9nlEwsfpqb3h
WhqsVXupXMhkhh9p+NQFH+yINtuG/p3pEZnrZMiOdLi2CQ13f/aKgzpG0GfN9clyf7kFB7T8ebef
ZaqjRkk2L1+WDbWp+nlrucslMd/1df48SEX5neUxxtHcWsG1RPg3F1HLBpb/n7d+3S3awToGEEAE
9Z7J1YQcv/HBhLHP9BueE6Sh6Oy0jrtROFThyVFKoJbDT90lOX3ittqHMnga8vTJLHRAq/AesN5T
eZUGeZBtGn4GhjnnrbKZ6MH+3MR4CgnKowxC8uuTQokv25FWPKvwBWoz0XAO9YlEmTeG1RF1FkZX
1eynz8fuPQkwXJo04KO+6/bLjysjWgfMyg4ANVdmUY5wpok6YI0xEtKIgMiCdcnu5VUnzLJfGAnr
rZvLlmowUhad/FOLhOIvm2auykWQEd5retdQY/4E0i00u0zRZ/OWqUiJesecIQuNtEZ9G8z3vdQf
d0nm3LozZy9LWNEATOCmOSMY4pnUsNyF0pKd/J2cK/s+aWj7ivkm564QEASFYdvvU7RhN6ThnjHn
Gw8kjTz7adIduIqgNYTycR105fUkM/koA3+NTgRdSsHOXRBqEDvRVxuayb7syeUa65YRj0Ir7jfx
cIM2bLhh7Pt9SrEpLgNIDc7J1qhYH01h6/WbtDO0fejrwCfn8YX9GQXMSeSIjCaLHGttzbsITqJy
P/aZfWt048HPqRfy0H5vyU67Kpm+woQPbnJPsTTNZugcoejUbT1I6kq8Dyy5CJko7gmrzdSD9v/Y
O5PluJVsy/5KWc2Rhh7wQU2i79mIIilNYBQlAnD0ffP1tRy8lcy89ap58zcQDIEgQ8EIwOF+zt5r
K9ayVr9ASA6fXGJakCyRGM5qXFvZTu58B6ianFw6wVBZPyYSCK+tQe4Kmppwm6j1om6Z9tZ2ei5p
z6jvIkDed4MLtQadQgch2jlz5kHxiBgy3dgAUJ8Vs0ujA1wV6PTxaorpYUybK9bQG1+EOBSpSjA3
/lhNndzs6ijzGfliVLp0/CWOU27xQAHcbJch2t41YlL60ni6k0QG7gw3WPeJQT+rGMcH4jZ0uuxk
gA8Z639OGBLj0dOU1SLpHLe6PmdnUivqI9g7NOZ2fSO4DrB9gYSijNGbRgRBXxs38nf6UP8Bv3QO
RRjskRFWc3ttG2s+jJN938R+gWeFLrLUWMlkDW/dgUxjY78gcJNzmfk9XSl9Bs9UIAdCz4rFR66Q
xpi0HZvfRLukCAmTgvSmYKf1EY2WitrwFPdc5cZ0P6Ddxlt1H3WjcZyoIWtIRh/kGEU7PxnfahH+
1PLJum+nqieYB1q0l2tXUoACcPP277idUxy5kHMn1lgPlo5chUgf3K/BTDJ6deuNPD3nTs98DhyS
3hYATN0cCu9gUbNmpJJcUevOMqo74LmuF99hb7s4U2ffpKmddTT2B3vM3mkoIVZWHfjIl/Jm+mlI
wTlFh1EBFYNXRjUl27Jqni7eaJ4g4+K7xxK5nmvDONbp6+RLliewmAEzjLT6OkSM3RDA32lkA5VL
t9BnNRAeZdnvI7JtsBHxbsgYXOUMM/tmnqy1niBkmujIbROWqSZFh0NXyReQIQHtFeJgiDhOggc7
1B+pzBsHXha9WYhYGWIIZ2ZNd6dIiK6vhi3amOTOjJGTEM578QPCiabMPnlG85CQYHCpc2+4LHss
Ucx1Qo7GxnXrfA+fIQGoJUvWPbiChkkcWPVdNYhTmyl9pMYeos3R5Zl0XH2jFcREczMirnLq6W3F
lH4lkADD9YadREMhh36rVwLhiCtOdkbGcZLARDTAVL5UibMXbfGe+sB04MyFGy2Ud8hW8PLrV93o
v0djoON2/9G1XF94Q3ZVn+G2dYtgy+hKolj9y9BR+9hu3e6A3IEfN2HUDxA3aQeQBrgEEDRpmN35
ZZTcUkASpL2tx5Y0I4Q24VM5hyctrfxjVfMSqSx+DwYWK3T4Ie7kdUazaJeGNXkDtrOXxLIhxara
c9G2b4C7rIvoAG6JrrY30nD4VslO3FLr6A5Oof3uSgKQOuXH13P3OQFZfnBs+a1rRX0zIkcllRtP
y0DbzM1jCJ0P8IIz3IgKYHk/JfsROeOpzeEpF9l0Ir+BE6GL5k3rG4jQh/DaARAG+pPdR5ZOj7T+
0QRGfcr98cEjde4aF5yBUB5XXYmMwGkJhpxsqhDIRLXVlI7IsT04clmWHtEikykzvGOFSq9TiJOs
dT3gCGnr7TE5U9uXXulvisE8mX7U7VKfjlymqOgmYyRnzGtis9itIZrFjWmQGyyMvUx6a0PV2KX3
p6HfBBG4EdGAVtOs70bkQI+qmjqCyZTee+sO+7Zx8QoZDa6CCulHQcs6bop9mP+yB7Jxu6o/hKC/
TqPxiynGcEjyqTjAx8B2F+E5pAWyyYGQ7fIEAZEWj/u8Kg4i9f5Ipu3fbWb3HSpDsPuaezVIpymz
6jDl05v0Urz4LpeS2yM4t5sKKVNpBt+Tayaco4zd9NYnhfPA9JrGGPFJRN62wVr1fda+KT4a/I5A
FMgdqOmOrT3XwZ2hgdkNCibYnZE/kaWDnQJlqh8NCSta09+1mWtvx5jWfUPOASwSZvNYZlHX4G/Z
DbV5W2ZhOhGt9PkJIO2K5rlNfXcDFNg44Z79Tu7rCQQC7jQy7Sk1hMOqAnC34VZ2WXj6zjBiT5ko
xjBZb/EsHR3isDbuDH/KREpoBhqeQWJkwy59H+tJbLKpx1dkPmPxac+WZsPcJ3kuwiGPr61eebSV
4JvL4KnTO4QTw5s9zNF5SCvGp8noGcZi/PEz+tpQ2GRWTEzqTYxrWVRvdDqJCB3POaqhq9Hcyr7w
mPgG/Q7JxPSNCPZ90uC5oBRFQ094/bZoyA+P4jS6pQ5zb49YrR0ZRr+rWIdbFuH+KLOPWicOdOWL
4c2py8c4KbOtUyX9KnYDQOOEm8xTYlHW1IDh0JW6Cs+j4AAUsyO+Yat7WnScmf6s41iwajW/sZL6
6Gd9vHgNJCBWjA12OPNDtOC66akcEbFuafjGmxBIGPeMwthaLYWOziR7t7TJdgb9uxN1jSfTANuD
0Hm866wAAMVbKyWYmQ7WXDGnACT95t1PUoWzE+2NhB0qUdiSz3kz7Szd7h8q2LJrzcl9Rhg72DtY
9TZ2WVP+bIzHnBtdCND4gpn5ZSJC8jRUePkHWJrIMYqKhCLkQ72tEVCVzvqVxRH3wxE1UGRG4aro
Uu0SOnq/kqKpcRcPh9KwqXSpE9aq0ezbwDzdkgAo0SDQz8tXvfLrSzHI6Ozx7kdNpT+6mbnB+wAE
fg7esrAsAW3GpC34DLIqJlarMBaUWvhNguAdaFRvspz+hyEJjp0bv4COWK1i0ZKhmw1go1nabjM9
dAg+1+U2UpSOvkGNkwwklgwi789RnUCctgYN9KdlXmP1vzRUble5gbJEL5jMq6Z7ksme6rpjPFnw
NTbu2Axrn2YNy4eqO8XysYDKuiWj1sYN05io3ZihJlVx88PbmNbOuU5gG5HAlh5hoT8YWjzsxMAX
4AnEiwBOWQJ1BLTTbUOMOWndMTaxjYVReqUwsR9sQUx9ZTZna8jbnd30UMtwMtIKAqLfusW76TAp
MoA77kEv4zGB/Iv10wgPzIp21hDyicxNvI1nn9IxCSpHp/BZrxU1GJtiJh9w0CwQOxrUH/URGIQN
WIZBBEYVrFwr0M/k0LB6OWMWI2VIRf/Iyj+0bnYBZlw/GLq5hijHcDtAZXJ/arao1rlfPOkpcUhO
aKmcXeyIk9lei2z40aezwSgLpTEYbSqKWTejdqeMehma5NWuRoxE2WxdgiwT+2rKfrVZUq9Ip/QQ
7+gp9ciczomVX2KXyQW+qHpDcoU8F0NBHkqJPG2kY3lMvBKBik7TqZB33JPDs98G6dXNSC3TkuLW
6iTO8ZftyzFmYeiEjwG1zWtOVkM8vMYqgMRP2nLlBla1tf3WPaWeYJFWaI+OlN552fh1L3m5Wq51
y87uHADXO3tACueHTCGrzK/38eB5VzN28yt/tt/FGpwo94fjdOIYqEetJ3+MnA9nFvVA4kfGgoHY
6czT8luFx+smLRMN1VifZQwWa2LNuvUSgBxAgR+hwQyPo2i2ad49ip6VKmaY+q5Cm+SJ7kxiX7Vh
8WBeNEye67lCjJ2ksjrPgDuPhYBdnKfGvRlp4zd9jjjXcRCSRDkTUm8r9zFf3BqzvoejRPrrWLd3
yGOKbY9eeQ8rqlkLxi78zoE8Jdl8NzZcv0Ux/rL7KoZanPq3HIO2lk3xVYSdD6iIUOtUdu/D6NgP
ktMQ8on+rUdpFKXkMYaFcWPNe5zhQVwq8MF2PzM5T492Qfg2MIZ0V5eejiuxu6NAiMgnjCfq23Zy
dnOmjcTZrlNi+sik2VSaxc2ApSmGBqB4cCOPZcYgnBFGexUjKxYqTvd+y0lk9XXCNJM0tLzC8wOp
zBnMTVpa4PsBTteVv9dkGB9DXwGnqpbmSSWSO/QtdygB+1NKObBJxLCyRRHjwsip0/QgSW0USBJ/
S2NMWOha0Et4nykyZ7R4wJXFW0LNrC0BAD3jh+C67t2PWNZ/dEmGPcD7XxibT0PTZ0AdUtIjJWGS
yGIAbtfzrUYXRpw1kjhQXxAh6A/vp3Fs93bKrV6ybNoR764KblW5izXypSoPFpkZds+ZU186zSU7
xKPfPE9euZ8yI4bcOERnhxBj3Ycb2hdkaI6kxyE3757KQPgXCrhPocG9JA1QTcWxIQBjwYzSVuRW
lkd3QobPmpuTo2P1hjl4nznUdo25QgpiqrCLyn9oR8pTg0PWiqZpNuBxWEx5R0WpMpo/VjgW57zy
cH87xSGW+dYiI3HVdM1L7hY/9KnAFjINb13HzNYf5Xb5Ozq/Auo8ey9DlHMCx2F6GIzue+T33Zbo
W422290cPJMBGe56rZoZAl0KxILOrUfjCa+S/VQmZ8PWx1fb4b4z1DaCHKc7ffbyVUXrb32/T3ij
6gUi/XuKKrwMVHMp9maqlkReJU68pth2AUWYghiO2e8jaB5UyjRBcqePFMDWehRwRq5n69RTGoTl
sWwalGMZibKzQH4tBoqsbhsQ3RAxfUfWewJtk25jO+4hpYUPYQfju40kuWKq5bmgLplDDQdMe4Qu
x0gT9Owts/yOsqx2EPUdBL5U+UO5/6tKGfYBDwtLiU3ZNYZTaOYIncESrKRsh9OyiVJ5C1p42hql
mlMz2cBdR07ujC4WpmnsO0xpHrhY6hXarGcHfQ9rlpiQHdYyhM6lBirCDAE1YY+UMVwQqhAsJjiB
yXRMlSY+tOZiLU1ZE8ej1ycxc+c1iapdUQf9bkgNU6SEwy0sbn9BBbA0jgAXswQJVstfsmy+4Itf
xzTLlLtkKr7/rQ8dWMySElYjDkkyp+UvX/YKRVv8erjseSWY+tqik8TykFlwnQynZc//597yMFIf
WGGaT3Nb3aIqs9ZZSYIdA3u6nVSK4bBEGWL0W6UWGsTerrvTsnG4ex1nHKo+ToKTss6iMla7ZUrn
c9ksDyEh0/KSoJehBF5QuU3nJpx15gF8GOq9zaqmST1fyTCSRaSQMDpTVadpTLeCCa+0lPnYj/ZN
qb8ak6VtI1U0xUrTnJKlXsocpDkJaKOdkBic6SyfMjwbp2UvUXtRnjo7UqfvlkM0Esdj5D236s8p
YvnXpsXkshn61PqkrC5KmdD1TxjisG9qpVjNLhwUn6IZ2HnCj9oJocw/N71VXDo8Z/s+SlCNOCTR
uEtFmOagsYWSk0AwcSkjUsmMR/veJj9l918CsQW+9P8SiDkkhf3fBGL3f3LWDmn/lsdv/yYT+/zF
v2Rinv0PV2C6Ebg2Ld13xJdMbCE7CcPgaYo2gJ3+Bd9kIhMTrg/1yTLQijlAehrE79H/+O+W+IfH
QOICbsK45irg0n8C32RAkfo778ezadl6TFGJJzKA6P27TCzFXzRnJbkbY1rSHUWWEWTyG9SXAvU2
ZUtX7EIN5E8KidLUwYD4pt3sMl9fN1wBB1F56WNJI6Eh3nRuB3sv5rbeujGRmpmL4dEbSfV1gbhc
Cq95GODZbjOtLTeEKKq2ONP8S9a7PoQFlPhZxz8LA1hIvOQ40LYRxksehBJmO84VYivUa6EF9i3t
ZqZRe7JvVeoE98UvWfcxHUJgCw5r3nkQ0YHx0d3aRLyjSLXlpqkImrCRLIO/RdzWJOGLIOuIPhQ3
uQ7ENC0YV567pv0uo0cmIUwJBGXGVlItMb0fRAHUe4MZ39SEH0PjAi5VzFhFmZlKcbELJNAMDdpK
S1O0NJD/oaaQv9CnOho1iyr8iIlGzwOcvTHdqhSHB1ADY9rMUeKudfpmR8+sf9Gm+4jo720KS/vu
en21nSVLy27CVQpm9EgkPBoZ17xincfALoloiu3mmljXYWw9VubcN6M+Xlu5GCjGzOOG2pl/HBMM
JEyJq+Ns6rTRRBLfpgi8h8TXVbj9NQ7t9my4v5qoSS5Wb18tzfIQsWC6G5l2bWum9nuk0bii3IqV
6uglO2VOs6k7rL0J+cBUpij82x7pgG6jiM8dbW/JGEoTNb1ohCKO1IAlahk1G4LvBvTtzROtv3Nf
D/NB0MKN0JT7VE51rX0PjOKtHlmBjzNJQcJjcWGbuIrdydsQZQA4rGmvc5pqRwTNd05ReHT84L8K
PIpjYf/wjKy946Z+GUtRnkGobwSNigOjPMCI2d/jTpmego47dDPKNd4UAeLR8cBT1IDRfY+FVfCd
dUkGPh6VemNH2XZiKN9hRdTpU9JDNeF5sNCpUNG4Ng0x3xwPXVqw+EGtva+i3zWydxqWlPiypkcj
lO2cXPtTJXazTkYYrNw8mEGE1mPr76JB846S1SgOve6SN1BsgoHaou6mxoVfqdai5TwJUj44rMEd
FcHwvutRvw+j2R1nPMsb2Xs/2yhKDvqIlhmSVwjblLTPudVfR1pnMKdM1iD0RXSv+j3kAb8yNt+E
SxRb2AQ/M224ZHr+bY4Mzrg8vtp+yGqMdnSeJO4Wlam+MXrrFUHPt2ZGPYStHg1PUx/rACphnZYk
zU/utXiLZ+KM+5Gwqsn8NsV6dgjzgWQhuilGdUAOaG6aKQv3aRw8hYP2xyeCGEoVtnfLmY6GhDFV
Jd8mF+xq1uoKY5B/ZFjkoL23mEADi/Ml0Fe6t/ONkOQHv0VIgtl3nTeMW1PenHmz1gOf8q9YMiUB
AL/mHtttU9P7VXnFvshEdWcJ8VQTHNGga9mgppUbagftuU2+i6S+DLBa7RJtUOvO2YMy4PW/4S3y
JsYOToKLIiTWtdVQtuRJ099dScrYq3me5WtQGRiNsE8RTprPRNpQTEbgEayoVZ4DH7dz1qIQHRMW
oFNl/7IQ5p6MKtrlY1/tBwoNWAagEjmmeMoJnEBJFzvUY+nO65SsUdasuoR4jLgy9A2mwm49p/2O
ig1u27C/lWOUHXArEpNle/thjg8N7YRw2o+UA/PvqdmIY5FVZGCdk67aR6TLaTrjgyP2oFvMQ23O
m5hJ05ZE5VfHH5B3pla1LwhurnQLH0ppIPknt6brp+gw4GMBv+PQaBkT/AB9sKGZTekklzgVmiMB
Ph7NAqd5xge91of2qXVcuICDHx6MmeFizqJzXxkEaVgZqTL2g9dDWS6GCf50CUJFTqCSUAgDnfMf
X+cUi34SdPOWmPWpb5GS0iEddcgEI96qydITYgxOlkx1ED1ATCyyqxN5mydS0zskndfEjV3aSe/4
bTVF9NkIAnU3IvPeNeEcmP0He00BiXuFJm4UpLhSuGImlBr04tlzftvQjHWFNWZqqW0Jc6TtA5Or
KuJfc4tltovzlxYVIRlg0sPWomDJFtTklpDEY3DwOv2X3gNVbqErawqzXFI3CAv8FwJglEaxbuXI
mRGm3Vgwmis3f04UtJm+lrGyiDadadzCRGCN0jk6CZYivQZQn81i4lRYQNAQoS3I0GDLMqAkwKI1
hY1mIrLvdXg2MUTpsiEKG+nwzgE7N0FnLSrqPSUU6kLhqGV7a6FTV1CqbQQua0uBqxXxCY51FQG0
HhXaGgGUcnP0x1YHex2ZBsoyaoMDRGxdobEzBcl2WhyEgHePswJoWwqlTUxOt1baUhDbsYJth26x
r1inkIkVPtTGfMzNiASNkibxfKSVZqwmuonrCIZ3v8C8NX0rFd47VqBvAkWQQlDUCIV1y0SOEx8o
OGU8rImC5blofZKihuHd7ytJe2GPEu0NBxlpgkDGrarehg7YcR3+eAKHPFFA8lahyTV4Lgas8hZm
OSWFI3Vad105L/HkvztRZmy6+rnxtT2ygnsIVy9hP0+gzBvkexcGBWKFqNRDm78LeIMtgWlru7tq
CqdO/QHzH4D1WKHWPcjhOWPBusOWw71tAqyMmYXZxp4UoGPcH8HrCVx+KNd9WO5kTSqwu6YQ72ZN
lmJZMR1hed8pDDzMo7ui75+TCUYLSUXXsOXkokMLiAP7nYRUskYBdAyL4qXuqNDUjG7wGr19DINe
KBi9BZWeFroPddu6K+HVzwpcLxXCnvjIzTACtQ9bLO9Q7n2Fu6/Kku+dsBqicjbkYDzmkPFzCPms
UhBpgMwXsPND+nwkhz7ZCqrPNbcPoOwT5idXVsTZZ0Pgj0coejQnLYSnmUL0dwrWH0Dt12kDhL4+
WAfu7CGGRAOWitoMRCgQiQf6P1lSAAbyALqgIilDJQbUakn7tVmOuWrVuxzjBGDK6fYJAzi1ivSf
m0U6Uutcslq4m/4p6okXj8PymIuT7AHV3VDCmkAt3GcVgtCpOIRABSPI8lumghJ6FZmQq6Vjo5aT
yyZR0QrL3vKEUxK8sPwh2qJFDhb/hRICRUq+MrX5sbGNZr8c99WTy96yWX6i6ap3RzLF/jq07An1
Gp+vuewuP2yUAXfJckrKo6x+zdK1TkX/LYx1cYRAjQJVS25RmOM6y1RaxfID3jyRdOyD0FoCShaR
kr+kUXz+F+r/CTrZ4WPW0zXu0/xUq3wNYFswApfd5eDX5m/Hllf82zECC3EbWPXhb8e/HvoB/noy
m1R/iYEcCMG8KpWEaREsLQKvckkMWR7brOtTFSeyyLS+vlapSlnpkkCyNAzTUWWVLM+74/CcqdCS
fDmmqyiThkyTr19e9v72grWSxLsqIsVSKSpfm0VVZipp2XIsVkErtYpcWd7C8lLJco4tL/i5C+Pw
RQFgSVYjzqVTbo5lL1lU+2kL/7Yl92WJuxQ0wtBeD1ytbg5SdFLuFrdIj4r146w8iWry82sLw4ov
5nN/+eyly2hO4yfY6PlIPAwYwuK0KLGWvS911tBeaRDqR3O2KeHhy8RRv+wuuqzUJ7Gs0rCje+3L
chktG8+T5LaU6oqiEzttfFqFK6OEDUGlr+bT4CKaJspyy8Nlj7YHgT29JJtoeSx6iWWViKEgx5Fo
lcUPTfgIc6HirEaOTNCO7jmM+LOsn2jN5jVDidli7awC9BEz/R1CqqY6efRjZ+/UwWsdoE/3NKLN
KqbSMCGqeld6Ac3p9jSgp4EbbEEc8rOH3AJ34oS53EfFxO2yQ/HFeMliDpv0tpjVzMMkF8Z2gHNG
mJFWlZ/KQzO776ZhyEPfoWVKaLoZs2edHInagCCKjYgtf439Xx6NkVlEmGhHH9si1cgmOQ8dAlOj
D7KbaRbcIQFubdBcdLgyUWgFHqQVJyzvdBQ9rkM6ZDf2P3pTNalKiF0EUDVbmZrWBrwygq4h/+AK
f0LtXR5rwbpM0+Lo0Ol6uiNoddqkUNmQ5Ny3DS3PwHXD46TBBBR+sMa/Vq+isI9vpsWMEPUaLdLI
LbJDYrYVLmuWmqUqwGbLgKzOuWlBaaFWyv7l4N9+ZnlWKAvD188VjfujrhEdUXK8Ls/RF3eT1bI7
9xRyC1w2geJ5zQrlZajN8vBzo2hfIk24zytSBvowYGDpXLnHCBhdOSZMEjrxybLQenE/KprY8kLN
oGw56tVqxZFIFH/MHdGrcmR5LlCMsl7RypZjlVri66DMlic79dtfL/H1MG8QoJmKjIbqkltZonhp
E4TgBQqCbztUEmmMN1+bFKXTfnAHguGQ2SLJszajuhQ42blGUgqoLEGBgqljX098PXRrMaSrOg/L
fZd7nz+yPBsm05vZAA/9+tmyKe21wTwPZgyf10LawGFLLAucnzLWmR7Yrn1JNcPfAWvMTsv3gEyE
J5YvO8wKMa2XXVPdl3TLeTEsC6e3Qrssmwn7wGlhJPf17K974QWbTpmkayc0T4MsTWS3pMco+Sfz
8r+cUF85WV/HbPAOa3MwAT8WSFqXQneubr9iWP7kBGcdEB1J9t5DAY//qOHRL9GWqxyuz+wqpQBe
9voMoE6qDYdQubpst5z2Tm8eWLiG25pLY8UiB4ntpwNrGRAXl9byZurBNjFW6NFm+d9Hej+7orRu
i1+MXlRz9Pufk7KFDN20x/Rs7heDFkqfemf7/sOX06+WSYhKRP3to5KhQukjoVqOYQyxz4GH6Cl1
rZ3W49FP8KEz+C8b+iB2dujUHUFHzQkGS04F0MT0tJi3lk3TwpyuPT7uxdW1/N7yROdIhqpP19dn
Uhg2yWkTkay9+pef+md62HJs+b+WX18e/kfH/CbinvL1Cl8/83VseZnl4dfm6+19HZMVFysocuz1
pIUEX6+8/LCXDQRhfb73r9+JUj86gI7efh36/BHN9KiaLAqg0qJRMHV0F/qQRM8alZ8SDBeTF287
br0s8bmUsfahIHREVBy+nHvFPIKahHtqS+ke5iFce0ouXoQ4y+2a4N/PRLflzF3Ok6/N6Pk3ULLm
rp5lqW+HB2nR7lkaHrHP7X+YPQhZeaaoswUqm1bdh0tUVaz/1ftZ3oRe998G0813Po7TMLayAzg3
RN1YRTa+D7XFp5F54k8g/rU9WRkoo8iupbdGXSqPSxsDwNc9VgcRr7llr1oDn9zyGtzFMcsNs9Pu
ayOl6RL18K0QBqGnWf1XY+H/q7Hgucqq/X92nj9Gxe8//+3YpG/5739rLHz+4v9qLBj/oJiPENyi
UWAShIPJ/C//uWf8wxcEOQrWlS6JMV/uc/Mf/IZh+65vuLbumjz1V1sB97lhO/oSMMHh/0RLARPj
3zsKPnYo3bZ4D7wvy6Ov8a/G86oOCVUXAjWzBznZDKOfVAVcRM9+a+71oLgnyLHdTlbd45KC/juI
0d0VuWQ6Yhj4GLybXHdhdu9X/ZNfYMUznVfEJCA244vfSER/BmbT5C0LkqtX6LtBs1EFX2EkHRuV
zBQ/UG6CDCjKNaq9fY8dRAhU6hWZknuUoI/xSAvOKB/oVuzQ/ydogAbgHMB6wiy9YRghEMsv0Npa
rMqrhCpM2unP3XyFnkflHVTSutJsgOwpijLZVCsdKn5vOB9tpZ9z7SewEqLBIv1ZIxRa5O2MaL1d
UTWmnwx+vOgpUuWm/JDTSDul8W5lytLTHI37JIWianu/e0rctVAL9wb3GajKg7CyqxI3JqYNU2PY
V3X31KKvJLVrQ2n8zzBN6MPqLYT5P4AxPXR0+KIIDegIfou1bx7981Vg9tckKM4hqnYaMxqExP4B
59Y1btNrkduHjgjgFW44G6CINkz3ce3dQOScY8TrON/uRaA/R5oDFH66R4QBsGdXZ8ZzreGpS2oM
x9Meiee1buMPA6gmeJ2XoCErB/GEGTmvXUJT6NQEzdYr/JtnjftsTK5uIt8MZz6TL3wQSX4djP4x
0oOjGR5Fgtwr7na2mVy5Y9zbcjpL9K2iTk6DiE+1hF09y2tMO8ox4mtpEL6c7Ly+27U2GhZaAmY6
7B1wgkYmboOpr0HZv1YgOz1tutdn99pOL3pK+VLY0Qe+FWaGbnEenYjQO+McVPZhyIlvRowAphD+
FY7kA1AF+K04/tLR2MT0sozWeiX7740IyEs4bEGb3ZeRcyjb6CSpmBI2gvE+uapv2AiG567BmzEn
v1g3fThh9FG146P6GEttfq58Tmp7fjKqPRPQd6LKmfun61Qf91MONM4HvJAnxyrp1qE1PIocjk1d
4D51SwposFYbSyDrHe5pmjAviE+QuRLDuRWzczMjPsFyPBuRfQjD6RxH6YcfoofVQXfHI05NO7la
zvyszsm5Avyo62vbiU+BM777cEp8fzsm45MbTY8KnYnd5TQPxtoqk2tdybfl/5g6AER4EUjbxXtJ
EntXhR9B4xM7mI/7cEzfCE8/KyC0zbcSURtNYCvanH/tdN+rGq8evzqd/KiThkGi3WWePOn4gzU7
wQ8uryipDkGREKeGwRaWc0bQ1ijn+3hOQPW2u0pyrmr1twSRlhz3ddU/2rDTay3DC8Jw4P8ao/lZ
zN0jos8iHB9NvpLaTd+a/gdg/lM7zM9eNT+rb7DTp7OWJldaP2/qg1HnoxEOj148oNmfnxsYlL1B
nRiYi/qTAqvDeE24gGcfUILkK4Q291gd71tzgJcFaSk7hlbN69U45JITLL8t/bvVMDivzdhsxewc
Ytv/BZ1yjhgTEBt/67Roo87tJBnP6r2lIWPZgGswNkYIbOS7yfwqY4YCJO1n1+kIFFB17qzDJpN+
jLa9jeNXooS3Rjw+UZ3dqZMJSPCuis3noIUFlD1jUNpbvfc6lhXniz4/64BrNfEtLJtd7ciTJhWT
nlVXPt97NbHrzvgEvnID7r3Mxnutm549OeyJP2WUKeI3P9RecDY8XJrRudm1/h7VFHmDcNOTNry2
dPdmeeO7AKYFSnlFIfCjzaez2RlrooKx5cTbdmJG5d4gH5bafTAUF6sAuDcYO0SUh2pOTui3Mdr0
T3Ol35c2lV+16xwcaz4DrJPJg17IU1tbh8pMr1m1rBgxRkacEnzSLk3Z+idFpbuum8+k+D3hwlbp
WSsZjGfqGBi9kqsWx7uiOmkgiLlpeOSqGefK6d6bYLwfOTdru3uqUGKupF3ugwiOgecc1GAVN1xW
swEAvA1TFZ/7pAZsRJpwxeSd4M7WyvkZg8JbW1XfzeC5y8YnBEfRKrZHeEx/mlhgFnTxSyRQ2JKr
Lrwb2pqduogak2vMILRk3Yf+a9eVFQoq7jTCfq0658A9MVr1evvo2lzzDFSrpL+ni/3W8n+kOaMb
6sCIUolSWXKpZW9SDFwf0aWOCKFFqm96t+WKM8abYeKmDjT7J9Spm4ERe6tjQKeWSYyNZH0ZTdZ3
BPBEE8OBO41aCx92sg7piEMOL+CLL6u3iZbwwZHGuwwpJ0AdXnnktF4wkY8s49yTZIi9JNGEomvC
1+eOpLB6Lo7AloTUeTrInvpfVDXrtEvgeY33Ap/reSqyc2s0P1ER2cQf+C2FX9y4Ad7qnPtsq0Hp
HhEJgQw4pvrTSIbOyVCLsdi1u8+95dg0k8s0ZO2x89yHOJLmbql0ftU8l4eayupd9lBT8Lbp46sF
p1qLfy6+vfAFfNi46a324nUInQi+JCJXS4M1ywkyoEQ94zVQm2ECn5VJu90FM8tkRNusRIJTQCDW
WKQvUUwBN2wpTvuiDGn3kwSV9tVu0uNnwzOi44T/xI9mhpBOPxAkRBtI2845OexzAkZW2w4dQZ7G
sCq0V7/5cGuK75Awp9xZy6ndoDL0qg1Yq+3UIovFt4tpjRp71WmqHFy0n5vOxBXJm5sPdOlvHi3C
HZMi1iQ5kYhTvEu16D4v7GLL/OvZX4nUeZsdcYi4C2yryH+rc8MnuKb3T3He/aQDsc7Ja94agiwJ
JUnt3JG7cWo/u6PX0v4CDJ5pbsJwo8OMwSgc5pzYszTfUy059blz8+0SNHavr5PaPxTl9NqVynrN
ZS5rBg8ugXzqHkkaegzriSZ3vZ0CJjqoGX+kOloARPAIVIVR4Edl+BtN1N1TgrVOA+CbDU9mPT0l
dnFLXfp9AbGUTvwW25jyiMek0vYvk/r/KGrrf58mC9MjiYR+6v9k78yW20a2bfsr9wdQgb55ZS9S
pChKomS/ICTZRt8Diebr70jIVary9tkV5/3siM0CSIkWCSCRudacY9JYdrRfohQh4+Fe6DH90Xz5
USU3vZY+4iZ79N3hVCNrVcZDxTxqcKp/CSjTgEz9I7PNdT0d1gI1GDx/mvtrjiR5F12OiCKnhaKd
RwNjKbiFm3RlZ4wvTHQiJMID0hIywk9yqvQvH1wqiv6ZxiglTa7DX6DiPVF/AVMhBh9ISyyLnd4y
iWesycN2o1QlZYtLovUX24hem4KYh/vIyg6EUL1UTGzDeNz+yx/i/u4PcXXHZtLmyf/y+t8IWQEC
mdBt8FLIgw/8+mIxM0mVg+uod2PJxAAZsAPhGGXtstMIn0m7Cw26da5x90mZsHrmjsblunSe//tf
Jtdo//kVEeunOoi9NMeUf/nf/rIyCfopHt1853UsoQi0NULjXmkilDh9zyTUQteUdG/z6Y2z9BCl
4zszscegORdW/Kp6w7sRMgDM00PXms7BVreV5zKdri23LiMGEzAyDWFuZ1P/cqphK6cgttdvk9ja
hVwAcpautlwp6XDJwnjvZup5MqxdzbHoA3eVFtUyDMUl7uq1Zr5gXthU3Px8F1wH1a7abS7V2O/S
1iIew2cOG3Hp+pvcrjcqdc/KoHucBVcloNU6qc/2YOK/hWaKNNPVuouPHanyOt4+fq3J1+UetkTB
JhYOZ80iVX3mxKz/soLyUNeLR5xc+UeF4n+M3fzd6WGii7M0W1Mt/VeAmp5GEH11E0Kh3uDJVM9o
xPZZ+jbPrIer1tb/lr5n/O64IxSUq3YXfBvZjP847l4Px4oX811go2pN44c429ixcY2L/tJw49u4
ZvI6DgxqE6pftROPLHf3lZntDeb1qbBuNLKGAe3nxZHQqovn0YnT8zv0f5wMKhPSVIxno/dZSOh3
jX6IWsyGhMPwJXLr6HNyCZwXMAoH+b69W25AxVvC3plMQOWqgHCmvRdCcteHA74Fch6mq2BVhZye
xDZ0N9lXG06Ogpue9f3WjNNjjos5at6w6zFNSbqVZ9P7H8j10p1yF406Da3exRuoQdwxoTrBSQx0
SER1ionc9Y8+MbML1vrvGgm9NM4e9YqM4S64y5Ph2jv+I6nHS8ESjBm48aKnzI7rAvq38aVmOVqk
0auctLZlv42t9ERaA+3u8V3oTMfyiCV7eKnqmwh0VRfcUPY9B1Z8TNTsGLrmi15Y5OzuM3O8HZT4
h6KXOz2wVm7QbdC6vWqpv3dA2RnnoYTxPVo7eiUHYLAvtsBTwnKPGcthXCtcrhgZ53VSYe/0bmLY
DfdVfj/o3LT4HPT0T54tGS4FcoFu5Wji0LvqO4z6k6NRJvjvA8x/hDy6noHmD7kbzlIdOuA/z7PJ
UYrKVIyc6qUGm2SALee8aFfHL5/lR8aqtsv/ZbT93ahPuDw3WxczrKXL1/82pNU0P5zUHBlsExZk
DQvT4t9vqb+5ZB0b/iJWWHLfyBb75z8ShVXSpqqa74jtwL9uNRRx0umxHuAy4OMBU7DAt11dpom5
gdusB009NGHyQ86ya286xMQDR4a39ixNVlp2nqKfEpY9Qifxj4HQydM9rDx4tDV04vjNtflnKpEc
obFQnU8BcDOcZcO1C/SriBmq6zoJUPFDDc9gCXh0KLuLwfHv/OQV/sGhbXFB5/yZrMscY7qGnnlK
SnM3GEzJm/xoOZepH3YWCx35R1rMQ2iEnUbDfgQ1yCmzFm75VFJhwAw/RcM5MeKj13ePmkOoVDYc
XDs+5rVxxPWyVhoo4yyb2jA6qpOzwhB0y+lxmII716f00VAv0GuKCFT3FoMonrUOhZMf5usO/NJC
1aMfFrcLZWRNEiVHMcDZgpWTciTdlLxk6gryn1NrBhoBhS63u0ciqddJ5byouYoqtL14AyQY/hbf
BxbFCG6yXvvvJ7em/maCwynmmS6rItU0rV8qkLkOK4r2bL7TUm6feSaWRQU/gohvNAiwN+mcqYcC
E9RSCzlGyhBtiVEh+0N50L1lujIncapZ5mF9P3SmfepMd9+0V4u+TMUKXS7dhDg32XAJleC2IbCk
cuMvnpRO5TRC6erSYH8e3eQ11nl/wqSAeUPeNSN/U1D4yy2s5DpjXkUJQHDlMxuVkwowTJfOt05y
VK0m8V4QrKeozYHwgneHkT9jMHOM4miW/Eujuyd4h8nHsNUoLlC9I3L+4rnionXdqrOGTVZ8lYtU
B8hfrQxbYlQ2JcWRxpCeJGY71F/ohV6rUD2zwBtwb4Kx2MrZmJ+IVcBiDgjRCcdloHVkGzSXDJrT
2OEGZxJkNbJkgRI0Hha2wf99hxSr/mpbfGKs00fX8O9LSnSt+5ZYyoW5e7v67wf6N6MYEzf5P6Tw
VLZ/Ocx9gPa87QVeWFx0jScWZulQ1+whuXCSG+1wNu29Xwb/cn5hNmYY+WUG6zJ95g6taTq6hV+G
z8o0RtgnXb5rQ+ua1elR3uewloq0W/cqByPNjn7fwgdjrRKLFezSXc2EpxwpvFDh1LlQjMZaYPvE
Z0/Jikl2Qlmzhtsl52KIsGU2mUlMpZwvuRRKHXrQVDfgvb0Ir9n0VbyXQ0YfHTsihRthQ6jno7Me
SlEw+tlIFqx9Cmn7y1y+eKwRZ6VHK1OvctyNOelisjiQ5AK5snDzr5s4O2IbXGHnuQRMephPFNX0
LjtmTs7RjM1bG3MAastjbrAej6fLkI6HzGHckNdwYCSv8jMbk3qdNPUaY5OuMNQ3yZvipMfRZNnH
7yZRuw5JL9RtRl9UF3Kig0Xg0HLaN6xcJ3PVVempxRtg+S/UA6VqyH2RFYpAqJi8Qm635gl43w9Z
DnHFcJczM/9WVN5WZMMR2ig2sR91Gm/aPjvaMuBvnKZ3aDuGz0iUKPCelyANgJhxVcpp3WSRZQvi
ByruXRASQ0EqIKydSltMpMo0LHfjJN2P4FNCVz2WKZXY2DmhdH3tRuckq9Ya9TpZbRqhMyKWWMsi
HGuvd/mhsWs96ol2rpRorzpU0+LuIu/wEddGL6xT4I9nuY+ZFZAKkM10X3fRkeykVzHYR7T4aCxw
N0cJ4iYfU0Gbmjs5+srKWsF60SRPFizWvIgdu0d37N+1In6YKM4ASHxQ9nLU7SiSq3581GkdaISK
mqBttLxjsRm+mvg5asVihKb6mgnUQn6M2iU4WOQSykpbBgGs5urNVeuFWzheNm4fzC7L8CGubIzv
vFc6XtFzvsRBuC58HW7K9E6+z8VgNiHybK+IeB961BG9eoNoHn7UPnKDjay1tW1KeZHw7mLH7HZf
luNhPuFpeshpJE7w3dDzfTJ6mVQFSEzCccACrHROpCytqCECK+mJFDIBXLWsIK2TaMQqD97VmT3O
CSerrzE31XJg7dCAy8P7SguC8kLjiGs60eGBUb8WFYP/JLaiourMcCzrhFPpf//vo5Zm/IflxpWr
TQswgmUziKi/zPLT0Ygr3bSyXeOM73nDFzn1N4b/RJ2LgkdnghhhMep22S1lTHo0PZx9bMLUnuWJ
1eDZXGDGRiMKGQxsZ3pJIcDIYXt+A0d/q2ImuHX0A03Ge+ySr20NJ27eD15CzoxNFgImjvqWelC/
hmODdHehFtFyiJBqmIJ7Tg79c62mgJ2GbtwZVQkwsuvOmcMiPdAR3VslU2Z3OuZFhH+OKpI9cZkM
dlZvNL16LWuyQgM63AuHokZdUAttC2qbqlH2i1POULu0oSYOpGBBQKAS3j3E7Xj1SNoW4odaG+US
e8gPOb6EpEUVcYy9nux4RnXbbA9rncFJjjkPkANOalXT6Q5fVaifruiv4I0uQ2zuyDVbgDgRkFHk
PTyNWsbhZiNdr2RpHOQQiAv1iKZpI6+/xvEeNONB0NdIY/Us301OkwJdLo2jfXIHF2hd0BOQZ0Xi
4DviTTzq/TXlZVkZUGgnYP/Zy5UGiIJHLbGh14zvY8YfQN0+G0HtedpmV5fMgoruot5GFYRYbey3
AqWynZcgzZofads9GkiO5AXdOn9O/f+P+P4vhj4Duz4X2v/cd3+QBrv/t3pNivYfhr6fv/iz7+6B
fTdpn1usoCzLtOUS/U/uu2r+wQLHNUymno7kvH923q0/ZEfepd6naw6MdxYmf3be9T9MVxr6bGjw
gDn5rf9F953B5Ze6ourxHlTW8PJhLVSpHv1zDeSpTd76fqUcYiWSVEZISrnrdsuOW+5yaJKbhpuc
zNB94Q4rZf/+HgvQy5Qp53T0nWVcYW6P+3phkhW40QVBNBqiSqxPpoQ69OcASqgTEVKNhsqv3Y5s
B+qoRj6tFJZAG1LusNPG7pbEr3HRkc5dFtmlsbsXY4LGCwWVtKn8RNzatqrcs2aQRqRSNL4xajLZ
mPcsU837otbOAxqCp3iaTj0tEbfMGbbMbtNl48HMwQ36g+wW35KATHkghDcjy0eqnlyKNnoz4gnT
0y4vUYFXanNJLIAAehU5RCvgOWytYlnHKV6gwbrF6YQikeyNjNu+UPIfYZpuVXM4RMUmL8V6aroz
rBcITcSoisGtSaf5AR4VQGwalYvWNJ+63lz1XXJVnMAge5PPbPk48frmfkIWxPBdET0T6O+TZlJ0
Z0qSVPqlShmwbOsBShcdDzxEixhNolsrX1tWe2WVv5K3Klokg1Batbiul7qBriopprUy1E+aykim
Em00gS2wOlw0dtQjnLCPiuO06IWuaiyOoqBND2yQqR8fN+FbQBZL9EkuzmVKnjpwppzY5nCXEIEV
l5c2H5Dh4RHTuuR2iq1h6fYQShQ9eq1G3HnKiIdxcpNvRXpOAuuOGNgHsws2Nu+xSWQrCr1cvaLT
vtINKMSBCBBo0TvyUb2Skji81VlyS4Ig6+Y0jTYU69PoUtrvKpOdvkz7fcuXMJbFcBmHfBeP5E16
b24SHVDzktXT+VRqpzNtp6WOvH7bS1uEmiBhHirnRjPxJihQpWoNBUWYhk+d0eMqrKVWWS8PJeUj
PDbg3NIO55GVbITDvNlqMGdyMHFpJ5zKsfackW6wwrNJD9tNbm2WjxutXpbmcN9g/N5ZTXgyhFbS
6PXtZSjyl8wtX8j4GRe5ejWd5LkkjGeZCFMsdEe7Jnn+PgqaeMz9CTZxE3LjKxM7j2Y7HUnJm7It
HorevkyZC1nYRHZY4k2ADNfYJJQYgX+2reak5yeH3uhKi6wLSrGBZunOmlDAWUbdUa2dFkYB6wBa
29JoDXr5fz00GHJXRc5HzFxINMhnci7ofnzxXEKoNG1N/+x7l7COS1xkKlNa4aOqsqey5BDpeMxh
zi61yfxSGayz2lAwSSBnEpMH62th3KetQFOgKihWVONbJep4BT2UkCB0FFabb2qW/3tDpuxRsYPr
Lrc+n1OYaxcAYaUAdn7oZFravNXILTkYrwfTffn5opQtVrNmtjM/t5WJhMoM7dHP1/72dsR7sjhU
aTOxbNsPfYvXilyHeQ90Q2vQG48hzupS9TP4NkcnI1oKiboHxIzGIdSad0e1Yc50zDd2AAc2sF3C
XZbjqY182l5xQSqax+xiX3pFuw8mjB7zVm+U53HEmP/51Pw8TJpTNETO5vPnI/lL84+N3EtWk4Ul
+jOuuDSmbTY5+raeJcS/RBjPP5cHPoxZdTvvfP7mHHSMVhfhMY4UchMADc7PfbwTLjVemZ8QwJwC
T7DmrDm7LVE8NJ3lb5I8Mh/7TCEjgkhP9DoAeR1MhAw3rvGlL578qdOII4vcbVU41VlrEGz27WAe
MqixXdXGh14Uj4iUavLrQn1na/nJlqrJrq2CBSac6IamUy7IngiD6XWgsRBhyNOnJFqUCmXoTE5i
Kzx8mW/eDqN4zCKlWOeisBc+lOIVCE13Xzt6RYG2eMKOhUfWUOlult26Rcq8TtEDE9B06KaXQcNq
ioOKluv0UhsGDjrly2S4KlX1etoOA743IqZuEl3F+jA1r1WjObjnjGaXjcWbOeCeaK0q3IXAPJ8i
4qQy20mIv6bOWypkj2Ad+1KN3fc87JqLLSVvOn5OwxWs0pjdTXkX7acipwiI/dAe2oL2R7LOxvAC
fw8CaGNTKwjteN046otoQyidQeWiFuGG20A4DUEiDjV6nvuaswvGDZAQoJnNXsuhdGCSq1Y+wGzA
LgsuY+bcIgCmgus33Nq6fzDldRZLWHFYNxXFUrnvimVsCO+GYjxe3dlFMj9MkX8nBBhKZhPZfpi1
4G07xzeYnbEoBesvs2m4Ih2HGI803pPoDH5rdvhMpEyt6MKjQ5eK7vnBl5ra2JMn4+f+KMXRpB6R
wlro01IfELvOD5SgXGwynKEEdzRjtR+acGErSn4z+3tma08tnT4fJp9/en6cqbwq+aCApvvTajPm
3N3xEfbriLkCBULHX0SKpuOWx6FjyqjwSKfBn7UyNtLWGkp6Y3TzaQmzNMPFS/AXWNhF6W7bwl2P
UVftLWYFuinyG60K2v0kH2Ye8+cuFcds6QeOWGZUjyF1SdLIx2YoeTTzvtKDl4mT8t0MpgYMClLg
GC8VZyRfA+AhxCvp6Iw7bOzLNnTA64w9LfhY0OGXx3UiSxVthty0yszGM+Jt5qMcxsA8C9oYQqq6
P4/ybCdqpKx83ppfSMcE6q1arL1s+Gmym51284nwabybt6aqozKB6/jjuM9Oovkhkhaw+VwoZwuY
X9vBJrMrYmg5IUxtQlw/b2qzzj5QmhdcadbacdTyRo3eZnOcr/rmKgnyYjF/o59w69YxknUnY8w+
n5u/7yButK01tNREsRV9PsxU6s/deWt+brK/VEXc3rhtD5N5/k7n023eSrLaxrLhusv5LPt8+DwH
P09Euhw3KhfWVigyRDVI3bskLwhv/IspnkqfmTWTjuYn+6gsGZ+q77Pb6+PYfVyjsxdt3iT/mKEt
GVefB84JFMjKvzuGRucxg3e63XxsxHzNfly5H9tWXL47MSqT+cB8HqL5iP3ynJN7gri8PCHthiM2
X70fJrD52M378yvEQvsIP9SrJoX0Hxdv3cgMGLnfzCL2SDjZDdM+zMfkoy3mS2a+lELpvpi3Pp/T
Am3rNLq5HWSqUOOzvMbmazkNCigJEDcl9mZ+7eMH5HNFgKBYWB0AepXxEK0Swvi/tn55TqkrWLnM
3ReYMdC9R6wcNk4a4SNDXXPwomn74dGb3SJyCEEwoK0nr/46H0JCmX6y4efdzPQZ0+YjWka5vWsQ
p86X4HxJFk0YwiwPNEZKK3HXXSKCXT1nT32MsydPFnXnbcN24F5PsY+HjUvSBj2x0Jo0hPQld2fT
w/yDpaHd5zFVl/lA5x8WKXm1zpesP/tzapmsm3SQI2aLpvdp3PzbPvpMuq8pqJZxNrl82vxm69+H
FTATLfBKbOcfZj85RlsSxz7vzlvzw3zo5+d8YHt+XnmAaf/ksKf+VP4ktH9s8v5fci8I42XSmJvZ
VzTbiOwxwVjmzh9hMIY/vV+ZHtRAtqXBbNCYH+3mzfnXZmPS5y6FKpyPyB7eRIkZ981vE+is0mEj
NE7keevz4XfP5YrCKPr5M7TTMET+7i0G1iprpOQ/5rdJ598j24sKqhFt//Zrv/vdX55LQux9U2Nw
Osq/dX5VTZ1Xp6daN+8VAym5DaFaWt1+03p5O8qpuu3NgBvQ/CAavu7P53ocZOlCV5WNWuvOdujT
Q6Z02dYAvUKEvfy1YIzYnH9l/uXfvc38wt9+xxudtUUaXC4/fFgbz1qou+Ae+Lc/3u7jZ0WJqG3h
8m1oBukC8+vzAzCOav/xqsCFomacKAqeRaKkek6tUgPRzt2t6m8abFlr0RV5vSN49qdXBa4804I8
307yykRiSQr5fHMvDZk8RcERdfJDIWcE6M4qVBJyloBdkUPoZy+1SvNstmONoJ2B9fcg9LG6+qUO
KiyL/Px2VGQS719eq9lNNO+ibmXknfdjL4PiIdFzn1l40Txsz/slBAE+/Nje06ykXYNBNzNL2h9y
6FDlw+wdmnd/su/yJ9fBTzBKK5ApRx6hBjlfm7+fP8v81PyB5ocg1mwaH+m29ayh3DVyMhDKWUIk
b40ICAmAlbfA2SSncGNgqacyzSC0HFnhkI/L0I0Y+2YA2kw9m7eaNgv3eFUnOYBaqfrFojNDm8hi
IJYP85ZmiZUZNd2ulUPvHKE2b9WQ2PDcTruPODg5tCe9zin4ASqT+72ZUlRCOGJCXwdyKMcHNDEk
OOiWySjpv7Ri6sntlpPFTyvWpFrBPoS4khmTtp5ZeSj56v28VfHBNvHUHePKCvW1fvRnNKGcVM2f
3u7CbpX79F6BisBzI/ecVY+cohWs5fF0SNe42/nZKpa2/D5UNiEVwO2U9oFKWBJX46gE58oq4HlL
o/scuUZ6KQvwj/S1Vue0MP3bygummzlzTaWeRZqp9L/OaMJcV8dt3sUkFDPnnm108xbHiPvC55Oq
CBW4EoQ0z8zFz4fMjZ0tDBz6M0wi5oeZz9gGOXGqjU+JxLRqiA3K/fxuQkIL5q3Ph0DOC5HOPndE
8K3n90jne9e8aQ8ZX7yJzwYFD81uk8XYwRdBtwuNamXJOfj8UM2nmhWu4KwMO5WsF2yS8lWlMMh2
a6vXGVI4n22ulxH/Me9bcxJIiFWdg2u86kI/5FkwMhmQE+H5AbcJ0qIsD35Q7KvWCD3g3wDCIXcJ
L1slUQ5Ev4LqQBHBYv+v/SyoQJnDM5zphDO1sQA5idmaNIWMNGaYhVEU8cdZ+Ts2XjCGHkRvOnBi
P+/+x3NxvVS8HmBqf4ujurirRNafOr82Fw09rlSlUASTz0PgtpkyUh5aW3kQ7hSTg+I7m1C37aXr
FfnWgSizpmcpRbxTtK5Vdzpr2WVUc9KaPKiEZfVQNpN7iIficTJ9f9dEIEFbw/6ia2Qg9VW4rHGX
n7tOK25JgS1998h0O8YVoxqHQUNaFWMlwGy17mnIrCPNXKaucfao5l7dyExuElHSjBXOJR4qWYVB
LyVU0KoJhcohFv6uxi2b+JgrqsZBAtyLW2HY/q4nNkQpemsTBSrx1ORVdQ7Lj7GJqx1oA6K2epI2
vKExbswmPeU+GVZE0+Rbc+SMtiu7u2m7bucFiBeDyqLh6Uy3cdQplILH5x6i5LJ3+pHICvonmgLy
TcendkPL7o7KVnWoYwNYr9yCd/S9MTIY51WDejycJ7kAJhNloNtEnXM5ldoIihdjWW4hyMkDsEAK
yctLKzWjE4wVCp+sxjcEME8yIZwWf7GL0xBOdF2fJuHcMZz1j0YXudgMMH/hsINRmtPSDwj4gHZL
0hW5MZRBgmaFe79a1sD9RyPobnVXClzKTqwMUydgu4iKleK6RwOHzsaptGwRUpsxgfNSKry3SuUx
9QzyovGbai2F1Mzo3q2IJBFP79eUWrcdgRYLs+PBb8NsZQze2vTFt0KGBIza0p36knQ049HKaXv7
JVlHhJw8DVCc1lWMomjoXGtfhpMLI6f7WiCHBuiFlaimsj7G6htogW9FLr6VAQyhEnIByR27CUTd
0rC7Y96YtP8MafACp3Q7pfGlsiFRGpWUhzQGYaPWoN43JjfLPk9Xk5rrIO/JDHC5UyxliJNoA/jJ
ngUrmbCmoRqBLSjg4hRiRh2IBQtSjAywMMV0G4zgDGym/hsDcftNOemYyQdi2Prom8ASh6aPICv+
DCX+rmpBiLuFGqeq5c6ikfw2JyuOhqHElJr4h0sL1WI6auFpUKCg2eBaKEZDOGs7mhmRW31vLTnf
BDezSFhgQhwtVl3ScLPXA+7mcLGpQGTbyGgJKcy1rW953sooUh0MIYj6qvFWAycoqDH3DmT2wUO3
jgSo3alpmd0kSfVWDjRLCs34KXn5v+7dv3Xv6MIhlv2fu3eP34fX5u92WePjN/5s2xl/WCq+VNWm
OUbPXSqu/2rb2X/Yhq47qotmEPoUHb2fcc0GzT5Pwjs11fGQmcmO3s+2nW79QWXHMl1TpRQ7+2//
F207y7R+0awhJLJMfLyOjuQYVYAuxU5/00eq+GtEVRQqQ0RN5lQjHipBJGEbYP7Hs3i0PYPgPr+8
ZAGzUm8ab3MaJRFmCzHyI3rKkOgDELY8lxCI+mJY2WvdBFjQVGdXUn8IVfHomRqzDC+8Ly33gSr4
bV1YqzokRMBHrbHIJ/MpUeximah6c0tT4TVXO7p6UEzGajVE+p2tOdhwNewzGEW7krsGPHIHMvUE
XXxhhvkt99+YO711XxnNyaqxfRR57y87b4gWSmWgiEX5kzfTtneTDRUaTF9Y0IJJBhS/x55HKynR
gTDWJHKGlIOxEawIMKE5oGXrybmpoxBZQaSVazeZtp0GyptV66QB5CBCeAuy4bHxQH72DtzCLqYy
VCFI66MB73EAT64jLtVvvlYuVuPavO0cp0CIEN6QtEOUuwF5b0/0SwHofx+lVQZTX+EP0Gl/lCLQ
j+AiSAOABD/vUVLVj/OWVsMSR3p6dB1TgzTH94w4wtsWCWAJSoLNLa3a4dAohr0ah0lbAYBV7nKr
CM6+MQXnolJIHeqn2wl1CHG4LawsC2dbMFnMV7Ku+NjtCr86S5K6GnkbQycuM7IozTuikdnawlxY
mQhp+vnPAfFgd6oXgB4MIsBeiuvfzQ81AQt3pV48COMt8wZn508OuV7kOUynLCg6pmOUYs2M59S6
Wis+RzmOlBh1YAbea0qaYmVYhYF6R9fCQ5k7qPY5vZetkri3fe44t/VoLQDqlwdLDM6t1xf1iuRu
kMypCM9D7USnqE+X2diRftqGXQclBJlF2udnzyZx0U7G7gEtargdA9BPnWO1D3ltmfcaoUUeMAOt
flKVggf1K9Bs/2He0Zn2mn0hztitFlDG7SeRuYs4V6IX1s/pwVAFVWm7iQmAVMvViDhnHTfGy1A0
YECN9iqY1L/FPZ2GYTLNe2H7xDFV+bAmlq0nXlbtDiPnNB04CJ42vDcyp09QC01JZS3WKsu0vZd3
1qNuG4i5aSLYak+QTq0/DEoxfnMrzJ992ZEXglhGU+zwS9FziaceVl8T3w3a/wuhNvFXjUnUotcK
lxu1hSpEdcJN06MednOBmS1ug13Fcb6f/FwsI4CpX90puClF4r8JHTi8Mtx5hD89kZI27UJkrRu3
MZqXZEIX79v6neUPSOn72tgOxGUAP+yDa5K4RBtkhbl2By8AdmWwlrcCdTO/6vX6VqMrt4yRlTPH
7sZnp9Gex0Qpzo1JJM9QoyxwfQs6UtOIb9mrAl7sQjS5sRzc6pBmwjs1Q4ZPULM9kvYi9zbU9Ghp
5k35GNrd1or5p9OG2SMGXvHo+nWzt4X+5Okmetc0eM0UHMV1YE7nQlPHY5iE3KWzAe8/F9uhKg0Y
Ny7BOmnqDQ+F0g8POSDLzvLSJYGNYhPL5zEBTlAZoWfPP+E0tQdVjDYvy4QlxcnxPmFGd2+ZbY9x
Idp/PsWxTJiyRofItlWIsXn5rJZGtp3cQlnPu+SnM/cIpRwtI5wZ7PezpSV3eJWbe2vqkqexYDKS
9F/tCukUU/r8EYTyKYL0ejfvDUGPGTdkep9wTVBTch8ZgYjtycbgdowS9Zk0FwQClvUIOaA715Z3
Za68ojGZXgpNT+9b1hp535gkeY3WmjV+djTrAe807hnsu/HGDXQqaSUdrIOvP5pwnKCVu86mcHzr
oST/CyuYX30PPWZSMSuACnuDrcDFn1J0qzlr7TuOHyYNIULiX/FOqV5xDUyleVByLUMtDSAW6ySJ
WLSOd6Vt3AVwLr+5rnZHPJnyPmw6Da+ZE4zPCnzgPZ4aehlyd0VQqrmqu0q/qRvTeUk5q8CYJc8m
AuCDM1kkf2SZ+9J7YN5UTq9F1JfG2rGD4qVbc8uvX1g3+gcK6dVSK9sfQuF60m3truwzcbUVQonV
SMtuauFbG89rmNkTLXWfaxakggbjhd86EFREZZ7rsSFDUeUSrohxQcSS5SvR1f7OBkd5dQoOSoZw
4DBE+ckvSu+unzrisAInIINRi58cC8R/mI4vui/lZWYQPWSEIt67IsPgq4YPVW8yVvv4LOAWp7d6
3N4mlSvOZlIqXOZx91xbyiaOCsq9Shc9DU3dL00nb27KKoqe9LpKaGDxieZXEZYRA8CMgNC2IFCR
DttOPZ0tu7vXgqk7fDwnd3MRFzi21atfTu3RlQ/zFpQzbpfCCtftkIjD4OgCHQFbCU7eZcLCCgeu
P6yNgLsvWdQK94bGlvg2JtS6Xq7iROK7vaw6p1q/c5LmB+U7ktEFKRpkQhe0IAtugzY54PC8caxS
opv4Ejh/3J0hs5g58QkXqL4YJDDcJFGwIw6lu8mKaDMqMTf23mKWUzv+bYkeRctb8gX3ZVKfoYln
9wqjrFSdy3C07xpA84XJTWGbqdDUEr2pDkLqMexIfej9KCYyydd2k+HbK8etvU0BAtEwqi+Bl221
QOjrQST9zurrNwZhwqsrxbsLRrNZ2EX3XNFHPwpzeDWRi5pd2eHv5f5Agd1ZluNDJFIkroIIQlYP
/LOQdR2TJG7DeXfG+HGKK0bUZNkrRFU19XAP+YJsj7r6wdJi2XW1CpUMzkTTamel9YuFoYtvxkBE
BLpDOLdatGkVuB4FCUQ7akGsbU3EW162UOOOgGA11TeOPVQowwFChGG8An79HjQg+rhar0prQUY0
MLjAqB2DbO1F3tWo9HctU46tQ/6M6g/LzvxCzt8WN9p9V1DWidP+O8m04aKqUKNEkf0UdM0VLOG2
sQF6Vl1C2Wn8nkCLJ9WSLLF2eLb88p3uvFh6U3BgquEYvbZSR3XVshDtw/Ce3IxuYW3UXhVrX/hf
C09BVPKNjjEnc9vhl4YlHXSwxdVa27a6uRn7EUJxajWwNIN3PcGDrmbWPSkKREu9R3H9MplEzqcC
g0INnCQingmKUdXDRJos7blo1Qef3OWi8zx6kFxP6o8eF3w/Xn1ot6WerMoA8byu7GEs3PmTsq+R
EXE2rSfmf5M4D427dOuMtkKoXIShvEqJlxqoNw3GtlgBPugUu4SRGEr+8OjqxIAWStnQfsGdiBiA
1vUEAx2VjQCOinhbJzJuNbmarKJVwOmJgMEy/A5UDsa9ziVZxzeVbjULI1bxfmYyjsoGBm6sArN6
KtB5tR73emMfldVdFSA3qsPmlvlTsmVUc0IfOCAufj3vPfLAgPZRG6EOoWMG/P98vcdy5EASZftF
MIMW2wQSKalVkRsYJbQMICC+fg6ynjXb6vXMhpZMLSA83O89NwL77Dk3wkPF1IHNdqropLdcWsvu
VOUAU8bQAaLquvDkq1O2p3qhbdarzU4o86PK/hj03ZjxNRr7Ul/OI/zZjdWyIyJRZHSO463yELfP
o8rbzyu/x2REiD0xwsnwMOflqVQzosZctYPZjCgt6rSQTZ3VvWsnwRKrz2ptXOeqU20mzwDOaGWv
S2uw5kea3As39j1EHYunTxRy8lmUxiuNCXo8mvUad8W1MUSjjwuHoVby3ZrsI4bSfsomHTeE6aCX
e3JK781xtY/M/eIMcBt1hDEbxOBu2pGAJffHLecP09bPOjhewifLDuD3cJsLmBVYpoNUmd+l4T7P
mvkt7fF7Ttuz2XwLYdK+rMuzWSUHS/CTW4QzJ4CJ+hGlWm017xrkwrOTzJy+5majci6SafOGAM9D
GujuXGva10lyRcH8RxvlSzxYKCjta7fx7gp9JsNznRCU0yspRVc1g04TvSelETi6Lvmig0+WKRsg
vsUId5YI5YD9aWnsGyLUUcCADbMQFTCOdEDoueKWKCN2yq5iI1nojxsG/ynjraJlt+jm3yw1xRYp
fVshWryeljqUYjjHKPRbaSRbxJOghIOsK28lOVa7YXH8JYZh1pXlTWxDCQeW1gFD3ShDEqO+ToLG
fTNzZCHtsnwP4MU3HQ0+YV8rJUF1WQQ7QqYuJHU73xtjeiMKvd/Zmrx152FTF91b5A2HWnGy0JQa
+Qvo96oJK0wrp23fa9rOTolXNVt1P7fWVig1HlAakaYDcr1SFeua9X5IHExHvVHrVEusjzWX78Bb
pgQ3DyJATyS3Toe7tO5+8lkgEpIG+roijNAHf8b32YM7GA+2V6WPeW28RBGn9lg0SqAAbpCWKEOq
LHGwPDapyhum/YIP12x7pmRmcSaUUoIHnvMwh+XeBS1LOdyG45VoM/VeKR5Txnob3WqI8TMQrA7y
hpWfGRAKLSi+SEdvvfRozokXkukR+S12u50yuQnHbvs56dN6a7nVjZPPWSgxkQf0o085v9pJ4ZOK
HoiEIeNtoxY3ikLQV2u5N+PoCjR8q+PYQ+5odl6AZG4JXA79vqFMb3bnDAfWiQcrYdQPyLvcd1b+
mmY1iMeSVXwl1C9s0R07ueIGo4emrzFoeYJSDwutb/8IRtV9h1aGhf9DXhLftET2u26Q4BXXHPve
aBCSIZiYy753WTfb/Pib1lCRN6XOHWEVIcta1287954pOIuJznhWdZvTZVdAWkelEffujbCquzni
AE+j+koMCtFiWeTSpTuNnF7d0uuPbmeyQG9m5UkwnwEBmsLbgjtUIGDurPFqrNQfNKbQi/oUL1Re
xlutNVlYxziCVkRmZzNvpHW8Tiv/8//lSlJbXnJ9ITBivX4smfGhJPn/3+9yc6ZC6osmYE/r82F5
5oPSjPjnKS83qhEVoTmREbg+5eWqsZUBstdVkMuJNjLi6sTMW2wyojZ9cySgxDqMHfl5M42kavxO
SorZfiYKQufYAuAHcLyu9Ida9DcmdnaXtg8uSUkWmf3HSuVH3izfTjZ/twaimGGOcNmRmDaO3wsA
0w1Jwiux4lQmPqGbk9+X6whIJ9VkMfXvefZZUyZB12hX9ZzWvvxaltoJi4KzgLSItCDX20yryoei
q/pO7yW+cCF4kaneH1Hp90c5M+y9XFoKMmDl2Dq+PqBrGUYVIQw3Xv4kfV+Gy2g9tTlaL4lUuUwK
+6j2xV6O5hpx5YDqImFr0ntvQ3LUiMULba22IlxaHW33BoH8qp7j/4Y1/rEZ9hiJ72pLU3cY40A+
iHqEPw4/yEuSY24XhLJZVGeLXr4U5pKEi4POqV005LBJ9ra4tJalEesnVRra3z/6fy7Z9P8opWJ2
4qnMT67U88M80lHXs4diJaIK41ohY0C36cGpD70ePzOCPAlSf/tUI+Kv+0xE9OSkE0mbfOHTdQk2
PC/PTGK2ulIhqxp2MluuDA0CtG3q51ghwNFSNvqgAkWD6TjBsEXGTzBcxLbBImWVp5+imiGiaPRt
abLUd9I7uWIyZxSUtrPtPeWNSE3ODE6FcNX7woF6SKELrSWCZVHOdhGBnsXdoFknp+qOfXs3xcNV
U7Uw5OJV2sH0BXF7NAb0/ijxMZES19MOyZuGWdBoe/alJZaryJtuStfTbFBv3cprg+S+yvVobwzj
tQfPABQbhVQRLsI8ydC164Ss++ZsqtmunND/Dq3GeV+/0aPsJo8nMoyzAXZahdGGBfVGSXM+psMW
XLXFYz3QuKyLo8Uqyi0eZ5KdgQZFL5oiSRPNWF8wbtRvTKcbQzxRH5HLXKvLIgsLX3GrZwdD7bWN
aTQ/ebNCh9fIaVec9J7kPJuOgItsTU5efd1w4N9MVC2WWx/0alrzWWRzgP29ndxmizL03JbRU93Y
asBk8yYjpcSvm5vZrNxdZ77OUfSgFEnlc2o61tntYCXgpYimJP0wsagbteMy9DsyYakvRUZ+RvkS
DSDbNMPyizShw5qkj425G0oHkVTLKoCCg01fMBHvMAxqLtm/ve53Ni4GYc5PjL85jsgOlVT7mtB2
cEmHYsW0KTvxadbOsTdzAq3T7DOrSzegcUtnch4DfbyCbfc2EZh0NAQbZxV3W3Ns9rjWEgLh4IFg
ZfyaZ2O4Tk2qR8ZJU85prHC9lwxXOrFIw2MGOMKxB2bR1finLVI/64vv0RYvmjkTib189h5xCANJ
pqSkOBwZovFQLg+FTuCupw7ELEyzb6kKegp8b2aC3HUeiNwZrJOa7lCh3ZeAXmJyKap+vpNwxg5a
/wc35F7pXwYnPRpJA0qpPaiFeZ+RkO2rjnY9IlT0kccL35XWT6cYVwp4cQwCN3ULwLWMrgo0uhvC
+wx6KNeikN/tkr7G2a2htS8FGo6gaspyjTInm9rmiGZZfSjH5OzJKH4dmvpTs/ODIZTzZA7kFz0z
IrwjnvMHYV7rN250p3mTF5A7ECJPfWiF+mJa2cmaqodYxyxSjJyj89PSFr5g1Fdm3cHs63cyLYhV
Spn11YYnNn0+vCaml+yaxfyIMptIaJfpZmnVj8QHPZRL85NwoNCX9qdRWl+N+jugK0+Oo50nwci4
rj6gDXxEHBQ0rfxZU9L7oTnOjgPxuHkblhWi0AXCrPCY1PT+pVaX4ahxWAF9iLZpo7925pTtvWV5
FK72ULS+GZn4EJSnWh3vCtd9ayJAmSKVkkY+qScOXTN3wvUzPw0leUnxXB+rtVSNmuqnV/qdCj8O
EpiBtjR9H2LtxvQI81BJBtXmKqwXJ0TlROjpEl9x6gvptt0VGsE31qfOKayJBp8t+NXQrgeqN3uu
gCaOYIjiu0wu97ZJUbasgVG0PawWFF1+a9YjvEISbKcerKVlEGdhXqUadp7UcB7azIY/Ph8sY8R6
Ebl0p7XXUfXuE0aWsZvqW4faUI31ZTO2OongBR+3hlJO9HdGP2Smgi62dkzBs9TT3foVD2Xz6BWA
TW2OCOR+hHqffAIirFbHDGUOHyF5zRYyzZjAB/0MmlBk3pM+aVejzT/EOm+7BfmCXWK4sgogq+mn
hE1+RVKlt7Es5U+RFq9G6q5LK8xIS/7cxagax6exYvJsl+nNZUfqCzb95ofi46lMnXoL1zHIeoKD
cXS1NgzBcSbPGWup7juqxvqD7ItZnV4cmw+lR9TsysJi0R44TebLla6xLmKGyniM5yIH0WCL4Yze
+jrTrl0yqB9RguAtT27TUfsgKpSDvNfexlrPfi/G7Vw37JU6X2CX0cFel9v1vNpaY+1sN8zptdy7
5tc/yKpKcbHRDlEmMHkxBO9hlaLHLvAWzh0+Rj0MXtaT1dpvk4WowNGeooQGhxx/qHGfh+IBs1Ud
kv4SRKON23z9nSJjnKFxIIcQqYtyZ0pi6sgZf5zJQSHPf6zRVrft6EJim+/jhtcvBiilzUAMzKjr
HyjAcSOPx2y2oitrGJ7GAhG6UFtAnB4TcJHiXFZP0EzAjtostFfSeTnMFi1X6lJB80l1sc8SBm8t
/pK2dUjUPKPDikT3VNdeF+29HLPnmRHMpswj+gzrEbIVr8ok320D4ZI7Jlu7lNrZLahDC7fUN2wq
hJOTBsFxFHBcxLlVThV9dx1AyLLg7+uF47cOcgTHDO0BJxq0SFx0xaChBaaawAhYBoBQtR1pfHha
EwArMxQ5M85dDLZuOBbOisVNnroVByi6Dqu597IgkzLG/nNoCa2ZTLjwrhXfOIV3J3S6pL3x0LfT
S2N41zJmllG0yh86tpZa4SpO6mpfKrQo7STlPMsJLU3njzSZ9+nSks+Qdz8LfmW4AqxZmfP586Rj
6HA4EYxA1+mvk0udftC2d9iFEDOYvV8Z+ivscU7ZRfo1uerWLB1+uCTPcYiDYdSc+40teonmp35O
zGFb97wBmagOGVJ0lRdv2GplHZ8Vyw0Gj01cq9fppozboC2NXWtKK+w175Py5ikGB0glpATxsBBw
W8w/U9J/lp0Z9qlD7eqRKhVpNgvIKMS0X19DRnrWPNZPg7jB2c7Pe3II2gvmerxR6sQIBskgWAyg
Wrr8yVlymlEBxdIAXMhup5NUdbq0ca2dE3LqCCGJkmcVpgxtkNjbMmEraZC/m4vd+rEcjk4kr6rJ
hHbuLnxxyUR7DaCuu9L7R9bpzKCOrvDwVUyPat5cOTHHPK9mgQbk8eB4zbupM05K4gNESppY8ttt
SJWxWTdpmb5B2/s0jfkcpq1KFz7JQstuDhVU0m1NJvtci+9KaS1sMkYIVQTS8LPWM5dG50EzL00/
mtMkSjxbEiNUQ6J7dmOXOcjd2f0ehEv/n7letVqrlPUIUJqMoMctb60My7YkvleWCKaJ+MuaOKUo
93Dn8I13MVmgEHWR42w9goX93gAEzcR+K4Rzx4L2MYnGdz13nc3cuyS+kEbfq1CoSmfeRf0Q+3KC
OFrQ39LSIQuSycy32oD7btZuLAaFVqQ2qDE58hkK6FGcd3JKTJrqGX5zHAI6aUY+JTsqTwfJYdPZ
lKCFu8ehRI1O+kcp4TDb9tdoqqxgyAjXBkgdkarZQWZrWiBF9gWtdPLHKnt0CpbNOp0Av6sUjuw0
AXllnYlAIBlzBZMi3qwoSTeTQWGswnTwHDf1tW55jhXgY+WAenN0Eb3ZlTsHgzp9Dg5XWaV+6w7I
a9zpGDN5CWiMce1031sEtjkJMoOkPsEw2UMJWEgYcaHwEIw2l4h2Gl2RPi33+1l4UTBrCx69tuq3
umuXwZiqq6iAYtJ6iRzjzpziwo9SuoSu5gLBrl5r2LLe8Dxk4BIS4Af7QkbaySC1s3La0NQHattH
p9EdSJnqfCwX9Gq9HqaM9e3rqGBPZvJk7DNHsTZKbKphZEgjHCZOMo1NMgLJV98piz8/gamSeFbY
1TWH7NVfWxzyeT4noxj3ZbFgtTXtw+hxisuqjtCm+a4eGPZkY3KlGEwb0mI6pDnaKLVQD3GhAdl0
KUNskwxj/E/k2ZNAN+RozIw0rAQlgrnyN9FAc4LpOz+zWZAvQvlTd5A0iPAJmyYQbX1S42byVdDQ
qDddbWvOmX6UKxMtyheORTXsmLmfPxCqLleQzgOmZ0WglvdpPAE3UpyraMgnhrTsGIhe6zrLz1WU
PkTDSOGB0pz27GpdtdwNo1oSVvMwYzq56bvhnnVsOKiqt9UyJrWycgqonfVuSY9Cr26tisFCwzp7
o7jF/Shj74WQcHo4dWMpX3Tntktv7wqp+9rMacb0xE2kuzJQMpnueL33RDYcNeXAkZoAzAmrVmjI
6kMFIFGLLCZE1eEYqxig5emImHF2bVX6kVPofePYB4kEM7B6aNoos9ZYJOrNyCaNkEfRbHM+0f/A
JhvKFbeSuWjyANzWqDxrnThJa+3kMI+MHe2jUmJxGhrlpiVnJHGcJ3dGLxZFBYiIzLe6Imz4SPu4
jpMDy5ITpniT+QHtEKQRB4zfPpKjxc/U8nYelrPhpEXAcGejErpDwCWjDly4GsYTzg64cB1kdAyX
WDF1DoGHefJguJXht3E1kJ3ZqHduFDNKVIyn1qvvZdIPLDsSlpzSeEqjNlzMVUbI0PGAXxnXuzdi
aPdIFRUlQAzIeIVybSo9GlWdhkGuXCMqQPmx2gsXSV+CNRzinRTR76K8t0n25P6hoQ8m83k054OB
8SwYY8v2dY9Tj/ptjHKiKCiwPONzoRfExGF4V1l82Q0KIeQNd1LWDZpZfsnFmKhc3RI8nq0wHjTG
F6m7jN8qI5yXpkXcsmABb+7kjJQwiT1g4WWPWb62XfpI7jW0NBkKlWpPr5IrSEzg6nOHEBQLERR0
cisaXlPUQ7u5cSc284hGxRWmoFe6g6xEetjGtg7pbXCJ43Qr3+ySLZMP87qQgz/CTMAXs3fKUvdL
hsuKTzCOCHqdTjan2xPaas1vhPywaxNMotlWgSH/cGxvmE9qX5pwWz9zMjzXhupuS2+4KnduJIOx
S/ClAYafcurffJA7D5om1eGWsBmWVDTlWwM5JTPLKmBN5/mrwhimDkdsCx11J2l8W7bH+TmK5muj
WqnVcXmaGk3iwScoC6nJ3nTET6xltLnyH0hSbtDwi7jSNrZ2mx6JWUAXgTI1MT/mdLzxLOWoa0Tm
zA73SuVTD0MoW5F2yZjhkx2fZj6NLvu3OX3vrR7DGjqUbaLqQWI7VQiWp9jWQJK2ixzXnym77w2c
hyX6H00bbiMUlBW/Gsv98iE3px7JaVLsZO0gW6/JGUyY8qh2/RjBdUA28TowfsenzoHIa8X7kiV7
KmnVWZw9AHTm3XX9w6Dqec1tUlndmXRtyYkZnh1tuhKzG4XRTLtulKXqV3XpD2nxbkPt4sipnxCU
f0V2RUVL7U996z7Cz0qQO4d1NmLWbmFp9zb2tAQWApGxER1Xf6x1sXNz8QWjNmfxSQVcqE57N7Tm
CYWpR0xtHraOEh0LTX9AOSqZqjAoVJH8JtELg6kupFnBb9Ov3Ck9C3LRdLhA58CkowGAH3am6/Sk
iHFacpOJ4753zDiPg3/Odk0pBcLqBRs068nGtklpK8U3o7ia1QfCK0LJNpI+XTWDKY01Y/Xh4gtj
2EVH0/QhFYoNT82RIRPmrjvZTkunw/QelKSwEF+IL6RdLKIKgAi6Pfe72TDIHhKAhixd2dWw64CO
PC+q8tXFk3kUTX3oVI8UtbP7qE1JdRKxuxnrzKbfGT/YxrddZPBos+UuxgHuk44TTcl0PS0bdhFW
XCLv0NsR9jzbCxySlvzSUhIDILqda4D7ARClblq7r/xW1C9Q2NQ/trDuO8P6qK0cuKEWARid1ZCj
mnTuLRqsOwNfMZ5z0mpY+q/hTL11ZZccIHPT9WkzdYHqyHoN5j1MzUsuSPe6OBhVq/2ohWyPZWOQ
vznc9o2xhm1QYtYDDZ+mU7ptR9RDHFskgiORnAXxk21rbiqluI7Quh80Oc83mpOhz+/xnKYdRI1F
vaFxQA87W3ZdHWQtB2OVXDhsFZpgXTKq254OPWHk0DHiUVBgj+Jcp1n0lZSM2CZYp5nt7YidLXYR
86VA1ZXt0E5jQHNkN1nRNWYzzlkGm4Ers+t5th+0OjLIPKgP3tit7kntIWUWtZ9UECpE4B5ry9Z2
hAwdJYN9otM8iCE6eX+T9qTRIbRMuYR5pCrEpo/aUTfc96yh7Th3ZhHO0OLwj9ibWpOsWvoF+O/Q
s783JKqv3WxvpZQvIgkgSrwLVPa7hCNNZStlMHd0yKKk38GZEL5WEFTOQpjA9soTB3QgKoeSNxgv
DX6LSgmZvYPcSBkDcWnmHKbeipZ0xwjp9zKAR7Na7UYb5HYsPyLVyp+LqLhLC+PDKuBVNKVCM5ac
5S6CP+mFQzLeF2wKKGqByymX1a8SRI791Xf9i9IO3jYlUyly8IsUtU56N+dltem+7LikMPUcwTqw
uRnJsEEccxzrBhheGx84TrGaqpKXMVM4+hpI+0ov2k3rivMrJZX62kzT16bmvFzSrk4VSOuFAKrG
Rr03XPOookw6GC219VhP4KS2jkH5NMfLm8FieMIobjdZvlVrphhp/yfSu3QLC+xV6F3kR7TwfCrk
77Fril0uwFF4uPMDL6Vp11YUyAN51bipw1Jhe13GgaQWhCSF2vFm9crz4zQl1K/KGEM4p4aDjVOb
C91h9UWlug8cKR/VuCM9Z20Tm3XaBEPdQ1/w+rAX9kzPyTICKxnmjcPBiWzG6DhblYqHiuhX3Sp9
vTbRzuqG9LtFqUIVdxqSTmK9Y2N+7wiX6vOpQSjl3NZ48na2t1hhwdzBR7jynKeUgONSPQ8j35sJ
ORX2UH0tVQLooUNAp2nGR1XKZd8GJPESz841bSSs3GdEdUi8eOKDmsnpYohVVx/W5RL9FMSaq1P2
/32dzuodd9d/7ngJ0vx9SEMp5NtYIqqTllUEtK93vNyn+fXi0sd3Mcf/5xWjvEGDd/k/nRNuujzg
vy7+Pv/fWywONrp7+L++i79v8u8rcr4Ty/a/r4mxdgVOaw7Fye4Mto/1PV5e/e8bubyafolx/H3h
RskpIS53bXN7NUOvj/r75JeLv89yuaQ6JIdtJRvpwZNvsQ1lxS2BuONN0Q/96re9JDReLl0SGv+5
zl1WEMDvfTJEVnTVUElgVOPRl0vxagb8vU7AAJ+iDO7Mev3fZ7jc+vfB/+tx/zyNpayyHnzmvmbT
R9+mAwFUDMRuft9IqytMIC7P9V8XawDAKu5RXvfy4nh81nAX6yn/683O1Tl0B/WGvbA6Xv5kK28h
Wf/8c93vv5dLVe+cnbzywn+uvzz+ct3lSX7/XahCWftg+Lnc+nvD74v9Xne5S3EJ0ftfz3W57p+n
ufzr9SSZasJK/JXt/vt8fz/u5f/Ly1UDgFn/n6f5e6f/9bSXx+SLd/TE0OzsFZ4jKsoyDSssqy/+
daKUMdr6559/1anHIv3PzaOK/9MNM2/tuKjd//egyyMvf/65Tq0lIdeTafm/r/DPy/w+9p+X+l/3
07yI9/T7XOgLSSA+LperLw8wG4yvfz/Z7xP81+3/vMjl339vVryy2c8ZvKf/9RX8Pu3v+/ifT3O5
4z/3uVyXoCDbjo7xPaRrarUEFpdcMAXV2DP60Eqj62/jfkzDv4eL0XhWLIGZ/yrRm6fL0aBe7fkQ
keqDSZILbIe1+1BudeirtBRZstmGsp7EYHdoGrE0cb1j+tudZmRIJ2u9RLeuM1li280Wx7e14zNf
Q78AIemWj2rUqXsvyXY5mT/tkNJyVGhpOtipN5NA/TfAGGkieSO0+gp/LsqygZpZlPPt3Mgv7JVB
nqAnMLKetQdzWHqAoCeLeQ5UF8stJt1oV2rql1dMj1rj5WHSIooopxpxUWdtZi1Kt3pJlQTmuKzb
ZNNh+cY90yQQO7vyKl7nMLUhmIKU16WGFoAhtgX5vkIQQCnMFL3ZmsSU3zXtcJjU2QHdu6h4xG0d
JDvvzGa5OjkvlCYsbXqgZqOg0NFdEYdpv1ZizMBlyVKf7zSoWauw0rsh6sb2mfko20jpmeXSj8HU
gtB/eTLM4lA1zRUqXXKYBByvEWhMPRchBVS6tTi3U6GcCQum7QkLNWDFXgcECczJcKYrwRojow2o
qLUA7KnhnGQKEPVmGo4t353Vk8fuJsljzAxxabDGKZErgoaFuXDnm1xOP8Lhi3Gl98pMnfGo9DD9
kc+bFjxPlank8TUTUcrqWZcEqhZGxrqlS15a+ZNFFJCqSkUwLZa7I3fNUZp+3+uMv5XO3aWmzTdt
0k5vxGhuqY2fqSWnULRq7Re9+HLS2zJmaI8ukMfatJJ3hkJenr7iHYZRoTIvFp+A8jchvWTL+L7c
Aw7MESIkkLAW8NpmX4SQdWnCmnzwGF3jPnfvptTr9q7gTU8Lms8YKwCmfn5ogFWJ40HH0gzIB67K
2IB9qddZ2SfKTx+VS9BNV+sWpGd2f1UkyzcjbMpkwXigNd96xYmua334bInr9HV2Px8ZoCRYDalc
kjiNb6qZyXrKOTOmGIMObwgQpikg5yY0zFzZLTn563Y/MxQpmS2ifHmJ0hwxP2wzNGsS9aDGG+a1
bJRkASGFEhyAnIEPW+jolLCMRXQ3a6RYte4HmDdzE6vx+yyVsHcVxR816jLNuKKfkJySCiuXl3zB
USrQByb0taflj9fOKuqTvaZ8O16F+CQ10oOhqaXvZerd0keub8xFECXycSZXOFG98+BSfdcE7YW5
hFit5J95qw3h0lIY03hsQsV9TtYK2sowVHdFNYBIqOiFKPV5YZf2x36kKa5pNzEQr23J9HVQ363W
pOyZHUmoxIPI2yfE9IXv0am0veZV6yWAd7P0XVjpcOyeazUyQFqRZtFh7qRJI1lvaBMm57iOkE8x
7sicZG+ZikqdrN3bmfkMoKk1sa0VBWskUbZqUGXNkdyZeKtqw14zEFwWxfwCW+09iltY9Gn9lS1/
Fj0HVIY6VE3x+Ar9yW2TJ4n74FSlvRaOJ4Cxqi299x47b0C7apoR42UkuwJc13+qAj21ar9mIyzo
aXmRhXc2de5WauOVoaK/6xcz20okLX0jzlDaAENW8y5PEnuTLlWynz9sgMdR8ZgT0kReGXMhcvig
6sGzxDNo00nEJMGx22QQ1gI9gBpNg7Ubg5htAlP6gDoue5d8SWDcEMJgszg0ExYsbFqt37NGTFRq
dge/j8Dd3ITwxiNytpZ+O5JxjC/YeQI5EBjgyLGs0XEoij9jPBSB5hWrMp52hBDlSwN4y7eIjC+m
PA3ifFwCu1NpyEDIVVHZb4VSPNuZfientTn9Im2mvnCysVIiiEj1r1rJv8pU/xStQZejQ+WuYrEf
nBLHzEC5RsSIn2oIadyCqVYyx39IWNtMJbrOca4f1Ky9bgW25Go+AwH8NgQNK33kDSd66Amsd2qv
d9tJsVcganPD3AqgkE1apxOzbo2nQ61xUig3VW43IXoR2qO9HfuZdoA2cuMIB/NQUV+XOY0twzm0
rf0u0mZbT+Zt4hZlYKrFPtEciJQRLO4BKmdouyMJd7hx7MoMCM7TtoORoWsfZR7YCrMbxH0z+oZq
An2sfLotA75IkvSXGkwGRjRKjr1j6v0Ih2vn9KW5q02dnIDxKk+qp2pSQ1MrEKInyEPmtnhNse/X
Sv3HW2Hn0o8Tl7DQ9h4N8GNpFc/z0pOd0AnCeJbPerJf9BpdDa1heF+hHU9Xixs4OQ1XTSBl1Wz7
qm6Q0dQYr2muOYFtwtyLUKikNlxPBXcJSrVXpvZvXlw82s1wnmyLdIURgWuxF2bxmk9sE1kvQn2g
NjDkOVkQEc343NSOphbMz9tU6QKjY/8kYdUqgBsg5JMFs750tJHY1zN0Tett7qe3WDATdAokoW5N
myBl4lvmn6OTPhnt9Crb5TtjSCtjY7fI9DCY5SPz1TWas75vcJUOqcJ0PMfoz/fxYC4IUuolldtc
AxJdYng1vfhduOIQD9hy6G6C5S2RfvTOtzDFEvScYVdEPtmwJuMnFbmFYo6btlIrgLN4hPrqLo8h
YWgII7aYonaT7R1eS5GtDTKwoRNjekxqEBlms94kRBdiXT21xcB6OULQbjr6ftVRt01UbRoHUKj1
qZYYj9Txz8CbOqjNS9rk7Ybsv2cPygFHvoe0i5rNMDh89fG11lAmWPquz8b9VEeh2AtayIKvhYME
UokUy9VmZEz4lswMBgenuU7dVb1AjpQqZjuYvHNe1w/FYKBm0CtMKuy9oxt9F8V0rPPR8qupe0EV
cta9/nZwC98Zxrumj98scCDMIWhDZWPx6nge+gPMnr5YaGoZJr3hhW0jJ/UYygFlQ6cRf9dPW5KK
z+ySO5P42AMwh6gur/EGoLbBDIRnht1leLF72nIAJKeNiOubAhzyBpcP36aJntMo48faLr7JFEH4
1hcj0uvhKaURv+8SpioIehxcC3gM0J1XsTwh3Uo2aBjfsMEEHHL10Ab84Qh5ZXTeVV83OdwGtPRF
iueL0bqhoCvAQl3mqFPd2FE2xmLR5Df4kh2+RsfBQVCisgoG3YHdioedPguT1fIBPXXDNoeYCQ31
xhJdet/LbR/Z/SMnOCrJO+9LnYbhDBPEhwRj7d2of1TMmdWcN7yh+d3MMyH32ji8dcILY+ky1Uhn
bkUyV9Ck6ZiKFHXdAv9X2Hkowlo0gW3M+IxZH4LUMt+Xi3QPANReYFkAHEKaIxt04NTG88juSW5n
laVnEz+WjMebycvYXNr0XuPwE4iBfS2KcsaE7TlO6x9HpLTHNcblufFEbuw1gpMPbUKVsnSC0huT
UASeg3Hv1RC3J5tiMabJRtjoNSXI5v+wdx7NrWvrdv0rrtfHLeTQcAeBYFYWJXVQisg549d7gPu8
q+NjP7vc926wQG5GCFhY6/vmHDNptJMcp8/MtZ9NHZA8kZ3oo+Xpk6oUzRYCI84mqViBPrup2b+H
VczVXL8TIAbapV4j3SZsrBodvaF2qxEpwWQ8g+pDrJGjZ+omCeOfYWOBoddKCaSGBsKTgKYnrRw9
SdYmJlYwp2ODdbDe32JDpdkrpLcKtXF6rh+UxAqfNttNXS90MRcC1tHlKmB+XcksnlAQfbBSrh0t
rZG9SnT8DQ4a4UcO5Pe4TEklpjsYRwBa1HNeiapjRYiJs5yJ6KKFCO5S07Ew5SSLdmp66xHQ1zet
HcK6j/EUeEje3RmntI3VyOuG8DYZVBURSf06Ncm+L5b7RaHkMlRv5EOhVrUQjUGzeqpUJKNTFTyZ
IwLaWgyZd2LKRyuLAdxEyyGCEECcQntl2Q76DOBPe0/6nCBS2C5qqMsbVZkfZRHzUsIZGLGHUzUO
V8nZt4agxM06w2aNGIGzivXpbZn29H2eAI2Ldp6PtZeTD2aro3oOJ4JKsDKviySZ6Vh7alPtQrY9
+sGBm2F4kduDIG10caINoAkPaqluBpXlGINUiTHQxAc6P5urd3cEy5OmDGyCclCi9nWIlA+QcfOG
qOwH0OjQuqXEmcMsc4g8pRFscfSXwmx5TExCzpCUCZXCxQJJX5kqPwrtCoiu/TdN7eu4ace1JjuQ
ru5i1PWkipC6ZNG7F2CG2IYmv2um+R3TX8IqWO4UeYTMSQZRKkv3tWYhnZIsRMUK1rkUmB4vIMxX
61wEWNvJTGmMQ0qREEUa0mAyD0gqR7KQ8CDueEmketcE3UFAoFiXiP7arHpKsuIUifp+aGpiz5k/
j51FDx5+nK1nq+Uvce2yXc6UAl4q9WtGklTlS+LSsMIn1vZ3RjG+Gu34GefddqGprcvSG/pOza3I
anGKhbyoqcHWt5Dn2XLwVOrDkBp3Pc1QyNpkMONYEuhR2mVivSYa+hP0T48BESWqSCOUpTvxE+Cx
RSNwaSqdMk09qhKdzzTsPB0+jduIxg3Bn4cBsIQb0RUg0PJJHoQn0eqLTRjN9zjcYE9Pxl0eWDTC
k2DHUuvFtO6hHIKslXPQzvSRnQ4usSUxwVxBRm4il+48antkY/bQ9H5nROiHcD1nTzUOUJBpwZZj
0mmqSPGmBDQscjueKseFJ8g6lec9MBlE7i0+vxDMlNXjPS0Mb6zFFyHL9mbTy34wzX45kQM1ZJhe
aoMQnqH7jOrWnTVlx/wCTzgTjNGwNWaVrL7GGzHdMZPWdsKqPBliC4XMoPMxusd8X8D3Yb0UtYIG
z0y+ZiN6ibrIm2cMycLQK05iyYiu5kupxpkXyH4GhsQuCGWxW1wtekJrT+1f0oIOe0C30w0S/mqW
3qCFsUbcjhIWTmPL05JVfKWnT9PE1VsrEbRWI1OOQe8cKOLQoqO+QCRk7dXyqwqM0E6j6tyF0UZJ
NSji83SoUvkDEMQ2iJKeRRt65Lr7jMf5KUXFthFKomFrznjPEgzWhhan0ji2hLpuLDDj8xyHaD07
2MYpAZJCGYROHXhqNlQ2wDYaAyDm3Tj+KoPsKBpomliCaSzrtYpgtHYbTcC9TebZxAPKX6OCqSN7
gr9e+Ajf3gzULMYyUT+xIPgo1VdJD2hjlNkXdLN3ZtTjppaj8xIiVK25cdq1fy8uN01kbY3biasp
p+IZp/J7LAcwrIYfkCznAHi6HTNGSWQe5YPxbEnTYW4ElBw1q/iS/OmhUdGV0f0z6F6lluwLayk8
quZjpokdXNii38QIGHWazXZVjc+co6hBpAqRy6jqXhPOPq+z86UP3TSJdnDJnvCgCm5M9++ZNOoA
fXFw10Vf1nSpTeWCfubRyMmm7qGuaOgsnDYIYhtRB4oktJQGqwUmvJybaHbL2q8JEFZeRV3G/6E8
T3kvsEOb+5KdZxejckdC+ux2hC8OcD+IRx9cuE1IJDMrPGIheAwXHdAyE3Q1jEiOagEVIxgxWcNi
UsTf1Ss5dThcj4N8a0XhXfXNwBuEiPlq5Qh97i5TWanpjYxuZ6yREIgv8HVle5bLs5aNjxM6hc0c
xbeJMRwBigm2SU9WpQ3rsgg8jti8SaR/kN6RUr8bOJdbkQMz1Z6NSH+Q9cLFn3+KLCjbHRaUbN63
DWdLiHXanLatIr70nUaIFZIQftcOU9UGNy7FmITrv7HEii3Kw67uz2mtn1oGAEuFddZ00muwLl5N
IuKWBq0G5LZU1hcKd+1nVU+rVuA562u0DBFyrRGgjigSpJ0HHC3MYvqihMcl4qbS6CCXQfdRqMNd
FfVAChONNU3/AGr4gMiidWhSMKdCam/SseSLCcBc8+SbCYBEU0YmNSkpP6M82iYasUZ4i8VU+4rM
hjpV01SAX6VwQwiePFfnVE8np6mzXTVM+EnEyqtL7T2VWujddGItLQZMjf826ZSPKCjumljz+AqH
ProxoCG0y3gsBOg3qY50IwZ/MSr3AWHcchD8LIVAeufgTjh2HoX0bUDjoC2yI4QigXajjLYzr1yl
kz6NvtvJVvwAESfclUX61QXrzo6yt1kaLinR0sRs4DRuS35zPJ7ndDyVSfyAheKdKcS7uMqcjRJW
XDW/9VU42qbIhVzIrdSJllJ1FtlA3txfK5WTPzFkuspMaVaM5T2qdaoJ0ZuFJWjtqR7zLDyggr7P
zVG1DRFYfDgexdoi0opAB4ZwoCh+V5ZIDEYZVQ38vTF+ibNGdX5qrfrUlOwjqKqACXx5lwu1jYSN
wUXHHUM6wkYHcAeQPMD2qlPRy1KpOihZ/oAY0i4MNCQF6pd5xMIUScElSVDFaj3kl2U0DvGiKrSp
EdMLZejrdTE6otMtU2IbRpxultA4ZGXxrqv1G9LxmyEPTC/mOOUMueB2MDyBRFbSYuPeJCO4SRxj
7EPPEAqHCJWzEBT7IhsWv9YUD6qywvUHQouWOSbp7KuKkmD3AYX5qqeeTCx264+qFOt+MijegGli
Vc6MjqO4OCnZMwQZUjnK2ybqXqIB7et6CC5zLdsF06NNqHOgUMs/Y/fzqYi/BEZ3pnJ7EwC2ZJUg
j4xOEtDZ6pCp+UMXya/5pKss9CKmtWPlm9biRSohnkMRP6Be4DosUpSheFxtWY09dHP+UnXJJ6vf
x9Hsup2BH4TkmsCFIPCiVcemCl6ZHvS7KGKKElCoPwqmSpwI9nvE9hBVc3lLOhZlvWRWmDLU4TGf
hWNpVMKZteZlyqntLr2xaWBAuygtRtb0CHEw1FAZV7MU1CCxWQINAt4AhpXwybrXnvvhkXRIczst
wrliVb4L85Qiphnuh3hk0Sg0G2VuBadKEN1XoPTmNpf2QoaWuQaKTifCYKFmRqKfB5I/z1a90wQT
Of5smQ4OsPxemFs0NZA5/OvdP48F+TbhvKR94wK+hvFdVDLXqk5jGZ+XfhaZblhML6Yan2j89Bvd
wFNVW/OuNPIUx4HxplNHljBQ24bSC1t+z2aRmKj2IDGbXCI4rNWfl6xp/YEZejNyDRsaCpBx9wAX
+L3vQEDFOlefRRh3qjRYvhH8GMYM7CWjNVRTN17ammwCHJtIX7NXoZ87LExM7fVR+sYNzEnDDDsP
gg8lUcHmEN3kQlVSLSzykbhyy3WGJbPe4xxZi+cCok1zawTGZ2TJmF9UO5kZhIM+2ClLfBRVKlad
JV+s9NwjRcAjfKrXj4vXDoyig9oco7fRMp9NFSIGGd0q/htnmJPjIur3eXVTJWAYUNY8FCEOd4xM
u4ZQsTE0bvAw2o1hfjWTZnAxhOSlZXfJ2jqwhJyy4dQcVDEccUEonBFWMXu92O37Ad1jHQI2LGck
awjdOK2VXTGo3yTMsXqDn4JOvE4jKqE6YcmSUbUcWQqJRTPGOxBSN00yvEx5y3QI1qcfKPnPGC/t
qUs7P6S8LWqslJXQ4gI7A2HBVeVZkfgSz8bJCn9QQSUHsVm9CCw4q9gsGB6Th3x8DhRsKYPJGi0K
kceWWL9Js0AlTDaNaSWsnQ1keTBk/CQWpUtqMVqnHZC6lBILNCjNl+LDlXGpD+qZNfajLuaXNjcz
T2gwGAwSCIpQgBVmyn68SuESFJn8EUMW7eJWpXJIkQqdJmVPjL9LRq8ES3MFGH4hPm3S0tRHGcSr
5INCL2wjmvr7giExHylVBgPNlSHkVe3KeOsm1nCCAmGpyEwn1XVQycvwKBFvS7+rxlkM6ccmIxHy
xVea1LeNVRBwPq/uogzPiKzuupyM6jmkMdUuFJ8Mg4xIinxcbUoBsykVs6yMdmEyrBNo+VXT8b9S
rQx9nt3cijmapVFG3ra2noK3mgoLxiWBuWt3xDiAaRBDZZhB02MycheAeQEyR7GzFwXSL8+DsCJo
8r7yrEJrmPPT9tCH0dz1NRW/eOlH+mUcMJYSpjA4GhfxHPC7Ju3v6pwmUKu1/GnG8kBd/hRqcBV6
6jZThhx5pKzJXKraJQMWGlZTflSrYAf6WDx1tN1xlDKIGbKBx4bwSlW8sSpV8VWxrzfDXO6WOsGg
QehQJMOyX0IuDmGotoeRentqYmlICMHWC3ygYvdE14y/f7EAm6MiG8Rtss9KyuqsW8mhQF/YKMOm
EJXGGesiPnYG/dO6oWhfKZNwaDiKYYABC+yQe7KAeLGswiu0df5ZdoQdExiVMpJmcflc6IuyxXOW
MISV815t155QIwp2L+X4toy0YV6baTbRcYOnRhwWJHPIB/qNeceJxjJLJwA2wzZmSEXgmKpTyFAi
tLHCN8sp2lbmekreZBMfkc6cwkrWaI6qqgoquvqIv/bS6ezbQOp0KHspGhpOe5cE6UbnF9caHymn
GMymUGdYoyWjm8NFI58aKXh+NClKHsLyTqSEwhFFo5u/ihelhIYqIBG8gM+Wqnmj1Ayh0jrLMuj1
eLqJEjwJh63Kwt0WhVzw5F4tfJrFSqQVGwsZZhQNfF79TuJdd5/LgTck8wUcw7EajAFqQlKip8Ra
Ucy0iBYAApBjeZLwo+ZgtDUt/KjgyLqG2e9DeqgUDi3ZagBYUDbXqy+5y9hFc3I7rE5dMzCfs2gw
t/iUBlIQK2LV0KC6cl1v++LQFBzJWoBrihMJMkt1UueO4WYq5J0h4+xkWqFxzKmV9DWF2rso/wzT
8tUX9Z1VJZ6m1bdLq4v7NsZY3gbvaPd4tSrrGLofA8hS7lQxZGbMeHRhHM4jPWYd/1QSDV4bCa9W
oxLYIDWiw3iHpEAVyBNazM8oVenp0PYCRctMh3WOas/MWFnX+nLJWJlPc+py2d4lSjDvdaw4dszS
Ry16JrMhHHGhEvysih86IRM3jXkrqwITQ3F+HiYAVa1IVZiot26gI6KP+O7Cggy/kbhZfcoWvn1I
QGz3mum0yJQfeYhvTVb7LIK5Kg7DdFFllgM9fjU7skhzTrZNqUU3YYkroVRoGzBXGVv0vOXwCjwC
TXdwArNLVlb/NZoU9KuEEvwQCo8dRYFSziw7lAud4ofyNEAl5irX5R5akHeBpXsTGTPksFjd5Uly
B8kfCI0G3YYUntIuLerX0sCaD2ocxf+q+BaV8aMbRGYs+riVGHt8clJgfWYfOMoDXou5RDBZGctG
c88vSjiq8BU1lZb5kQLGc6ndVEi2uQhbqAmUW7i8yb5El+wAKifDmKG4sg4cR4Uj1Xhtom4czxXW
LLVByDKBzor693kub7jCJsyCFRtTSQwTtUAHUm3mpGyPOMuo+ltJdSsu1VfSogXpouRBFkl9impK
r1GpQeirKZxgoOtvCt2Jc+GTWvv4JoRbuq/I2AWVSFrabMtUfBoGfFBDZWnUtOd6deYkkrj4IVS7
m3i90ai+5YJl7K8P4VP5HDQqD1Wq82tb8xFwwUTumAnzAAkEBSLy5AQLsmAzzG5VMw4HlfSY9HHC
cSBe2ioaXUmWDSdUSGfHM6Yu1iWMI6AyDTXtss1HrwlYyIB9Zy5kN1NZ7+qpfRyMavFlDEjeAExp
StWQ3jHdOVggtc/Jg4vYxKLUmXh/JTpxTOEYY3VU9qy80tJTmrY/D5V5nxXs0GLBr1pJzbmzyElP
Y5CUvB4BvNDR3qjH5KYJZor8lBlxFH6MvQST1KAtn/TSs6LXBuqOt6ouAiKiMFiXoMsa4yanI+Zi
YUdOjHI+qITNQItVyoTWLYGWJZi2An3AGg4rv+mJRM9r4GHBGSjZKdRZq7AsQwdbwYsVUuoxEnpo
q6qY5EzfDLnA2Iw1orK5q/uUMowOiWOm/6lyXQqzjpUA3sxguE0CXOOxpgxuB8x+I2Tg32rJ/DG0
Ae9h9zx1KM1UYnIcY0Zh22LFV5TlS51McsGhsyY/hs4BuuTZZz1B0hCNjrkfPGvCp8LDqFRPTYqY
ouPgktvHKW0PVoPCB5+mh878SUrhGhiW+qkODT55RQItZ8mKE8jGUYZvndF/8YZQ31lIfvZVMj1J
Cxa+sBLotpfsAEP9ghvg95Hg4BTJNlNgJi6xIY8QIuibGjj5kZGjwZtvBoXugaYGr9EtChRGFScg
FryXO1cYmhPgscxHlrGbh+CmamkQG9QiUmlCqmPwntigLnmhfTfLdFLBGzBLdaMgOmBIJpJN1wUE
QWShq/i00nV2Rh/lRk8iLN1pi2FzULa11u0kiEl9Pj0I8yKderRAcqVxGYi3cCk0Ju/Kt5wq4Ixh
RQglqYj9knIxYL/JtZPXiJ4aMzp09NKoub3Latcd0X8y2pvzRug6y23hKFtqxNES32UlXL6Qsb5s
/FaVdvqQcSkHkOxlUvWW6THWugm7kix8h1r/nqrpRwdRmaNf9seav4tKKic+qHSjLy24WoqQSZJ7
ApHXTFvx88klSBAVFxsVBjq2Grt5QLOM8IkRdp90yRN//3vjo8Ev6ZLvx+eZFP1bS8R3yLJKC7+n
drpvZeO7yroLuXYPdCGgkCZCyE7v6DvjLoMUz5JDWtU79FEFPNe6Ct5IjCzT7vOlZskv0nU2AuVQ
1dKHFIxglgp0Yms3q+hChC+ZCSysqIhA1Q9Ds5+V2Tc4gwrUezkDd6ALL5DzfxoZJzYs68kvATWP
Ae755rsw2otVhVSj1xQFdSMFXDkZ08lpsba5OpwmgBJ4Z0eaJ15vxkjqRLXahExU68rIPG21uTD4
fBnyNw1N04sW6zQhSXMLSf0kCvIOs3C0hyG0n7Tlaig/VQDCmLiTog0oMC3q3O9mTfSQzWnMLiA2
FrovjVN4bLuq3oRtfY8PzBO1ktM/VfcNi9KwqwWM8qAHcqvuGOExkiXfEcQ1TAvdTikEfjc4RVWn
isP0lkWYHnrCPGKBiKwDlQ0Sd4v1Ogg3fjKKx6hqbpVecSegDnyN2B3x0bom1XKnoeanA8y1a9rl
TjzD0DOU9Jjo9R3hYmsuZUXHaqKJMeUJxarMrzsBQEl10y2iBLV52OCaAK+WMimr2m1JjifeldCN
C8g7HRk9ZrScYvjVThDVhSdWZE2ayY6cIhTuKI4kAIwe/JpLzGIxm/C7DC1TgC6EA8ekHwDEV0hD
j3DxASmUELvCLL/rXX2jit02t7LZ6yTmu1mHO4R5teAUWQlre7ztQuWjUg+hwqg5xaNBO+zHQuNQ
qhrEysH6NubuneKXWpvPdFD8qQjplaQHhUVpFDKNmEL5xkimm2hEUj32qD2kXRVm+UaiPKDn+u0k
Y4ajPNX4VS3u4cqANmvkSzvBu6kpmGo5mJWOiFyr0M/FojwESnKvMqZsTKP3U0IfrUraB1zJVTNx
+pIGmQ4yKUmoRmKBS7BIyDWJsMgoubcmqNIE4goGz1js8l1cgqoepI3RdcxKKDZahGjZlZAd1an5
CpLhK23pVSQLSST3Wd33nDQzVpjyBd39Vzxp3/1QegGkc4UEAV8UJvplMyDDmlW7Hn1QkqVhj4GM
4plwo5TLY6QZz4kxbUVZ2WHKrF2hk4/xKKx4WTQ6PRdErcVre/xBS+3VYsUFo22cwVI3Ws0VVhw/
kKzfZumHqqyAg3RHUfcOSxiJDV15WQLLbUAfYHWSnqyyQY1kvRK4gW0hjo4CmAQboV2PcHY6arn5
gNeKAnduPonNcOyD8uaK8v//qQf/t9QD2JJEDvzXqQdP3Xv0P4Ue/HnBX6EHkmj9S9TE39gDUsf/
M/RAWrPKRZmFoki+gaiSEv5X6IEq/0uUSKYxdbp8kiWpJBX8FXqgGP8S+aeImmRocDFl7f8lq1zW
TOU//ltVZnNYFruv//4ffDWqcIqooMpZEw90hR/799CDsi7jqJzN+aRLaGayFDM6PW5ioP62SUIy
698hJizsz+Y/n6BmPqU+o9+MLSpzpzSW2zhaNYBW2fkF1XnWF9bzUFI360sV2XEds2oVbiMDUnHT
m8emEcY98CHTE6TlZyqF+LaYlwYj+hz77ZQmm7IRdEeA88blKQSG2Mi4IIzwnGOoIigqeSU66gXw
MwLQYAR7raI2TsfJl3PqHzkzM6YTUutntZ66ObRcu41HMC3XXwKPkGvidVMA+b48XDdV4ATDwVzK
0WWlRd2SJKy/XnANy/qzK/72NtdX/W0v/UZqicCC4naRfNIQBtG7Bo5J9KqGl+sm1v5so6rR4zVH
6vrQ9eYaBvUbUfaPx9Sxw6BzffBPdtR1U72GWl5feb1/ffnv3etjvx9T4EzCL7HmYv4vm//nT7++
0e/7Eoun7ea4mXbdSHKcaBJKeN0a1rvXrd//aFPiKH/vXrdCbY2du27+vuT3ba4vud6F9xjRI4JZ
/r97MgEidFT/+Y5/Hr2+XGPC+VfScgyNYamjP1/2H9/p9/Ou7/WPj7rejdaDAlgmRZp//x5CZ+AK
Xe+jhZYdwusDegXreru43sar/2hE3AuAa928JmQjTttnYVP614f+PJECKEalfz/lz3tcn/3nSet/
/97923+nV28RbR7WW9fN67P+8XbXu//1f18/4m/fMuyCkPpFTOUHHUBtJ6upiiimv75hHa5hfNYo
VC49V3iC1/vlare7Pun69OtdwuyS/Xh/ffT6wO87LXrHm1zvZ+vbX7d+X1lcbV2/rzEFmnF9LrNa
jrggr/XmTiqQ9Wi/m2ARm32OsGZ//f+pwLpaaczax9V1hsVdcYfeUN1REAY3Ve9yTdN2VwRlsMIo
i7g90gYRmFQI8xbWmlNdk+bMNYb5zyaSwAJsYcY3x8r0n5vXR6POOKhJGPnXe9eb6wuvz/u9+7e3
vD54/e/rE39fd30skNcEgaSINnW4oM4Z8vJjmGsozUFzWPpSwfeQURDQDDopWfdmroP49UZp1/hH
YlC4pTVDUiOaRbA5TQc8fRr3oxVPe9UI9G2xiC410vOi1o+lllH9G/5tvtS1Y5O38w42cL7Hg4SX
bt36vbk+BlKvcsmPHmiGsj+WhtYeCz5wHkKjXNSEzHjbkPRt1NSKH0ZEyAVrjlxGU2cTL9JjnIPY
RoLZinukZCx+tTtKhsyBG2CkXdwoRA7UsXu9mze1jX6SmtzQoxCb0oUUwpH02diUCNAZEmhya2Qg
+abl3mhqixJPD8CpHndS/0yp4F0xe2mTt4gYkXgwQWub1IE7wBVCVILNJC0PAdVfZM/iFrFgu7dE
QM+aYPy11ZqNSu26/5NcbcagKzS9RZNH7YkTmnRAqs8oSa6bvw/Gg3ijjNGymdYz6HpzDan9vXvd
amYUdEq+Fq44ka43KaILkuykHYCKmd6aLop7IbypRVJh9UavXKFas5PnvKU8GbatI8CXKZr+VraG
8c+BqKx/ud/D77p1fazOGgzEgwoKxRApTpaZDyqm/UNj1YCW/IVovdJZr//zh9s6W828NZXMRZ4x
7QG9rn9hpWLAA8Pqxdf7EZrP/VQH/FVGmWg41ehUrw0ISSd/j+KAOQp0wBZ12v/Z7OotxGR5Fy3L
JhgbdR82Jqr7Cmkx61HbjAoLQ79EHvt6g4FLHWfmJn0C0KxpEYEpi+rSJGvoS6/pn9MCtMigKkTv
mwQFTuSJIhszmq0038HpnB9wkCtAfx+mN5PcN0qfpR0XzvKcbYUflhahAiPMQT3IoZh+xSxmb1HG
V+ELtdFqQg+3nfsX71OpzjWl23YrY+KIvGGSHc/A3EXOsxZGzmxsWXTGyzkUb6XZq9WvPngf8vWt
iTlUUJUVXja53TN47obI9Og9V449ACyEa9OhN7dZuIkKFyqgXr7A8cqXb3QSCf29KqK3utHCHZ3T
lRoABSJ1BpP1qPqE/0fVCFc4DOHF+Nar3aw9wcooe3rq2yY5ldCqwZ9lR0pZyDnz+aBCHIpOwBMq
cWsiaAWIMThq5AO+WyANVIrfsjtlATnjGty8zWhNU0qxdgKaMRJDfyYQ2QaQ2LF/aSYX4iHvGFQ3
6JLzApeRI/TH2bxHZTf2lxw5cR/eVt0XNphmbx4MxNkwUVHlxrD4aJe6RbaLBA1x3RZTM5zHML03
sI2pTiCew2Gvm9uWQHdCLN7HcKEf54s9uRQ7OT3m7W6onVIEU+Mg5YvYvwqsIdrhNuwfagnoVyxK
k3aHVswRX5pnU9hPtHN/EuR9zNdupFPeukK2DTRPJ+oJ2RfZOYszPCcH4gDHmzB2pafuFLuE9YTw
KpAVkpLd7WZ9Nyl+FVGJt7XmG37VktEnOpmpI8VblPv6cjTlj2RhSs0wudLmjqJ1VwpuqfsmwMVl
3xi3aX9IiMBZOC8Ue6LslaQ/ZfistqeQ4+hAKgz7m0WtGPoJv023hR/E+ITtMYYJHKZTtK9Cys4e
cGp18BfyoH5gLatIj5BpTC4efrPbSz9lc1ekhP45CnL62mE/CbgwoUNxdNJRrM1dInggU8GfAr3j
zbo3Yqo0qoPTpizgWTlIajTLKRJkLB5MgxGKlnmgKiFNrnis7jUBSgX8qv1Czzhy2x3a1YCSJtC6
8pAt3ggHvjsiOMFuBFoFPoOtHpd0tr3pbXqKGhonkuVl2l0n74iFRVJ6RLYDWh3HYoLqFhlzhr5k
Ny4HnVX7d/JGIVMHhER9ThZJD7sf86NBt+kRVZ4qvCKGiY2b+AW1uLLAy9tLOjNwJ3+1lH3LqRDi
Pr2t1niL+H7Bbrbg5+CsJQtCjCtsNxikN2pPJ8XBFzTi4wldLBiU5pt0zzYhmDMUE0hZwjFpPrrc
T0Mq+9Jjb97Q9m5omVg2yBX9C/WL9QSATfOUM5wXiMirKNEiiWEP4b1SN+Mr4hTdwPKNrWKzFqAa
p3zB5QHroUcQrLti7fIuLfJQPHaZyz4/czCjGzgrB6xV2xKpZrdZoUK9DXsDHqlNGXAyHL5JjPK9
9IbuiYUT8oHq0L9oykvdb6n4ddv+Xv4KFC9ttnw1kF4VRXWYT03l850CWDz5UVZsHb2CEz5VFyq/
agwA5pAdRJA9YGHkB3qynUjRp6GDfRzGoy5uoo8+Pi+Wi99FeM/4c9WdSPas38ZnylpIygxMqU/F
JT8RpHyjPgpet9xHMYBvSkBvinITIeMqSatEhCWhAnKH2leykzQdBfXUBIewps1B1NOmNqmpHuBh
o0Sb6JnfxTQm1C2mQTwbM6aYW+tCQcz6LJ/RaCHn3qIzeiBgoVJ34d1ySFWbjOPpYmGRmn1MQGPq
ofGmkgUZMnkRAfwsXgyra7C2bca1DgE+bgA3XRWGNkWz6FgJjxppLMujulAUuxtZlLbvlnjsgIyQ
A5LYisYfmWItfspNSAoHktLy4bGPHudlb5qUSTsnxhaQEVOBq/ohTH7G+XUAnc96EhfCJW9bYj5P
cojdDewcd0SgbI5ID8C8h9qfAV8Pjvq0HRhZ4n0Ffbx+H6ujJEAz99lDsOYa0wYuEENhpnYY2WRx
WZhO2Zbs4QvsW2LfRC+xeuDd0wMLmkjB6IW80I4edaf2x/sShKLsLh2Uf6Cq5Hb4mYu6l2Z79wEW
svSjxiee5VFEMuToe+SGdrIxENm4nxpBrRcsEfpt6oFJvlNQzG0StzjMt3rjKW/BtkPuj2rG40gz
PLya4hcd1eQ5hE7tiA/GeUw8vrnkcDJEF7DMRPdCVw6f1Fvzq9rSZDp9NxcEs9o5wSkQQqNxaEcK
HLHcISnXAel137qTE2xzh31qR45kRxvt/tP+rrz+E6Cju4tEW75VzsVWvp0ZFJgAPOEM44wpLslF
JDaXENaLdo/7gSJ/rtLN9gL8chg2vCg78dSx3LTDTofT4ytUrG8DA7XMU0YTLvEpNmsBLmEbTVI4
OZFLTgp5qLBMw9HbIc9CNhqBb3pr/eom9iaS40Q/bO9ZLq0l+cUJm83sxXvVHRzMaTIlXewWxXnZ
Kwa2JfcDUbcDxk2mSbSRLjsVz8Eb2m3lSAzJlvTF9ix8is8SYCqcnu8hpwEqjzttm9+JT+E+PWES
RVBDnEOQnGmXlk+ln/Ct/PjOfKXFwf9JeKeQqTrLh8G39pBoY6WLyh2gpxCiJtM2ogjYt3RE75BG
0EIhOEe7iJxhlIlYPT1JjzJ8zgf5Gbm5W2yGWw3hsT3cpgfdUegH2ZuesCd2mqMdlWN7Hm6bXeC/
Aa1bjsuxPisb6GjhFrHaEQf5idMba1+Kqew4Ecnz2AVcM2xkW4RJFQ88o7QhIZyXo7aJXrudNvDD
Z8/cB/u39n065ufJJb7H9Jl9HOV9ccTbvmzoDDipI3iZi9jb7u3kFDgU1F1khqdsY21gm912O910
qsf0XD0KL/H95PbvySOZB490Qn7q59GrdppdQWq3u9fwghgZs/oj3GqU3Fricpt3duNKG64aF0Yy
Dh32MO7hDPczAhIq8esYPv4P9s5rOW4t27K/0tHPjQpgw9/oex/Se0Mr8gVBShS89/j6HgCrTuqw
zlH9QIciICCZBomE2VhrzjEvw11xIGwk24YnaaMvzIP+kC3Qjc+TtX1J5v7KfJF4bbXwjjgJhpd6
LuaQtuecoYCBIuZ+kdQNYjAuLi8x32rtrhmUbKM9u8NT8FAd2p/hyVo3h/wtYtRD5eub/PNbfPLv
+qXz03tJfsQbmS3BOUbfw0A+4oMYkb73yT3ZxWK+ql/lR/8KpwusMrsVB5U/e5A/EjqWc7mb94+0
SLvZg/1evwII1pYkCF7jjfWmPRYv2BzgBDBmeStegu/avD2Bl+zuw324F4/GvLnkV3JSlzRyZ/Ja
HJnOh4XEB7xn+ALWGMDnCUiWmX4wN8Yc7Py3cafbSM/0ODm91VQr4Cm9wk2ojyg0ebCbxVdlk5y5
JO7yD/bV9BHHw3bYB6vycdi7nGOq5zRcpkeuTuHHtN9Xz8HZw2bN1YWjaNHtY36vYFERjWSgK56T
uJEhYSUugHvSD3Jcqmf+xsHk1wtD2Vvco7Bp4MtywWIzSTME6N378B7cS86c9HennYETVOSZ1q91
es8omR6ld/nIedmY66tuSweZo+Vi7NxNt+34QfpT96N4weZDXNWK/T1BYztXvyPk7+fpk3QmeWbl
blKuSIGyQbonP7XqNwR6W3frb7sl1+IGXuVS3UlHFcmrvzTv4g+sinq58OwfIcJTdxYLLpndJXwG
s2vYK+/a38lr8zwcaqIbjwV8LQB5IceK/EIPd9lsnMuHf23Z1OC0QUAgeGGovAvO/nV47qYT4HSW
QF3CSQWcW/mYfrh0zMmqmOnvNS9Erg1NnPMHl8H39mhwIniqtsmi2yrcqr1V53xnv8co1hDv3aEv
t96YK168b/qB7n83rjUJ18G8vGsqNBe0uWbNvfksPxZnJAeE2MbXcXzwqrznr6wiPSfcVPlH0x+G
Zy6IzfvAz4iIJBlPxpzYGCKQE8RpqV8CVcDBueuX72i5UOPMujv1hGR3Rjdm7s3dZXHmXMpl8nWI
j22/xlB35pQXndsj2zXcyHMCXvc1wo6z2HkcoQyB5sqrvMUgaxzspbXlwNegdc6xASySTcfpxljb
Z3ktn1JsvQv9wX0uVqSpUq/CDsXB627evUW21NHUc03rrsahmaVc8IIz693lS4WTJFFmK+7GnhF1
uO/mj+Glwif6Q3nRzxbX7mBln5LnbG9sq71Xzu07EcCjWdbBkkuauDAcpA7DTvvYbVROz8W2nQN0
2yv31jpfM0LlndcXa6HfMaZoP6zx26Oi3kOi3dQfDeeJTbyhHTdXNsEquPev4VXfY0W+WxU4058F
u0A466SFeGw4Mq8cs84TtUV+QO1Dpd/sL+Wn/q1/yy7FQ3gXn6pDwlkQgOzZezDvlXMRzYetswN9
ebKu8hLG+Mt7sJDuwGxzOKub8Z/RgdWc+cXceBJv0UXSl0E2a0d3+qxq5hKBtRvVn4UMoea4c79Z
3pErjfxUOgerWjEu3hk78h/X8IWzLfcLV+KaTgwz2WvFI0kJCDjQt7Xb7sHdaVt7wH+7EtZyMD/k
fqTfX0Oj51cE9Ww+VA+QOd2dwX5UcMSmd/YzK/GOJHVWB0GzqqdqK0D3mSFMlXsj7o+msps0FiIn
0s80+XyMOBjVEga1AupP1ljZn+YU0Dyfc5/VKAuoR9oGV+5CKEJpYzl5mkyVqNviNOf2rTUTLW3K
qQo1rY8lR7vas7NFayr3oCC6rUfXNXdachxxlipQ6bd4mrG5+ftSem0o5igjKTRqljl+vQ26V1rM
HNXoWgFyIT8zw3RDgu9ZUJNfF5HLDfA44daFRGJj6+agvtDvwPsa51Db4beFKSQ6GgxlMFb1sV3R
VyhKgi2n2ZA4BK4CLafLaCShQdwQvkUF03p0rQJ5qouKFardXTog88TOwg3vENBP6lWkxRq1Qd+g
4qCMD3Xk1u48TwE+24fvaEWpvoiR1MOIOutcGlRdNw7K43kXRsc+MxgGjetJVYuOgBzItL9Dn5xE
JwMaOaQnoaqccHPpTI12U2CI58TJOqmuirgnfe4a8lTqEMWxbo+9FHNsj0yzdWdQ0vA1GI1TSXeq
8U513WnOnJp1bZ7vY8eN14FK+Xua9GP/ThQUym+PZVLt46HHvJD0DSUVpR1Dg/Ri14yTaXGayFiM
iV/gDmyqg06TTJJyAX+TuqjhYG6rkT9MddnPWq0YRfUi95m2ngGoOiOQVR4zmrqxMtz/MafXbvr5
2PSHL4vT86aXkS9EGwX4x6tipRS6y49QLpGiWEACTE4AIZQ4SeY6UynpXqmE2NnFKaoyvldHkXLX
23Kxwz6HEj5F3+dssdkEC1GDWM01quLZ2MXpyij/nAst1COJFy6CobsgR0jQopPBDjUS6fceosS5
BnGwQvGN0l1k+Q5wfUaN1HgyhVVvP5emP9iYNBa+S83+lwen130uT7NNh2TcxHU0UHMFds1lhSJy
5RbUj0tUl/TGpvnp4WmCx4tje5zcFm9/zUuHimsTraen3R7/fBe1LophfvuT0SZXqzYrqCg4jBpC
erFTyPrRR2dHCB5qOaoMpB10msHm/RcNUNIIasVO+ZJGerFObdT3f/xtmvuKBURECONv+tM0ySe0
n4YkHwZ5I4BscMRML6J6XQ3zGwQQMxM/71dG4efy9ILppdOb/iV78POZ099vb3p7zefb3z7+8+md
7iakJjb3X14yfWBrFqjfC2rat7e5Pe/rmv2yPK3E14+6Lec6+j1hQwO9ARk/Z79+u18Ijc703OlN
fvmkz9np0c8vaNfcZxoQkn7hOv7tNpm+DCwIdsDpLX7Zrrfv+eXL/PUa3D5ieB0q7ZE23Us5NjWA
28a7YUSCTpMvj31Z/KunUP6nrvXlbZSpaXV7+jR3e870tukEB7095/bnv3rs68dMb/HlbT+fY6rD
XUW/bVWP38+aGrBu0KfrHAtFNV7IoaAwGf/6ZRH/Buoezs///Is1dVGnp3/OTs9PqTUJS4c79xdv
MT1jmtze5vNTbmvzt6/7smJ/+zbT826fNL3f7bFu7IL9f+1RUvlV/5+0R7o1Kn/+Xnv0/FZ6fuJW
afInBdLny/6lQFKMf9iKqhuMAGxV10eZ0b8USEL7B+NFVUwyoj/ERyiWZKFZpsIoUWFq/SE+0vR/
6Jqu4N8m/EDTRl3S//zf791/uR/p5VNTVH5Z/l/Y5i+pn1Tlf/9vZZQW3aRHmqXbhjWqm2RDwbmu
aHzQr9KjgVFXLZW1cQ0xXdOmDPttWbnbypXBMtRxsoxVCsrYXFGoKiHui3SfyHLKsJWzBp1VYrwL
exNEtXzE//7zly35z7X9de3En4VR09rZtmKbxGVoBjUz8ee1c/VOi0yv0q4GdbEcw/IR0gODC0vS
yQ5Rrqnm3OlKijQ3DUDjpVjkTCJeNrVb0vuILX8ZujjhnAG2s6UHI/nNhuuEYVFVWu9cOz7iZsa/
A90UNXXe/8Pqjxvvy8aFwIRUzLIM0+D3//PqF24VQjVXtOtgd9lLMaTBKSf5fB6ao7Z+0MSChBH7
Ql2zVtuX3pWrS6WIfQyH46B6mo9qndxuEhlOEBjmBC4uK2tUImYFWkuiZZPYAeAl8mLbNOWdMAG+
OK5CqOCojM1k8xBL0fU/fKdxk//5O5lCE4ps2RbfDdHOn7+TUH2wj0GkXtnRk3VRMqbmVO8SYA4E
XGA2MT1FB2/VKqsspFvopLm00xWvJ8fPade+lT9aXZ/vzVhd2UGuYHck/tunMhaE2p0RFfR4kOx2
NpyT36/6eND8+6pz7GgcURxV6pe9KckIhnMzW1zR585lQwruemXdxnkBOMh35qbbeHvILfj1+/DY
1FH3Cpetsujp6lKDLY3mF3oN7hzcoVuhWYeIF7b+mpuSec5X2EuBOEoN4Tu9SeyTKBLvbEnqEg+M
vCdkkHYtloc59jYbfLMZrdg3uJ3UPPKUyUhnlyyJbY6Fvcz9gfoW6fAr7l78tdRm6cZUz7qbyvNI
S/HTOIN3zQC45g4uklqylW3euyffM+zjNAlhXTdGvNYNr54XoXzsu9zf6j43cgrkCc2h6Nu6af9q
gxcm8sx/bqS0PgaktCw5VXTrEvojgAUlWCFrbs7TXBtSCQ4qSn6qVN6pQqQnOXcA+tlrKwdE3raw
KozwwRg0sCldqCAk1CpwN0W+7Uq5QOOT/ejJY9jGfvlNJNyrDp2lXT0l2+hxWWx+/3uLv9pVDay1
uiHQdyKv/POuarWWWnemJ66SqA+NSbpJZBXF2imjWVhH2tYyxYkbaphxffno4VtZhjFx0ymZNVhV
HeVIyNS6plKqII0+kOV2bQkjA7I4U+0eeztEKtgI9vN/WO1xtb4eYdhcbMO0OCXz/59Xm0ByRN56
oVwHulacuL07NzTOqknurTBia5UTkMsPj/raMq3kqHkl9+7hfWm/ybaMK1P2f1puWmxaC+9lSY9T
0jzuafNkAB5a++vfr67yF1tZVSzVMhHKclr4eo5usJWGJA4rUIas/CL3Y58ufPXb6ODRIEQwkOAp
SSzqDNpBGZLwoLjBox9a1fb3K6Ii4/263VTFlk3NklkbfTr8v7/dcXEeL3z/h8iWiksTvxJQiPs8
VLRDQeEwMMiRUDHNSvVT3LyEaaLd+0N4dEVno1EU4jxtSpRBZBm20alIKm0x9PCIuJENxBavVTYr
SgWeaiAd+HFaWi3Jpulicyv85q4JtfSU5P2udRTIcQ55FoWZQ9uTkn4nBdG3IMRO9PuvKv5iF0Ew
rDGkUExd/bczGfbI1M5lR76Wnf9dq9tg345YLZRe5iIKdHLDwp9Gal2pDgTLzOmi18BQj0rfGEvw
s8MqC8hh6EHJbT1TwL+M4bgMUrceANQucgn5wu9X2Pj3C7lpMrjgmsE/Uxfjb/fLb6NkJHxLaiOu
RVlZC0Hk+ZqT9How6+9ZX5nUXzQV6BGGl9oM9SUW93Qfk2EJZkYs6lC/KB5dYC3tvutWYx0UEgcX
5Ae/ajJcJi7AtAEtNdwSqnBu8VyQ3NKoW0t7NirX2sieWqBSgk2W8AmbulQhloAkjXFmrQpZpRCt
mPGhjvv4gDdYBXC7N0V3h7vJOlRhQwE4QKYjdWaMHWuVDFZzyi3801JjnYOO+qGciEtSuvpPCb1b
4mfKVarNnRrU7i4NlHvFdtXHuJPov4tU2+kl1DYiAY5Q7KRd7BEKPH4pMfq5f7/dtfFc8eVcYgoO
CVnRdJVkui+nwCCCwW31tnK17WyEOw/NXQ/4ZT9w47wxJKO7k1Cl4S9Lo0PfD3i5236Lv42WgRQX
eErhV9SlthssZa0l0qmuyYPRNbKkA9lttgHSR3DP/T5zH+umhMFl2assr2mt4YFCu8LYMOm1ezeh
SdEExFBLifFgWdjOYYAPai2OuN6Jt+md9ihCjfjycJNZaXQPZ1Qlw0NbxeC0Vh3XwVkbmNky1kMQ
Ayland9vKUX/iy0FINPSgLCYmi5/2VJSJ+rGwI517bLkWcuJPCS+71sI1nRf5oq2gJmGVaUtyEvz
43iv99XMq3GZEuKU7XsHrYya9cdENfvF79fM+DpsMbCtw3xgIKlgFVC+rhlpqyKQw768tpma7oM2
LC+2ridkhz06uYRu3yQjWRpR6JlP05JQ9rWTDwB8DYyN0+6bqSGAmh5meyUk9VhYCGn8upEPvWMf
RyjD3HWMCDMrxlFMMP6KRCAcrbVHrom6cUHS3bXqc2twXZRabGVDhp4tNKs3KSFmmfZPAqxrHUd6
vkw1AKUd7p0+H2w4f1TjwAngwhl3fhW1iEyY+jwmP6VzPKQ5vu2tFDMt0COGOjankRkey92iJU4F
A2d/CsO3IOzrA5ImfH3agrEHxuZUPIWwQFeNRaW2ybJ4ZbttQRjhiEdxBb184luWqp+6CzPxo/90
/rU1+8vuwu2SzAGlclYTmmlYX05ogxXaZu737lUKW2jFEmV1SJHUlxMPM7F0wGz/w3c6JD8D+fAV
AjJbTbyHapBo1FBdInDv3YI5cdJ7qNt4S4dhoWUEeTP03pomzkwg3n2FnBAPU2C8R6XLvU3QgGK0
W7pOpb8CkhteZOWlqnLlDuco/nhDPtbpJbDDs9zggWODyWsvKL77NX0YOG0dFjzdI3ZQGPdxJe1C
1a1nIhBkJmvLrkFIZnFIo0byaR/3fKVGww+WBiNzFocxV5xgTzuENnB0R2BfRGGfUVJj2BsDP2Vg
0QXIPHTYhtUna7mgLB93mgASZ7YHFfvW4XNO1Ncu1ki16OA/+I5zUPxyKYddeNZJf4tT4LuqVJhr
M0oWGalZFF/lZAmGTNm4obiD6AqTfQ5X4ZAY7QgtCp4VSoGIKyhiA74ACoFIqhiQf5FCWa49KH/w
3PwzqGZkGEHWrM2gNNe8rUoAV0A/oXW4GavpSYZ6FyzklL5gx6AXa/q3vlCUbc3t9RwSAajATlCZ
l/oDXrl4WZTL0mY8UDhtd3UshH5KUJM/ZUG66BzbQOgafx/oIQA88vieunbqtPogoRA/w3Op3eKs
+t6YdV2STKq2KAwJh57FcpWSWA9JS28+EFQj5gIBGDeRvDYsB7FrjW5tkOor7DtM9DVHbxabP5RA
ckCawOoZWuCpjtycgsZWL00VvKLHfUsspOtY3Ixrn0C35V5p21jGRSucb2A9MQyl7UpLY39RKOwQ
gSZBZiCfCTtntNLT8ocWCbHtzAHBf2PJD1THt2kpD3t+Nn8uWSmA1V7ZqLrqzgl3OpF8O9DSoxUp
hxGwqt64ZBwqmy6zqyNdqyJ11nbiHay0/kAuDs62KAM66+gOhKGWK88pS0LF/PIUYfod4rrYknEa
74XdLylnQGZxuN7agJhAb7Tx0cnKY+2bAI01q7uaJeCNTEhz4jfbFQ7l/mxFAD5jy8tACXpkoWNy
xZsbA97uyTNvHO7C3GFLVHd4aqOfacQB1kWmvVEIoEaTfnQYcqVu2R171XEXta4ZC19gKJvljMA5
IRMvKKnGvjKaet0WNvrAsCjOBEmUZy0a0HOpgs3qydG+iMihSukxLDzK+aApuieNVx0kGaxZNkjW
cyfx/Ul0ykpkEuGgyZeoquRLP/TtJdjqCZpWv2IjlUEGwjAGlRTbpI+Fnu+ecLzsKnylh9gz3moi
0pa6OWz8qjPOSoRSL0pL+rk6el7XIu7VQCu+FIX9vQeHEDXqK8Z3aU1AntMuuoqoRZM9f0lvDTHT
4HKu9aoPswq6kz1OzAzhdm5RFOLeztw7Hhjjpot+9LHrXoaqrbaScC4pLA4pH7SHNCmPReG4R99Q
lVltF81G8YqnOA/FveGKvYed/eSjZqD2MGtUEdLyt5J3fxh+9I5kQhMfBQyV3RyGDLjlwJmS4Fyo
mvqjl3EvFA4eMgJNAX01mJdpLOMG/rnsJP/kmAXQXccjKyl21iMsDLWAyviuybU5JwJj6ZVNumtp
++UGUVx12r0SvbeLwBHca6G2dPAWLBt1+KZ7PZa2HPO8UueIpRszfWg1oFco7UIC2ThPeQtigDal
QOdjeqWD+LNZqAYC3sogp0IhBnnjNdIH3lJ1WxfORU1TdH92rT0qiniUvKFbdpaTkr9Imiry7JT2
2W2Wu3eW153ASsDdbA4gjdbiZH+bFsVkOJlmrYCmvBUOK23sYuqJNcjLoeNc/bks05KFLgQweQyQ
ysfu7jTxOgmqX2muOonNWk/NyD8mBSDY0W5mJiRqoYoeyqVpIVSVafJpKuMiw3TQ2elmv/PHiUma
N5QJcyYZotnkik+/j36d1zbNWoh4G7hSv4z75u3zYc8/eIYI11mV1DvSX+pdPDaGa580dkNDoxXl
cbmLNXht3NJv/K7rsVxItO2miaeo5U6SmVSEShhxW6zouNBDsct+CZKmX7VQT13NfSyMuoC4iWfd
ThCvBBa90aiPuAB5nr1QIdvuzYSDZSgaeZYN/b3wOFEjv4kYCu2SutO3zeg08XW8XtPky+LQBqig
COqGTFGi4NCwPQC3fRLSGDs6SgOmyWA22efctIjvRNs0JU7twMu5jWTCtTjbTYvTnNsSeIqOib8E
tDoKiODIHpNz0Sn3wZgpSPaNS6aGKa1bTvYL4fW4tASKX9z1a3p8D8oIbmvcuiRhtb/IfoB8xKr2
RZ5KS1P5kDPj2LYB6lgZVk9hwkcLLTh+FaA9UNY5XGLNoJGYtwRbtCBy2yA9RfZDVRX+yiVGZimJ
6K21yzW4UB1WBmqPugHfgjwB6KMjAXcF4eXp/azs6SWXIF5nYLXZUNQrdm0h/4QO/WYLaLaSyeHp
cYcbVtG2CCC1VKitylBbuE1LmnaADC/sk60OVszKufZHpG5s/OQtkcD/W/CdQdsjz9bdeo4n6iC6
aLpXj0CWSfeG7uNJcQj/LdxMJ0AP0RthoXtKQ5vJpBdNXaHJkDe55rh8bW0XG9D00OSPm543zU2P
3Z77+dq//fPtHXSP4mDVSISLTb7C22fGUwfr9jFZLiN6AST8y3t/+gihikZjyjeGodHueHtzoBk4
6738oygzgV567H+lnJ4GLFrkH7cD93rTp0x/ub1uWpVpMXQzwZgfWb3bSwu9CGp0Nt0qCDhCUktX
Ofq4QbLS6kcQENrdqUglB9JJxGfs15RdNk4GIUhSDuQpsYITfq+sRI8iDJYplAhbEXML6Ps80DFA
yUZowQknU4VaOcWwTHz3At/Y+rKn7xLkETuyEkYpGH5CkCXefWtZHMnTn6dJzX3QziImfi5yFN6w
jXxtPv2Fq6C+64NgXwRkkk7Pmx6aJtNirCfI1HV9UY5vMj0Ohuyfc1mEjJrwCtIBxjeaXsBIHuUR
d8vzOOutje4QkGNJ1ZZAg2GnF1w8HUkuxTwiQRkanr4Jvrmtc6/HurWcjGmOq9Nvn2YTHDnDvJyc
a9MD06Q15Awp1Sgqgt0VoMlTkVqPZrJpYo+ajtviJEUydY2G5u3BySB4W7y9bnr2bXGa61wU9XZp
cY5p0dAsSLaniCDG3TPUVGsYx+wPcK/81S8exSn6bJokU3/3tjzFOP7t4vSHWzzktOhOwZC/fwnD
gQY7Y0hOQE2t4zPYMY7Jvf+cHdQOne/ts0sf2qPOJUfHO6J6Ag63BQ/0M93y9rTbh04Kr9viNPfl
eVM37PbYL198+suXl7Q2FMVBPdoq4jnKp5X2+eEd6A4l+8zBzBxgcvfy2JZ3YuLKNtOWyUKA5dCQ
zVkZm/pm+s1uv+i0aFeE2iNlHe2wn/PTw7enTnPTz+unUB8psowvaBpFGqPZ42GtBv4GWjLj/naw
s2VZp4ucG/FJcVZAhidXc9wDukEE5bfJJWlPpw6Ige5SAWFF+twIhkkgiJcMnhLR/XOCLRAl0m3Z
AWo5l0rgh5lCxJ056NxhjG89np4mEZwuFJe6hLOPJCAjOvhXX7ba+bRVp9+lYOC7Enn6kHFX9xli
TO5FBUkSXX8FxoYN+GXzT4/98hNl0246/Xq/zH6mgvp1/WrV7neT9ICdrvvpvk+HDgeehRo0N5Nr
3Tn7DnbeIhr07i4NwxADD3dcpCtYYMpWfpCZa6RZI5GVHqYWYl9BHeYtM/A26wZU/zxlKDkLxFAc
aUEcu1zkz/qFpGP1YCVXR8FQGEKaJXYMy0vqAnjxlPdBKbVTnsoPeksIj6hOdSiP6aTaNbcKsaHQ
8u6v/FLvT5oZRksYR4BzIrpEZV4sU5EbWMS8h6GQTIYI2gM88QBqsvWecrKa1VEgY/FtvKXkc60n
3u01LxIFnkprzjtNdbZyL+0jJ6M0ZsivtmcZq0YEw6ayEK+G7rAk9mZWCzCeqVtl53DIV0UNktmR
HVDXLTf0ZK+8+UP3mkhNuvcDKlCyzM0THSbC+gzbWBUlQmc1hE7dqWm3ReD0faABvGphwo0J0O5F
LpcewSmJVlwDt38CImpu+8T8kThxv5LL2sYu2LZwqu07EoD9O7Mc8nXWBI9NrFVLmsPg2vrMBSGU
WssgbvU30VAwU5XBXZeuv205GGAEUq3yvQgQlZ9iwZCf9V4D15o4NoC7DtK8XEDmtwj9KZLvEiFF
xyaDOg1qbEMdlOweWp3aYHjbyI9OQWA028gIr5otxw81GUoMi7T3TvTyUxFtZFVP99CazJVN7tEC
vNW6NhqLsUsDn8hyl20fcikMIG6XKjUDfo/vg6kS+pLpex+2aeKg+aY79DNOqVOGMmYRucSVoxNU
M9vF9IEOcW2RCBNyL6Y+dGVhvUUuWnFX1GKjpG60NnNQR119CA1OCrpS5heEZzXac2UdlYp9yFMC
XCqpY5ztDJhNmnPTk+NtKl1/53vFRq/hcZl6fRUVsJ5O7elRxla4dyu/ZFcLuNEjvFayTPztjrtN
ApqYQUL0rBet6woBYxAu6kazDuQZPLmNqWwJW97m4DpXdU8NUdYzAuCckJw6MPv7rpVe600Uales
5/Yh8uAHy7HX7H3lXZIkAhgb2gl96RKcPVQ2eTc5NlyDJM1Lg/lP4DQVfnayKWKTY2uVP2Lb9U+B
rTzRv2EEyx36SlFaMJd6eupydqy+xYEZF3CiCvPey1RxiN8GWs5Plf0usv6u9xPnqvjaq5pr3cXt
HH2X9v2RFl580s2Ak5gtN9si7eR5n5ZPBSDje5GHxwjq+KGUu+/EfkBkqz3j2EtxuyDxucfzTrgt
zfUHeOXLVg66JRiFYpOUKd4BC/FzDvPDkuS1r3aHRuvpX/jNNqNvYqRJsW+UwV4KEbB2bGDMV5oE
sHd4DLII8XY3CxyBl0AFPO6WVyv2ybMzdpKvR5SK6YoqkckQKcJYM/TduiB4YE3TBkV/A7/Wg1qP
B8ZI16RHgmodSX22b8wTXe0oayKmCisw/UhP9hXExa4R4KBK+CCNIMUamqSM/3zAquZo6p5xVDdP
AEpslFydt5k5dwjaw5UVfAP8TiTpYGFsKKpvUkoyiGgAdUpm8tFXyTcvM1c8JVmpIPZp3dXZPify
6Q7pwb0oBPUEFsmhGjFljMroxb/b0aCcksw61V5YbnsTRyp3xacqI66g98Qccqu/C6MBdFpsfRdy
+mDDg6zc3lq5mblJ9eEYxNk3oOQnQy+6tezQa7W7F7kKlUWKlGYZ2IWD4w9rmvohB9tWsYs3hZDv
ZDhKnrQsim1m1gAX+lffVNVt2mivraiNTR00d5Ue/NTDoNhgOT6Heko1N/YWDfeyD8RzkfZl9sU2
7u8skG+43A14qkYy3LcQpDsV/maiGnAKuGuNCDd5VIS8McEgRoF48FRr0dEOOOjQA2Z0HjCoSRic
equR970rb1PyPhu9fwZBUS4zVKAnvUmCJflXNskm93KrFQcXGt68w74MSdtaSw53gL1kYoGmHjXi
gUDZE4EgR9JRJ52yqrN7UVqUtFQs6DWpXZavEKk6vKdtX1wtynWEENwzlDOWLd2DLmr7b2oZHlU1
OsDd9u5t1wDj4QVofMsiK9Ebeo+S6jRXEyOgP9jIfwajvjb9d19oxbtUgjLMcmjIVchOSzUy4Ta6
xddqgm4vSOCiBhRm177immZFZYbOm0YfB0SxqYdrU6E5nx5xVLfYq13yEQZEuCFFn8c97nC5Sw6W
pkvQaRlDicHHT+1wwGRpsPYzPkcLmuzoBh08Jh0Jfl4DileCMHjsK2NWuCkkAisOzvCT8RsMMR0P
+ISLtkvOHSGCpFNEuFNVdV4aYl+XXBhMIyNKtup/GHpFQoRCbmnvv0lyYW7dZDxtQ31c9gkutYJB
JUOvwibHs6N03yN6qIkpYgx1MY1qvSMSU992Fvheucmh9sqadB9hJbU07WfS1+1Tpge7UDZ8hCKR
f1eCdAXV5OLRD4aLZ4dvqtenx7JJIDjRp95VV8mkCWhANAw40a9pu3Arr5nrvE9c6t0x1zCqosLY
NqnRPlJaYfeVIFIWukr4i6vtYF6OY6X2jeK8vI4CbuGtvLWPWmAjHhoEZqewOxXt1c1e+Mhh27IV
Vr0Cbsog0qmXPSxEJIrQuVf7uaNRMiXlGgx4Yj5WacjwQgLeGReOOVPC8BloqUNHTwxzrxXlqjB6
SnMyvd3MwUcpl958YKT6TdOix6bVGMFSYrUd0Ie93wIf9bqHUE8E4jItXLWte+4Kqp+BwUoEEnZP
34o2rdpjxCG+scEgsJONN5p3ykmGs8eGBAHYvqhJqSwNuJUuzMMZHGbt2nVwFvPKO5j2pXMbYyGS
6D512ZUb34JxpHD6ZwjDXtEPZ2VQg53NvXJbmeWZuIFySbrkk89dMxXkwX9wjProgsqc53o/rIfe
BjCtbdTA/uHnXbSWGw7XCgHRMjAxn4YVKACyGIJSw5Wl/WRUF21s0ZqLRE/YXersg2bOnV4L+Qe5
1RSSbeOZq1e2DHtzoWjoqrLIfPSGeHjzXMPBN4MVsVRzxoxNaAG0wFyTiVxa2yaUaElv7W3p7riE
yk9ynrybGcB2v2x3jk9UXa9h74a3XR8G17MPmRGfFQOKJzH1AE0iHBNlyJ1GwViaCBLKyKF5lcpx
5OXAIHDqcB0q1nXIk2JTjeUSecDjJ5QsXUVRnq3azlh4LuTVErDgzItbBBABhkMnDIwXYjYhkGBK
1yOD3Jwx4hc+JiAFuL5h2MqbKsyhK7jqxUpi66In7ZqEDso2rb+nJbihlE1dRRtecjtO9zknA+Jg
8oVSU4ZLSf4FG1k5EFPUO+J7rXmkG9Uml0pGy0YIZSOBlB92NOwiBvteBClFtsUBUQL1Yq3D7vKY
mZgOK7kCD2DKCJFs65J1dr8LhfzSxVG2iBQuKCZN1aRrDgwVKtYgUzeZ2f3IdeXc9ausNf4fe2ey
3LbSbtlXuVFz/AEk+sGdkAR7ihTV2Zog5A6JPtEmgKe/iz5/VN2aVEXNa+Kwz7EVEglmfs3ea3NW
l358avLwhgr0KiyGLVaDiWMhbKWHuJGWrn9rsvq7svJTOihjBzEP3NYCZT1j+7brNN8OZVWGJqIf
MReV92w2xkP4ACJPRvCHgsc+GS12qDZ0lsNk6YPH3XYVRHa2jaaqGIOKEe705XUsYBycMG+umV9L
pztOU0zZ5HXLNm2bPMoJxgtqQodmNGVQEwBYQr8mTPCTbBv/dwXP3Km/p7Y5kURsXsnW/A5sO7z6
ofqowtw69sIhv1d1M/WmjtkCunhRreFE7gj+8BSpn6ys8uI1dMBcLMgtx/IJLdZRPr5m6fakKmCj
Da3XsVB70ipLNm0LsBvpsvoygzsk66iYB5ekmb5dZzPaOcSF5c7EVbGzgBxHqG3/MBu/S1nxYtU+
bx8cCE95kK0S63ut4wvlUXcMbG/XZsnyZKaoDdrpNuZnPym/N462bgLDF0jMRuGNrpcrEHJvpew2
jgIQtTG839rq7V0897e5xwOTu/Gxdl68pnAuVt+7awjG9UVI4qTAq+S1l17CuJhJWqjGLSxfeNuW
hBsCguevPDNJCxE5hiy2nK9r5iUdSw63ZRtEoFgtR3Bjj2I8N6anH6PN/mbIMHr6XKOlxNlsmsAB
5u4ndiH4miM2yEDvzaBbDoNHaBGvAvb3lOQQW6abv884MtlNnpTqoFP9BxnijvhH/m3usO1nWbOa
BOtqYKEc2M6pGYrfTYKrFxmOSXFU50dMQoRCl9YdEv27DIwzW5qauMRPQyHUDAhZuSGIhsHccN//
/SVH7HppyvlD5/6wp/Irz0uJ8T5o6M8qWYIlRolUAAiRzlzuaW9eO9hEff6tax2kkiGO8NhTMfCS
hiYNlu3q79qpFuMx07F9yeLm/d+jgcKwD0lunGr+45Sf+XvjdkZuurgqPFf0I6uMxnmTc9ns8zD4
xcZ/z2EwnJouf27y3DolmedsSac7zbbPG266xsUJ9bKOG+FtrMm4w2H6TX/d7Y3Z/SGmCiupQcS1
ljVRugaNu+t+Y8FHVmkuQwS55q96wS3oL5WxNR23Ow0DnF0+N3s1YraWHXAgtirxxhRgvgiXiezK
YS5UM4N32gIfsG7yFVETzYERsDg0PX+UUPjQEcywsfxHsiIovKirQBhlLD52dMTg5PlwgdZXxamq
iQGey+XmFaVBZDOUlZbdTZU29coKQfygT0B9FXXjsGcRYX+49S9zoT4iefjc040dqMM/eGa6U2ff
e6Yaz3kePhmKKU1vkgU/SHO6zWDi+17iXLdR95C74Ty7IfG+NsWNk1WXore3VVJiSzXxGdMSyu2i
QkqE+AHfZ/J6FBmBRWPRUc8j68KvV/abzkk/sKLkF7cFs+ImmMsZcKVRIf1wJ2cTYnDg6J3hU2cq
VL8nvtjsxHzE5mbee52H2q0lEMd4DEiKvvul0jG+TCq5iWS8yjQO36cHfL+ooBtz78LNVjDjieEk
3c+GikBILCoHp9yHCAUj2y/QyblDxNa3eSoLcuv63Cbya1bQtu1s2tQw8sHk3kmd+F1rdqxJV027
PHaHc1jm4Z7g8WJd9dYfozPti99h0Rza5qqJENl4aXpceErXUxsM+8pjfZ4/ltsyLqwno9znXQ1u
hZUXQkizXLEfmo61H+qbXDIYS4fZkPqqO+9NKePi2XO6dXyLFO/QPCDumC99FjqrvkyGi58UV6Np
zbX3aEiSxs2gjA4fyyC3/pgTXDgCaShDYGDOIN40R2LYe+kryQosfkefjHIwNSFuyNYpfgoRJvTj
4qVxjRQUCyoKEeIsJsqpfB48KhIyYLcx3saoJnuAyhyoE+KTG/JL+xA/0hoKJSOKsY7ANy8DGzO7
a9Q62QYt5aNl0ANsZM/viDbV/ngRcNbwJIgIoF+8J03LYZbF4ly3kNZ6c6ZbfxQlmWVlWO3oEVhf
smlX7b6RiC8XKHwRQaKvtgscK2bNz8IgFgRO4MXo82M8SbK+42DjiCHeZYOFEwmQ6brrnZT9nfkV
UkG5TctrnKtvY54bx8EV2d2yWYaoKHDaef3XkhAENC+mA7NKqqTajEnyw3HzkTXjPeG4eJJG9aec
oX3YtORBDkqtk0TKzCOCy26oOPcXGKAtrd6aPQqpA0V6TEiHWBOPmp2D+UoUQkXfOMcrD+vxLuje
iIYMozxIjQMreBs1E37WPhb9ET8pMIrS8Y95DzeoAOa/hX5gsXBytnyiK4SSfFBbdnmxcRXVxOqq
daIkM4eTCWzNlaibilvST/KgHsesnoFJ9b5Uu3psXvLCDxCBX4ia8/bovOEnVM72n/ma2d2zkIq6
VeF8nRfahdYosu1SxR+zalWUiAD8R6E6kIE3bqP0bHT+t78jmMKHsuVKYe3z73ZdWOxwEQTV656P
Gyw9loijuemSfNgZ7e+0JTJuSrVzq8bxl1t6cJFiHXWZiVK/IPbbn9wXt6uMNWGDyCYaMDdeHT6P
5A8fctXSs9pTzJRU/eHHfrab9I08cLHpGJmuCSSgk1QuxdHIFEU/JBwyNj9J7s02QZKbyG570rJt
eF9CVt5VDCZwU2c7LW1KwgILFOLrlq0h42YviK6AhENlDX28uAureAvG9B5OCVSmJJ0iZ6QA8cyx
3JohucJ16T5NnT+cFEsE88mpyXlxlf17QGJxtkqSZays34Qh6onUbHncQo+Q5BKCVpJzw6VUKpsl
9QH0DxbRhMGjwBjROHbKvch8LE9ZHl91ZQIqJ4ZRq4tYZHC2S+ZIJQTirZstv3KjTdalOfA8tUtz
GNI0puauf/8Vw8dT8KNSJCEALvSylXSDeGfyQ0YEXnZXT88bV7y506T/kPy8numYEMc54360flBw
pcDlBXO/dioudlDfRi9l2FgX9jarkafmfJrXTJvXpR7aS62DM3Hb1Z25LSiF1PM3VFNvfQZwmXUz
6oHUDc4Ijr47SrWnJsEjMfhOGrVFLFZZV/TR3HQoHoKJ1Ufrnb2YPFazRJOUEUo1AsJMq5DdfphA
qGIlgVQXfUhVW+usIdgEVfGw70zrvBTKucTIomGnaWd+mQsJ90a2yZaxEnyix+gxSxpAWf1N5BNT
emPOt06ffWtohkHuG+8j2X+7AM3nKcnVtUsf4sUQKITN0hO7ZnLU4V35mX/6+0thODxzXXkvCFBA
uen8lvSoCIdRz620UX3N2RNVcn2ucm/6yFPCWOAdVpbE3lDl4atywpeCD8Ip6Qig6sLHpzpnGDcV
jLiA/19RwnVXoQKQD2bBGR+ZAWNXA5ONHxZ/mnCE66wWLrJOXey8NE8sWcAALi0FSS37o4vmnySx
c1MMxVs6Zflz+0N0za4iU/yN29k6k+MEi4ZgF0NkLybK+qi0ZlY2ljNfQouYluWRHNiBIBk7ePl/
ZwsWuTxtY+xNrVIC3FEYSvYfZtCme/PXJA15anBz73LbeKl6/iQGdzP3VniZy/xg1KmP5L4FnWmJ
z7Qhe8EqQUfVAfA/HTDlTSex0hS1vlOBuOlBneFpscnGbkjacqA4ZIBrXDIx9yhEkAvNJbOlMoAV
4JE4QzPibYy4eTE7XPfaktte2v698ued3aPVqwPrqazyz355KGhG1d2r/JFnq4nGolc7qdoFPFgx
KLTSuj81htzVkzCvsqrfeQlU5CyU4LNt3WzJj1+xoQTFWpaA3zKPcAnQvjYV8Q6NLmBJJiwEECPZ
88R5Lowfhh5BqgVqAUHYQtZL33tg+nsZ6xncjDcyWE0vcZUDcSEj6FwExLjE01A+tfmPkICiNBDl
V8ZpurKRr+D4SS4q73VE/li2da2M08hL6407YeIwtGV/c6GDMer4yOsiPhad8WqrXj0RtwDk0rHi
HTgB8KTh8txOY3WLJ1CObh+N8gHldSt4aDLOrrDQoShU31pTdccayxjSPBMZTbqMaGSrntBaJaLR
pX8QAcy90b1gOnJh5uQ/y4RQ2TqYjSvL/pewYPXBuK59mh7ZrDGZcG37wp0Truam9E+diOIO7oCB
S3M/hnfm3vmLYfwp5h78F4hf0t5pdbTKzxOTkUthEqcdJClPW5bKs5fb18yp62to+eVT0b398wcx
8lwgyYaqgmDPcyqCsGwEq0alnSh1HF5kmrPXVGgeEishTbgHFjYOpFjpdvH3fw0XQlNBiY6OklVR
vQtM5I2ZF5ybkZWVSIz6rOfsY9BM8kzLvNUsrDo5eMBVG2PtE4HEJErs/3aK/AiofjOip7ue9zfj
vA/cHoEtyEWRLsPaf2TQS1jh1pRNNzeh40zi51Za05XvgAqdyJpCiyLK43qK0Pzuat6sNTWNtUEd
6l+8pflaSjgu04CEo0kepMk2/548zhPfhw7V9MZz0hGNYY7zBJjGh1AJ/WMP3TmiqX4uKluTFgvj
t9Eg0ZrH2lF1XPs6RLPnkL1dPSrWirIYSUy2UgOXA8OuYGXgvyA6Jqcs7eoTFBWGT9zDDRQTIf0q
yuLu1LhDGHUK2dw44jfjZ0KT2I+7YGAgl0wW2H7askb/ZICZ72dnliB5y2BtqZY4mxQ5vy16+6y0
dVLmkl3pkxWtQAqvVbrsIipVYxYFu9b2rvXKQH9k0s2Mde/6en51Mid7TjiyHmkco+nPL7pz+Rtm
GqArg0KhHuUZ0S3xIkgCQ2m6ZPB4ZiILNnE7oMvBQjNbUrz6Nj8pEt7SEdhrbMa8OlC/PTt3DgZ1
8VOl1ZpB3CY3Uu/TxqPoA4byB7vnYBqCk/U4PEvfHPYm7xtkk3WrZo/iz8rBdabtXtQ+87vyNKLm
w0UrXTTSD/tkyoiQJdaxThqi9JhnrL2JUW/XZ/1RIbdgp+kRedZDoqHhOree+Ii9zynx+nferLdU
B8Tppa1eufaAusCb6DtN6WylA/7Irn84otFPcUCQQdjRP9MAqTik/vDK+yIxJE9kzbiD+i58I9Jl
+lIKDb118PrbUpcHp3nQEyURco/NHDGgsIItHex7a+bdEyk4xEZYT8LJTv78OjgI0Oe6CDkgi/la
ywmBlqe/EyvBDxnGG1Hbe4NO6Vw4PwzkuLuEdBuWEg3X5uBv2GAmpMZ6RDvVJieHlcfvpeyJvcE9
UllAvKpm0VHaErgVJCiYi8VJNt1sq11VMoLt9WmYR317TRArnVxyKsvsndKp2SBmhqObt2Y0eMs+
iG1WJYZnH0RVviGVnk6hM+nTzKZo6lz7OOi8ubQIVnZhAJKQZL2TKezy9Pd3tauqk86t96Qh+zgm
zOWYkCB7/Pu7aSFFbTJmZklFd/HJ4/E8jLa9i06gteJ5LQSysSAFqTYN9V1jH2KTzNtcjWBJpwy6
fO1X+BVyaOYzXJ9142Njb5PAWU2VnACUhuu/9rKK9erLkv1EiEUeU+x97+hXZGh9V5M/3O0iVSdf
Qy7rNcncnuGf7PxhKkgZBnb1chFjr5/t7BNZovvSO/nOmcMRgdlgrstTrbphY9VCrPP+T52W3ySV
/471A1Nd1Otcyou/pbY9sjKj/irTY5pM3xyz5JiTwbQJA5smssy+/uojpoS0NFI1msviaMiBiUBd
risGmUFA4rMcX2WYibMhOSkZQ30NfCMZWr0Vaoo/Vu/Cj3P5GLem99Cr9KfRcd5La7ojzwN8RS56
li7lzoqNzSwI33IX9+LEQQ14GvduCK0yS2caw2A8tayLTmFcntWQ5ButsPE6NVW33Q/YNUKAV679
luB7B+IbeJueLTfTU26HHnrtPxLZVjylMMy3f9M5KiNQrAOLnqDVslsrfHQR+u5g2xFpuE61bcAK
leyS1etQBE2UBJwSlRljPGc7RZQW5ON8KGHqTgzM2xDuvNQkf41tnkVdOYys9mr3OU29An2qe8hI
pxfxm90Rd+xy2q9DD0VK6hfMRqv5C2l4szfdY2IY3oVRFmW/MKK0M8VbUPi/ywZdFPfmrmTzUg5d
g+o9SHFdMtNdXJd7YK73CKv0XiNBqCSD52bc29o090b5A6NLvRvr9CoZyIIas7p913lR5+ldPmT+
T73v6jbSix7utWivgXwwmV2j2OiB+SdgCY/ExJGwuDy0qLSFdW0Az2YOtuWy/kZwLigBx/E5X8gO
FQqYkI7p8nxEE3NYNdE+LHp8L54/backhIvpl8VlqoafU2Yxl4zzgz37b43FiqTxc2M1ORlu8Z5s
xF65DFT/xr3WYuMFIVButrYtgfRH5bbfE9t8EqQo3npXbO1UJ5cusG7zIBcGteRqcxDOR5lgqDcr
k30Y+yf6P5IHXP1kOL55aJfu/tdP0DvWKwLP+kAGXfvkONlL1tbjfqm8997xC1prf8alYvxyNTdF
KXPgfXMYYrfR2PTYOkHXsexz1fdfSdv0p3ScHwJS9x/j8/9PY/q/EVE8YWJR/D8QUX53/X+8p21C
otrX/wZF+edf/huK4vv/8oVrWwHoLe8vgeR/QlEC8S/PtR0L2x1JTvwFbK24aHr5n//DMf/l2dSL
PqpdzwargR39f8UyWSFxTSbTDtMhRyn8fyGjcKhBZflv5lnXYc0CesVxsS6zvrT/slP+m2k5mR2N
jiuRB20Ahg5E/bscm24tNG4Sv29PGnFCVCjy/Zph+OqJuGbAec4pZZ4Y6uPrOehhRLSSkNkN0KGq
8ph83hJkv0621LYc7PF1mLC2UXFAEU2ScJ03Kmb/jVhfJ/El9RioLB4KmaOw2d+2CdXhINo8QrL9
ob+wQijGs42/GbiQB6UJWFB7lplUTthQtqbH7Ly3N0vTHNpgqg+OY5SbcTbI0av0l5/I8uwAuMg8
XJtWDJsxKZazXvBT+TnXgmyuhFwbDOHxWlnBSuZANwtB9oXs5K6KK4CMVrNB6+BFlngZJNYxOx9G
9ggjvYi93CYPN0E5e07U4Kx5VGT4QOcckmavwmiyw3aNQqfcOQHc1ToxoNmm+cCeGNDs4AZboDTt
SME9V026FsNXOz/iDh5eLm55jl2BIl1lq3mYdOTN6tJqyMx+SvnuNfSxlsFKmG0/QbgN7DSCurc6
HbKtlArsnCLKAUnTqz0G9zLouNKL+jC5VOfC7S4Ia1fWvlTiVfVA001pvFrCiua+e/ekfnaBXIza
A9HBvonYjqptkPp8LCJdpfjTGtM4aRVePcqEcQjfTF99OVzXo0JOl9vtFl0Khos+ODz+r12gmOgl
INCq+9QZA0S3oozry3BcmZbzROqKXple3zFurpGjTMRGWhVoYcngEdCtTnquE3s8JkTGnAKTEfRI
cH3d5edlFvRjk1WjvQGU07DpToURMxhQcHBZq+2ycSHgL0CnE1vIQzKn29ajRETcsWmrecBXPXiO
tdn4IIbTovmGNRtPDtGhfssDl6APpvvbKGvRgFCIHptFsiOMEsbm9JNp/qspSrW1HqNbneQX0QIz
j037rixxZu/wTKDytc5lQvztp5MUPpkYjKCUbIGImisCtfWehWywyiky3JQ96vCQuhhdyGbYogQ0
cnmmYVmVuPsx9lg7jPsLr2Rz7EYFy12HO3seZiIhSY9IbPZPQxJH5TB8CJqJQ4LBNRrIgeck4GM2
KcQifrdSbXyOW+N5FG6z8RtsfHSAcdfurG7Um9qx0WyUdVSUPhObVL7knYOkb6Hs6jtrRVznU++U
zQUh3nbse/0mX/FXMyi6B6UwdvikiRxXy6+sB0DEquCXGzRPcTxvw8rks+h0JZI7IKr4gghwXlod
1UEvv2n3FhfoBcLpIS1ZOvAysY+PjBz3/FuW3WFoIr3VajP6Io3g9zz5bUasD8kn7fxRWdNvFvT+
To7uU+NNh8FqEdwSHMKUZ94uuVUz/Rhv8ywL8P5utR4DAQp7ALWvhz2SjwYxc/LMUb0Nzfi5G6+x
6JaoDSVfoXjyq5q9bO7Za6FIMPYddEkjwuhNUtvlOqTLXcnU3Jvg9+fFXVtQvhnmbHzT37Dm+TIR
ykZJsuDoE87Wj4edP6LDa7MOpnhQjazX2p/oT4pNWTrOrmiXQyPQRhR6nFekBd2nJozfZAk0qXgp
ZVNHPR4gahAH3YVMjl0F7Kat5W+FjcIKtU2MZgfl2PavdhKPx0nqdz+0CVRy3mMva9CxkfGkg0Oa
y+B5RNCYqxG46Ei+XhC2yWNhTVq4pA/Vqj+Xgfvby/6khveO2ZP10hyCBs7Fbz0ghyrZmcweHbbh
mq9+WXaR7n4mqa2fkP3m67owzRULbPSLnrUJcYdXHuPsOYBEzyxLsgOyMVhvAjyuQVMvO0CdaMFx
ej2T3+ozdyYgiyCcFL25bNNyF7sA/QGxrkZsVCsHJEnu0+Xm9mlSiBQYaq9b6byVCv0co7tm02VM
SlngxDCMQTCICIkWcgDLWJWpRWIEDDDT9gc25clbY+67gKUgiUaTgqbEVucRvpFt4zYWzyV089xB
M9Uw0jh2cDI2lkv+PF4ag5UdicZRopkSuTlofipsc+VZRJHP1UtLANK6CJNst+Thpxf64778Q836
LQsctkpF89zNCuL0flrQO+P5uhZsGwoPpdT02AypAT8t29S2R+PIpgHqa9LubE+RTRMCq0iLhGFL
jJeWgUvmot4t0nfuAqgOuZnvfCN5EITtw9hyraHeuNl5F9xAeKGQrHAeMvSbhCNP3qPrX/z0MPQV
chuM0OfUU5duj+rSuDrA4TPJ9NJ3Bm5IVJWOGb6knWEf69HIb8Zg8kuhy4OREcNFSq2b+fQ8w8vi
N284dl7zmAclyT9kTRzEFOgP8HLl0ZqarVbDfKgRs+JQtXdlYoDytsNDk6oFw+CBc5WOxAAJhKQn
AE31jPRKPQDkDd7XULNPrBfW4oHP32uXcDuP4TPElPk5Hhqsm/Pya4BmQRBFE2z5qH2ydboP/Wyg
1eL5D5sRdxMPJjWH3qfs7dYo7o6A+UU9MCct66ur3U1d52ozVMRw1JpGxFG/EVIP22aqfzfDTPxE
w+jIIgmkHR0sHS6wMLYmRzT/j5At+b2c7FciKfMtXeo9oQBJi2xE5BUOkYxnoohrAF6leUDlcu5a
LLU211FKDPlmpGXkUhgv/vgtBXEcQ5jaEHa98spk705lecVnwChRJJ+N73fb1DLgf49AD+pFvo01
arm5FJ8yhuu1hFzwWDDDbvrw2hyLdFO+Wrn/4RKhzhcmRQO0V7y3lSWjhsH83gv7gXiDR+ywBTV+
Sr9cY9HMiZOftbTwFwYkTwhw3Y2m8Qt4xUwDE7QtQijbw8ZPA+8sPEc8aBYWOQTEyySueC8L6i7P
K76ynilrQbqa3wBucBuY5oYx3su5fy+GcdnUjUw2NdpGnwXYnIT9OZmwvWIufWtCgjKWjJOrI+P9
UmeIp3x/UZd6cgh/WgVC/TDjxn6yCRN2kYluJhYkx2XGwJbK59TCY5Ar90uNaRtZ7fKcGopuPgFD
kHybVciJ2Hx6rfEKIYyRv4xJeseoxrTe6PYQ9y6dQxCELJbnIiUyt7EzF16C9acsmRJifadlXQKa
QMGxpP3soDoZFcFDrxB/gN8KwZITV8L7fKBaKc6BNVEicdalOm63ZYfwpu8QcgWJW69pkedtM7P2
attLEoNaW/wfWa70anqIizVpcLlgbTSNqNCRvhjC/AE15NMRtXfo0DayhEpPVhkyxFwUbpVrZXJE
V3pRtJrVPW6aq+VD8XGH7J4tGHHkc+zkZYQEgZKyYBxchUG6tpa2XKm6fPWZ2NSdA3WhFRsT+P3c
mDYeF/Nes2Z46ql9fEmJHgbcY1qRmSAeh3vmNDuIWSTt3F1TW+uJiCgGWeegBEUAEmBVjxPuBwNg
hI5ZFzkGcXOhuxCsPY3Qnj01REu3tN9Lp/mg5KW2Q0KztkdWhWRj3xAkshm0DCQ8GGeVYzeved8H
8MKz4QIoAJC9bQR8unm9fczCin/D1IC15Di8Tb41UpaT25AGU7xdekLLRiNLN45N+NZkA5FcJr2J
MzFASGatapCsgQz60x0PfgNWxB7eW7PbGplPkeqIpzEJbKRWMDg0QcoEPbeHebTHzRSyF+7clpQB
zlXfIlhGGQvjoTmwV73h59csJgCDOqn5bNTkwhBXwwORx71mJDLySsz9Y6zfndSHOFVdZh9Xc81Q
41ussp9jQDWa5dO1k+NvQNSEszse+eGlezNpNs7uwImSZpupTIKVHXvMSR7/i+evjp3uwGDyR2eP
JzPgGUXiahBOLX7I4mxgIMXCUadbqZuP2Z1/Y/O4s+snkMbApTpM4txdHMPdVU11Ib+d76nrnI2b
sa3sWBz4pvyBcGBZUYl8gsc7BOgEp+XGJPzYDeqLLurZG+d3jSvONKC7CdCRRfPZG7rfsflgprWE
93JMdm7sMHMEWGRmsM3YpK2Xu6fCuzslX0hAeIVJOXfRGOFx2LTJV2wMh7DFN8TMKaG98Z0HnalA
imINmxBAAu7Co1n4h7RkWypY4TEm3qBl2nux/BFab9OyRAvd2wj2UuFit7zwzfEnEkgi5Fyv8Rz+
pPr87o+cIbAI1wajc+sSOoz5PZLFuVoCs6A3qOBHcPz58W1BWVhJ9Z4aLCYMwIFBd3PCZFz1hX9n
+78p5ELahUX4kczgx0zZOujpN4mme3yprCifldNvRs8+WmU+b5DTlCthTFfXQ7Gk21u2iG9VW+8z
jAzuiGEx5oQ2YuLOWNqgYq/dTrJ+gh/CuUBuAVk2gdcwRRPPtWm92027x3RecGm7PwA9xHV9geKB
j67JX0MHDaBqr1hMbiIuGPd9H1QdGXl9TsBi+J2xUUhZFqXS87c2JabAss1XWZkYQTiVrUNcC4/D
20Fo7nw2tXplNH/Bgo/tLxKGQVHosyZCChu61HsNgR1leKb+ZfQsJzaQDgO+xtuiRkPoRV6NVWzy
ZuIqoBDAlt9Q2nkZlFExRNjAf4bu9FzEExOBjLZP+DeXOa6txtc0FeumZGjweGsqwhndsNyW7T6U
NO9srwzRvGQ1U2GLkC1/go4hcGsqo4QtL459aO/xf2DwFh/BwqIl42zX3EiP19zQwWtbO7uHqCFW
l1GrLx8/UyWgbo2et6pdf4OE/YZNBF8Y+NRujMIYrwk5UoxB3igr3pleFJRRdM+IWG75A/+fARWA
l+C+3JUn2xO09SGa+hxoZpnfcpggBxviWc3E5WLkpnlO3Q6bw9Id+pFDQ0kqgIU+qoY7EfA2FSYh
CDjHMq9TNMpGs7YJSeTuH46JTQJhYl6ngQkAF1eGeAU5sTZe0lqgqmF9ZcQof3oSt+gAEc/izkA7
H5+qZCJmz+fcRVvV1s3v2uMbiGfktnyGFrDh167xP1CzjfuaLkJ6emHx0T0WruEAuG95wjGxyo14
LwbIsiahlS1lXToSEFfUZWRa7KoStWNyRRmX2E+uzIat/+QFl7ahLMikoJmXF2pHoqNstvKHrqWM
yzS3hYe+e83T8zTPiIsnWjT0GOl+UfUPpIrBoXTUuGbAp9dWqbcy7G4qaeS6N+oPzyOgkdkzMXXm
j9Zg1Wim1yYgxziMK5jtvfvqJMGFq+822pmx8kyYT7Px6o3GdbD1u+gYwdQd0ypThVsjFeSDYzkb
6uUTv/dDm8SOrg9mPm3DnudyK1rzYYQJ2TtW+QWrcPCUJtYpj4XcBij4Wnw6RyMvtiP23nUNuiIq
eO7wOQ47qcQnCBaKaPXTGdkfTK23yaDqH2zTjzJhm+s6r7/qGKSZ7tma+ec8fCBQk7R/rdL8EIdZ
JGXbnwomnhvXlMdk2Zma4K10JGLK7zDhenmyYTfLHi4Od4ip6Nst/avM8B9B6iBNFhADrn+T3Msw
iMocbJYeib97UBpdWo56esnkyJalJPSq6klhIHy5p7DRBXhVx5gPLh6HNZqF0ywZsPVD/I0d3wot
YLrWubmtQmJD4URae6vVT8jrUvpRhpPpUis6ij/lyAd08Bs6SXf85vU5/YJ+KbAOEXDWDqu0xsLY
hXQluvDtU9gu3hZs3DP2wIrAS4Gg6mGWwTmwm+w+3wsR090t7p47lVj4ANHKyB78SikOvITLVvsg
PXLX3c+Td2wliTvoHiLHiWHXkS/ykN+M92n4VdsaexTbEW5uzbTKvjSDExwsQNWb0OkwNQ/UBeV0
7hWDSrR6qKXamz/VO4tR7EpPhDs0xja3mp9uzCgw87Jf/8XemSzHjWTb9otQBrijnUYg+mBPShQn
MEqU0DsaR//1b4GV71amyizT7I7voFgUacnoAPfj5+y99jK5HlYLQYipb/3wIudn6Vlk4BTASXrf
yy5DbT61gT6aYLBCm4TUzowfZGowCyaDMAo8tOGYt2tOOdSCU7+1QLpu8ji7rwv7R6oRiPrZcMUP
dbNY0T4X7XqLyjJsvXUmXDPPRAx+UuI5WtRuQbca4UXboga9LcxVhpN1D0Uln3ujojkwG/ilhQyZ
kJ+7gVk7MhqEMaaByIvKxIBqZQLFclPqNlPmB6ccCOc6tFH3pdIx/djY3dVBVu5sUqxtQeYGAmby
jGIBC3/HqCn4MJhyuQsdKTeLoSg5w3KgoXqMhvKIxaXcGGlBQHE7qfPq86qZG1KQlc0Or/QO27C/
TYYAdu6pia4F4G1mhz9aw0bEwqW8HpkegmIWZ4KTxTlmCkdydeHsXUvfS0TOxzSzEOdk1BYVgaxj
ov/4jgku6aQjytggMowzNwonQs46oePT+/z8UiaFe55tQbDh3HABfv6wC1JmxZJbXbNmnvs47feS
htUpkwSyxL11S0PGIW8DllCtzCSkNQNfaM2rttcvMo7XzI8BA9esJr6VMVp2ujAcNsjusud0PtBO
bggiH45jWaKWWRN+5Erq+fxu7Chq/Pm0pgVVjORPffVQWk3KXDJvL9G4Bjp/PnqCM/RcgzNyVUV8
KD15Hxknj/v5ZD6/oyVOFslff0YVyri7FkfINlDpmE1uxsBDIdou/hbdIul6poFG3BV/fEkUx1Ym
K18/46anlY6QfKIyPr/1PkEYzWdOwRprlHbsP0o41yY1cfJq27kwu8wO3Hk1QeBgQRJIYwjDiAG2
FG/i55eeu2Y3CvP9Pz8Sjn+myq0P/46r/s8vPoOs//PPbCYpce5Y2v/zi5H4aIIsKeaqmuVtxe5w
lCR86H++BO2aL/357xTmQ9MKtGsBd4G/otNK0RsHrzfOAFq7EJhmHvpl8+QVUXlTxdTDg8FuOtLA
bsroUqIbABybEvU3LDurt6wQkasMWyw9jKd9Jq8Ar0GvMPrdwhKG3BAYBgtPjjsqTh9KxcYPTc58
LKKWITc1UsZeimtlEeynY3r1MPZsyoUmL4ArVE2D+3MRRnes1XDiTOAQ4ZYe2s4vdzVdKWN6EjEe
zZLqli4kan146cyfgRfgGIANVr7MmcZRMYM64KK8ZLZcHbDDdnLoQORz9mxFRX016pwGvZfsWKPP
czytmwAuCEeMYldF/b1doGwxl2RnVTNJZkrtF0BK7DcyOzL0ZVf14vMiAyR9SC62y9DjyeyJECxz
86jMuT9X0fCtMcoXc0K0ltEPAiaG0feBc6LcJk7tnYqo57iEK5NFUjIPOkDL5UtFESfi75x9i/va
sNK9GxUBQxvEg/YYtqr+aER1p4mZtsWxkRxV5HwoPPqepfMltzpSUFv5szTcp5ZDNe6+C7qZgkE2
UZqGHW3tIsNGLF4w7c2IIDZl7p/w8bYMT+BSxcP0rGfvnOXPg0CdH8vxLurtx6DFgRRkWLBmfMTV
F5rxnPcVcoEhUi8zuGKJnWs79MNbUgb368PWPoQPjHMbrLpmmKTZh6rSzUAHn0Hc/BohYkXyjvXR
LJ8Y5X+10dvx65G8V/NV9ays1dJ+jK187XiFTkZjZIXvQcnV35KZHjZRvgQ0V31KxnRMpismn6/r
q9vatBtuctddDsHSvXtDfB8YFOcVWCZau8B7AOaBgox9Tm5EHZrOcx1R/yzcHkW98mJr86XppsMg
gBQmaf+hx47yinMuHXD2SjDYq+hDd88im6KdY5YEkBb+iWipQyrQaicMatxmBSmm5c8c3ywTkwHN
2bzJUuCuSdyyWzrTZo5a5FrW/FyL4IcbO8tF1/SgLGQ4WxC3HYYBEGPB2FD3deBqjaSl43Bwetr0
+JUdbBT+gEkide9RjXIoWNmSzDKKShFV0XbQlxdegmKyt751DIrke4MRf5DG221ZcUrFUhpsvN55
NdwxjDv3yeqzA1NKm/heaIBDZ2wjQc87smj4RgiYXGSO6+fRErGxb5MWj3+lYWn7X4fWfGetlKGq
5LehIsHXjnjNTTtsCnzoeYteEsNuLFp8tmOBTCZqn107p4EwuxQ28i5WNV7UsWn39GvgdWUOiHR6
3q5Xmeeiy77PRH7huXxIXf3Ly2mELgsso7Ia6AtCt0iDBR0cgwiTTzGUU0wqonxbULoRke6D2Auu
S9A8Rr38GMsB+wTsYgpqtYGrt4J5eYX8Kk09uKe5/hAa4ZRvf3FTbtIoHbgdqy+tZ90FCML2GEMA
r6HwLpovHLJwHDC7R5drQx4YCeUOSLPVOUfKsnSemajbXKQ0fwNoiuECk9vzmp3EAb9J9UDpnKZh
883slyZ0yohdNeUj8duL41VfMWvf2mkJXhZ8aLJ81UNzEvZ411nxPu1Wr4Pw7W2ekl09OtZxcJPn
LHGave+2a5nK8M437EMcY5/ojIaFM1trd05bgTjMeo1CxTez8Y90s1+NRGL98dnMLzn677Z13xpK
MO0oyV6ah1HtPzaB+933mNxw2SjZ/xTV8lA3956odrNNGxA3HR0/fpE5OYPgJnpdL3jcobs+DXYG
MD5pE2mvkdgmvY03zQuNOXvXQ3wMXLJUAISFvUsvDrTv/RzRiaFYEKEzk7pe1XhJc+OxzItrPXw3
4qjd+EOH1sg8zU1mb902lhtwd7cRHDGp++1CehtGV5+oMw88mDSO5Bze0qd6cD33XhbdgyKJWSk3
xMBw9/m4c0esvZkjs3a7Yt961WOizWojUCVYCyW3baZcnSAdNxRIVET5vO/xxnsopZm6xho1AZ7D
oDtUviA/k57KZnJosjmi2WX9o/a4lxCW4gdt1U2gokcXRaecx/ZQ2u9kKKA3dpwfNevWSLqbbpuX
DCCRbpOLA3RcBsM5TVgVp+Dep5skUdpx6+K2Zwr7rgs4+7P31vn+L7/4blaA75idPYMcx1kDy1d5
Fj5Xpu6teWRxHWkK02GdzOMytm+0cVeRasYxsjsoFlpDNe9ZXD4iprhrA2eLhwKwEUoz3KV4e6hB
rokZnwmseXZM+2sNyMEteQHUlqd09kgl5rnMMWoG5JsrMXJTM4bZGLRPqcl3TF/PmQPkomTc2dMy
7ov6JRsm8J2PptP9MGNqHIH/eiRBl/uEjfZQEMBhshlYCSMbez7VyMf5XOhL+iCItw0WjaKF35HN
zMTqTBxazJHQZYCrp+luNu3XZjHX6VV0qYByKtQJvTcXnBKZpZi4jpr6W9YPX3VOSjxBJncyaTFO
ZgTGduoDNgejd7t/9Ytmpzv9vZntt7JRX1RBWYBhu3GHb1CmYIgpEMhFrfacHz02gHTaFmP+nuCr
DJhOYNVj0KDa7w6fZ+TjakgY6E+VtfMLKz/6M8HqRveQVea1nkJhNs2WWZ+8KyIL63WTqpBz27J1
uJUqGaYen2jdT6BwRkLfK6eF7JvidhMEx6rUZODVMZe08veuQREQsVEwFpN7t2tuzJJ5sc0bg5wg
g4E5Mr8V8TeNNtucm4vqqHxsn50SCcmFzuu9Y5gJrotTNtnv45CTMTs/+7P1TtMMhOQ4HIwATYMs
1Y/1/o6QIePFI3F1KgmIFED9Jtt9hjt/GpKB1cdlCjfK+ep4TNr81i03rvBmltL+GHudc6f7nAOo
MH5UDX/FMb6o1XCgG3zFMJAB4NhfkQYcbUU6O2kt8ymhZfxZ7nvdh3DpT3UxrKTAsNat+U4NxJMP
DUsmWDUr736QGQhT27C+axxTC/CyJUA+mamdi5BnK1onQNZhnXBmLUeDuMb0JQc+tI+rHI6nf2/i
Lbj0TEpkuY7NFiYyFQPSKnoOUvfVTJgLxBGMZITHnTlcXO3nO6shm6hP8E+q+ufcKJYMsTwo2Ite
mkPmLPNLxXGIrgKjkM5vNp7MUDV571KnRIh7hGsjUaSRRPxtPh0VjgGbCf8WaJWLi9wXG6YH46Ey
nK9AX0ZAZwSfZBbzSS/92ojlrqeIPES+gL4g8gdKIDQKs/eK8ObYkuSypdxqAZSBeKgkM+5+JUwj
mCz625nm6tA3E0sGmnHaFfj4WVf4cO29MpLHponJ842qiISCPYx8JNv6VSyZtRsnSSI2wiQdrE4Q
cBuWBNPP9OQMAqI7M73BBrx8MAy61JpTRaWdWysavIP0pxcuBQx9ALicccTRWAFZyV5Gc023Ndhq
U8VGRv7PLpvGKkQehn8PxBtVM6+cJeqk0A5FM30frYmtrblX8JTkFHmegWDKDSDTZKo51vFpgdC6
icFImg3i/gE9NfWiPdIncO+DGWFIhQunoG91YOZsHgYrf8Tc972Oc0zIzinIb1sO2Q+9tVymJJYn
RmadCbQl7koqGzYsnBfYCWFNn+x6Qf1uOpulztBK0c2r+5I6MjE38LJfOtpCo8A6h7G7gVKPlrr9
0umqDKXzGtQ/XIgJoaHTaGOK9LFMl0cladO1zCyBfI2PUf7gV/FloSfiGbTFIHxf3L4Y90A3f7UL
gScrwYVlGSMY9vyT4/S/RFAigo/mg52ZL7bxBgnnp2kv21EJdZEK5Ywc0ivgkWUXxMKhfJe7dFS3
Yim+rHb5SAU1Ewz0BIsOwcqpveEm7r6v4+Oou9vBmszQnklvTrpuHyVWuqMfTZZvjvNukSZr4qzC
RLKH8KlR22QnDd2dpig2riKC+Rcc3AkUbaW8gz99oT1DjxAt+h6HyHclGMuUdfQ0Tt6rJcC/9M1L
r7C6o4VpD0bp3iLvpRc9f1gtHdkCMkfUMrWJCzfdln3UsEycltrsD7nfj5iVYgf8PRuJUeh7UAPQ
UXBmhcCr9x0YmCagVx/72Tvmwo3oy9exQP4U9W8Yg/eqa5nL11FDQTXeMBAndorJgdnE7gOzWU+q
n64a/G0eMfXoe3wOI8fPeCGIeiEDJgU5Vy5whsH4WUd3EXekH1Bo0ep05D7R6WEYwYHXk/UdpDGi
7wIvZZwd2fviQ2W99ASlbhkTIz4pSkBgRoIhuLzPHMLhlRweAiWeBu9DZyVOVLDhVOvf665/dbNt
VLflTeEQHd7xvwXJ0iYgzfgQRctVmmtouoBpqYR9Ztx9zFN31wULvXRtEldikRDlg63Kbtpp51bl
S5oSpFLKZVPbrQwDc5nCjhjwXv1qFByEoI8tBO/ud3ueMNCXYMeH1HpMbLM7TaNiaZ7d1/67X4nk
mDdMk2gx9h7cGGd1iWcdRy5VA4fnSJuPL77T3CTCTQ++Ty7sAmPGaV7SCFdjUC5PrjDyc8r9S8FX
ZLtO1GBcV/t4W/Rih0rmILqOyZo6WpL4ceZbT0uMDdWJ75yWzroVpe+uL9LTIIY7bThM56d+CIup
zLZJOs3hKqwO1OA9Gg6RBK55hYA0QmbkytWV2vZVCxtxgrprFUeGOTjs55EwEuMo6qF/yGOemcgG
FHoDM9wY15I5fXyqj/9PqP2PQu3PWJK/EWqn+ge0/fSvyZWQtggz+UOk7bv/ohmDNtqhRef9W4n9
R3JlIP7l+5YrAqaXPsYD508ibe9fpk+UgW/xG+F5a1TXHyJtW/wLKTXQTQcZC1wVHuu3uMq/ja/8
PVcqCBzPkURlSv6c5co1/+hPEm3CUhJkwglG+hWPBHJ+Qnz16Fhgn5xmmvc+QtZbh6Ew6hJ5UnEN
XtCcd6nHNtYz1f680v6SrvnnvErr91yu9el4wqX4X6N6XOu3VJicNwXdY+lcpIPodq4JmsjEj2H2
6jtTvQdr08VBvLExhvpubf6e//7xfw+l+Xx42+XdJZrRp5b567sRZMwNA+HZl3aKvlX+0D85U3RE
NYzVymTuPLpImweUiqhl/zEH7veoKR6cS4Vrhbw90zPt3157m4xJ3OeWfclLWKoAAEgLnSUiyN4P
szYVz0bGxkyCVuURKJ9lHy46zbzK8PZruztQ57UbGO8JJnq9/EMU4H+lO61PzlrTV33fJE/0dyk/
gBqitI3WhlqrWxBnzTdnxYA1TWQhHoKA2msOWAQCMAJQhHignyz6mCn5IJ6KirEaBWszTv7+7z+w
z3jVP+dz8by4G6xAOK7lu/565/35+p2qApDzlNqXZIjoWDREu2CBNUP4sr84j8cvtpmhGCvQ32L7
CnUxACBHmnLGLYHH96gzeqJSD8QbNBCB5s7bGyaw4dGLszvTOgfBENpT3z7JqhGbmaAwnGOpdRnd
6YN5uPvQV9/IA/eOCMGP6UINSXxI9cbMF1CHsB+NvL7nJsvxvqvQpL/84JrZvohFfe6D+QEd9S+9
WmGjyiBSSvvylGTeNzIevppCBde/f7csgnf/ZMggPi5wTW4r1/Qtz/VssSZl/eluzyxQPCSa2Ze0
qkwQM6hlXAd+DGZuTX4AXaRlYq6WVi7dQtX+qCDeo1/43z0Ra43ew6KyxvD+dqPFGZamZJ7tC2Mm
5kpmclOSl/m49NOhFt0TCJGDU8/6YkfEsXflymadnv/+zfg9FWx9L0jUsx0oHNx4v8cupsBiDLfq
7csQJb8McUSayjETbagdBPd2CoFH1P+0vP33astjusL6fGy2hN+uVnPIbK8ThX0hEuI4tWi9DS3g
E6KQjUpjjyNjuZSQekSHEAaM3A1omU3bWPJL2zr/cOuI/15vXFMKzxKutPkgfo97xH5qYU2xJAA3
euL5KK+ShB4fQL2ZFcGj6c8/HLDdYam8FHX8OOyXQd1YU0Xdtih8Kklt3fQd43k9O855ZPywC9zi
UZqUudVMvkHT5tEJFdEVu8G8zxmQM1JBa4qG7h/S58R/r9yuabOPwR7nG/H7lU3HGWqtm9uXcbUI
q6WO7tq1r+dMeGOmDIfR6jeuDTz7KPyBkWkQT9GMibqqm0dwupuxNjlY9bna+zCht3Js87CqE2ZK
o7wMjjCw/8e7yCTVxC0JrqL5NCNmjDFUY8jddC6dS6emxs4C/U9JrH81Uv37vrVtGWDn4nL1fk+w
yyFFTmVec93kTnOcDNTYpsnTHVUPH3F47eOp+oew3/+KJV2vUReHGLYuyhDx+/0x1X5bMWWXl9QJ
wPfRDL4nHu/eqoGTBQ5s1IAcqAN4Rf/y+cUX8HM/8kaV/7Ap/7b3sNHbqLtNL7CpUEhg/P2Z1ElX
FeD6jHMX5QaCY/OJYRukbZcJe4LIFllOZu7rtXxHzi1vOGmwE+pWHn2BLiUo4jCO2/hJWUP7D+Gt
zl9X1PW5eT7VmCRxaL0A1xruzytqjYhUuJYXnEFVbl0C7HaW05E9PBDD4sYBeuo+Qwri+zemJ/QF
iXoItsm/W/eVGCcYkmjitmLGK5fR4VTuTunRGWK5xzGG7MYJGJtwGSvleMdp9HcBVdkmXfEuk+A/
zGYHKicSqMnqnevUFDGMdTKhORw1R/CFARkz0YMZ+5s69oOd0s65a5nt6Mw3D1OCY+IT7pPjO8OP
O+2bFrUT5VEODDhl3ppVO8sYgiNEC/MevbpVVZe/X4b5CHEc/mlXYlCHDvszZTgwJSMP97fNQPlT
Zk+ltM9xTKNSO+4Lc9RlX6WusXdVeQeyaWTT7k04fJ1Gs+UzjUAataVCS8pN1ObjOcvYRxqgwrvU
x2drVgTKlnLOTxlQx6JDLpF2dJcou95KuzwtWT5y7cB9gLMnyTFB1hh47gNj7PSAFR9wL7aD0Jo4
JOfCOyva5ofRHW+bmCy/MsYfSANB43OJZ/AjUbZdFjsv0DeSCpWVal629poV9fnvCZpEqAOyssxW
ssnUwCHRcrRbudTJyUAmjPsFtgAteoRvKclQ43SM+nEG97DsI6bmFzHGatsJt9tTHnAJjfmlayaJ
d4DBiwyYTHQSsgZo2k2qvhbEXJyWRD2SKwPaxEyOa1nUFsPbDHkKipF+SkRTbwYSgXZkaUzb2nUj
GNm4o83Svu9YQ+9Go6tCUkSTHaEp9M+gjzVZoq+l9tFkO7G3y+WqZZl1cO1i+t1VQIaddsR0hlcU
bZulIEJ+qil7sH6cpV7pSuLVM4v1Au4LmkLTu2YTRhz1lqnsVTpHeOIpmoGO6SdZildtA9FZRvMr
Tp0Yq5Xz3jOU3CGIhaBhMJ6u6BoeNKC5cPJMg9HxIM/7SoGNsevUPjnDbdpL9wYZ0WHB7nNRrd4W
XeA9jfESbCo3ArLTdcx8I7Qvy/ySrcxtgKBHgfrsBP7/p5pA7tCaoZG56tUJdgS5x8Qz9JIuvh8G
NDomLF1Z6OQtV/Od7asj07jh0UNnpEdJId/1j24OgDQqFOoDJ1K7Jis8yngMbXnjkd4dtYAkKDzK
skUt5Han1G8KmvDFL+3q+NEYol+RKaLd6DDvGJIC5RuGuFA7xXKj4i95jfaFuJYw7VVy20XlvBGL
77+Odbs2pW+abFxT5Wy6jxDGaB55I0h6TPDgSlpSFPods/pDb0RoMfWMvS45kAM13RrEVklYW+hq
TVhlXNYnC4TFtvMMRg71rWjQXJmFsxy51iTAdrBMhsVnIwMaUYlQPrdSMYZYLep/X+GtIu+qjLhS
MenR0o5+BWmrL9VSfQQxe3AQLNX96K9JAYUI62QJDjETT9JPTRj+Pb4urb8b3BovkfyWqfExyFNx
XUYqC8lJ+lAnIEBGNdwYPenwzdw8aRkfYnuM7jsMGdmsGQBnSGQC92eq/G7nlG2715hAt0E+VCcI
LxcNkQ74eJbs3SWLH+asebdBvh1bDdBTx8U7LXQi2d3gFm9Nc88LrDAatN4pEhB0g2i+dGX1ix71
eINAykRaKenp8alu8G+mz9j1r5NCgG6l8xc7emoFYoS4772P7uosQwK2gCFyTWTQ1vZke6dVHi6E
3p0LU0l8P78C/AZ02jRzu665sz1sm/3yPTbVmqY2652Ty+qQp+1rap5ANXtfkfy9pVYUahAquGlB
ncURsp3ZD/KbKB634+jJM+Jsgkoq9Hig2IBwrdxnsu9ue7udD4jjzZ1ZBrQ6zcQk5MbIrlVjfGk5
Dh+cEY9iy8SXhaD6UVJSbHJNH9Ky6vs6j/Vp8PNrWaURzFxyhMSinswpifZugEvMWN4SZ2VmN5Bc
LMMrTs1gr2OqtzYB5FpqWmPaI3Js08aAO+mc9pZ7TX3rOOvoJiNO4EHSNmUswVwKra1Nrha3XaV3
rSYn26iE9ay8Y9x58XNvyWHjFOVLa2fT9RPr0tj2z9iciN1a5pxjNM8EG5F8KGo0t6U7Bl/gYle3
JOfBgPWKIVQJnXc2a3VMPVAobbFsrKj5OlGhIRKP22NLV/ZaDsFzMiPtaPRwkJNl3xmJu5tWjHsz
6WkjlTM/x9fJHKiubRrYXmzeplWQvw0MvkYrizH7cqYuCcfTujFOQ2fdN1HDf070aaS1f2MskGEw
nn8ezhQn4z1tSN6ytk2AG/tpdSAwxtuO9NipF58WjZNommxIJKxODzn060pNOwvH5WXOF0TVGIJb
AcG4LLEnmZl+ps3lXeKSXA8A129R6VaPJfHm26wjPs6FZrpiWuXXwUYlVROogSej3EnobldavT8X
pgmhGuVwUlHE9NaynM3oNP1OVYeRM0OYJPaMbT+fuEjEQ2yQ3eY6nCUCEeFBbggdwUJl72pVPHvG
VFylvs5DaxyDqulDlOHxfOmXmtNiPd1rH8OiTXQsKZHOtRbGC+YLexMZw8QgL3YOU19zjM9b9nzC
nplJsaa4tNonY1XWm568EyOm+Rw/m2jG4LXR8ysozvbIiKo/iKD5ZuB+fwVoACbYKt2dCUELoQre
tXyBdfsJM/LtUX/MmcB17qXmJYcJjkeFrlFjAwHVMgl9w5HXJvEeOqQ+d75GJRN09bQve8iaQ9c+
UIcvPFwQo8x39kXN/L7QNt57Rg9nw9nXHsJRUNI24ixERAvT2CoxSISSNKR9iWowyYEmzBOnS9mF
dmAMB1Co5n5CwmnAItmQKkPACaxRBJhZy+fYExo9VZz+7XVA3vjttSHTBZBjDfdDFNt2GcYz67Cp
OBIH3uxxHse+7VYouK3AvWsrxszDKmrO7ARUoGuZF3JFboO+RXYmCeaI1wKMmfqaqjtpm6FY1t/q
yE1xy+fBDqH9bdZIGn0o4g+Tkh02JVpeAqoFmz+mtW5SbYi4aa2Tc/8YVeW0GiXHna8FBIDABvoo
y2hfyjS7wXFkiU3TGM7u8xGJY4adB3eXYOJvwOJGOFeBuaWTh3JRoBdKlgGncdmKq12cZdmBPFWz
cwIx7u+i3s1vJnZwHLAaQEqLsLwtCPWlGwVkJvjJpPVXUg3I/X37bVDuR11nHHdtc6cieJ1WYH7H
VZByJCF6ZDSG+6HsHFJ6J65/QdJ7ixoPRdfVlLC9XDBUsCy/CSM4ddOFGNf6UFr1T9ux3mQguLuE
6+AHzA7WlLJ32D+qekwgiZavPfb/45CnLNMkm2jLfZzKCY+l77hho5I3172szbApkcnBqyZms86v
SS0I/ESJMqf/6uic2F5376ZTEOK4iyniHNLkV7bWop8mbtmdJgmcTJk37df5oZwsYqpKJtXN1J1w
HEdIK1TYzuCZmdHd2E0LQSjTN4bwp6Op9qq3ur3/PEBQ3LST/OLz/7PFx0ZM95sz5e6eWIgTwxj8
5E4381lX72Y5v/dWduxn64ezG4DrM+IrnoZ5BFrho92xa/tYtl+MHl8N7GUypRwk8a3zIQq892iE
SSS1GBP2Rb6Z+DAqW1NiB5iQqlqg9Zic23kAsz42pDjMBQnqskaApTKDj6VhhEmwJuI79TCYzXZV
TOyY8sCzA0LqE5hhzrAuscnhF0e37zXXZoI7RQQC88IxbkNVNFS/6ITWDLjCtHU4ptVtlZGf1Q17
TyC0b6fuqa8RpRUN41TmakBXTTuwttpCWANABSDvgN9imY7WKntYgMltEf7tEqfmsNPp4ywI30FT
SVPcyXc1okyOwQD6l1rbGytDd9vAvLUw6u449FVdShqTVySrwrfDWXDX5LeGzL8RgPaGM8nf2+7k
bjuodNJRd4ZH9ElkdtshYEHnpBZSI5IzrdM+9G3ih5v0JydepBQQ0lo7goHc2l/YGPBGJh9gyivW
JHbu2KtD6s4xtCER+wZ8RaHtvWwRnYF/fCyUpaCioxfIoYZToW/wGJ1KoAcsoaxyHmNCo/k5Oxwx
ZJUfWDa/khhO7h+tJEeWlJWxYcE/EU9mwmpRlogUF6+62BngjVLmqBS784L9Ab4pk0+e6EHFEoN/
5R6Dvk5DrBSogXUcbAqYToco/4D893OcgNKSX+Dt9Zwd5sl7TqNm3uVNwkaQwcAoExm6cXw1Lezg
skMdMfjDaqGJHsqaAG9/fKwpglk/CCm0jeDH6vDcDC1tesY+8R4nnOsbq7kslIPzJEd7wcAavaCz
+pA16Reyp3FeIotqm3QIG7GfAuA1lmsx166oHCu2H6QykFb67xK7XwHFeQwMJ8xxtBnudlzUGiMs
q7AcHOb51ffCAFTaqVgfwYAjScRSWA3OpkAJ6RkIMWalr5WPqKuzvg3CaVdJ2zWmEGQqPByVF5DC
hxqZlXZKvkJwbfStHznDNhph6ha2fhBAIXdGhEaMJ3IixpOYOxOL7YDU3eDPLciq7bq9Ld2C0zpg
6iGBjC4dlKhWcXbcb067zmrtarqbhyP+VwzemYPLbUiMzejxHnPp+rz/+S0uXxxfFsdxm2YVihaS
cDhNsFR8T9+qCaerPU3vYE3Y6lFzlCuMw+9lsHEgtGvqfIcxrNkSZOmjuEpV/Gi7CITqHKdWRJDB
TsfuNWvZXUvLOYDARvffYuY6DHFrHYXCAu4O763zWojuwwhyyhOcj2xhYpr7MNY2PP202HLKkeRu
W9e07eHhm10XGn1+tsfk6JXxF2XWv6yY5blnnJ2NAcdhB/uCX9zG7HIYLZNtHrj3RjfXe1nk24X2
9NFjkL4VZvCIeisstBqutEDHpzhAD8bZgpDJgC6RXMgrdHxVsftAc7PM4igtvF/blYYUBfYbHU/z
3EZy2DMuiMJk6IujFfvYeobJ3PeGwrNHFO62aYCGeWMq4GY0P53At25ct7oOLMNnK6XQBrmxNwfQ
1MKsXBDpU3bL38luP78rJpXdJnF5L+dkwXP0/3+uUcmQhwKM0HarlBOVidlScF98/vPzC4eS2uRt
ZsetJeLF3kZgMOmhOwxFk9zWUuYm1ewwn5toPHXrz9rPn81d8pEAPT9WUxvfjsI4xqY2zx4W/9vP
L87/fOdKPLQAAtvNFPsvcnRf7UIOx96daDoVegxOSWxcmfnwT29srvj4uYRICSIHYx83qdjVaVG/
Ffuq7muEYUV5VKt5cM5mTIkeio3eIDJQlOYbp+Ip9CD97D/D5lGLmVa8S8v6Q6tsjWPJuq0mlcsf
jwGOEHZrIpJqHBKEsVDDJIQYzGRwwz/0zrykQel9j2gWj6i+aR38g0NHuDfDQxbO0g49F8yb0+IP
RzqWx/THcMZjF+ufsiy+6xHOH7Cu7/mzdzRlEEUtnOYCKyg2G6a0OZFSIgAyMT/rRr7PqXZDjie/
eoRHyCEbbqC1x5hIqn/cRCWmtHxLS5RGeuu1J20vyaNvDVctZHKPiCaH83Mz2uowpXREpXaH67pS
jjgj2blBo0u15t3EkNx9pCEnFNOo9kmeJt0w8C9wV7qrrxsyc3p1p6H839ZxUZEN8f/YO4/lupE1
W7/KiTsHA94M7mQD2286kaIoTRAyFLz3ePr+EmSJpKrqdNfhHTBudCgCgtsgkEhk/mb9ayEeh3Kf
oL6NpA9GR2kRdRkeTrS6b+QRRZls/jFpRXhD9uLcUhGIsm0Ip+sS0Pg4+bBMdYggN/U1RWPOrsa0
WM3IWN8oBpOJH6BgJIVJdmyM7LIxDCbrIB12cYaYSZJMDiM22H8Luo7VBB5dCyvwrZES78cC4QgJ
0symnYFJNmG0rdW+uJIJla1G4LwWfKgnP57Xljp8ypAC9EhvGKcmz29MOBJAVyanQpSzVxZi4iX0
TDZ4FBjRVHvLvDmgOXqVy40Fq4etXBvhh0QQPA5+FHzqm+wCeGv4rSjB5o4E3UyIssvK0DxJhb+W
r+VzIaXpLksREnskFZ7SeldYH2OrZXgfRkT2eFQ4jTb1yDwQdFF9k8b7VNWLoxEW3+uqbi71tKCY
tbdhK5qYXVVj/OL01h0y1dRF10p25NHDbZlBhTWOAYQf2gFDNdnWNtSpgr/uOFIsY+HcJtSjnw/T
lTojATYGQ7AmJemsYDEGAdMovktGENkEo54+lJj3bdBVxyIoPqlFJgORSY2dZcFNblf5jQMPuyMV
AtHO/N+2aXYqMuInQY/jMzrBJyQlvkrAcg5mYX+YhB4fgIuPSmooR2rUoQwgRkdVmvQRQGOB7oO2
x9224QeByWZxPtWiCvbo8ZwTKQquKK+A5jWnNDzRgmqbET88L+VePk/1WDlv5LRA3EJ3Nk0jA2he
di7nDLnRn9s3OUJfkm4210CYEOEeEnhVyAETsMIEcAck1SYqDZEx0Ns9UyE1byPCJBBM6cap8EeK
PE0NVpdMz/sVmEjjBAsv0RGI8yz7VikleGnQlqfeZqLkCsGgCvdnNwzmrSAv3VV1NnkWKHWTsOi2
HCoHMhNy4Nw6eS11kPdljPsMuT5lSBRV0o8/hLNyL4/3qPN0HiyvjatryamR5Z53EMKhXo6QY0NO
72k5picDlowfukZgQYv4GrlbBjlkegKYJwCARbshRnQtK8IfEaXi9CRP1XNRoA+EODLyTaY7Xldf
OjhkVKJOaQayOPyuoYmxniVpOiBq7nah6eyoMVcPqHqYezm4AyA1HZYF39GHWY+/65LNSGqPFcMu
oZbZJkbfDcTslzWYXIjhAwBv1ogzEjttA7gLcPphkPKBr1rmhF1u0CqpTUgznIvh0KeA10zlgKBw
dOx7kZTD7x9aylkLCMZsZWUMPQR3wUhpCCKQOBjET2ztZCKWdZQZmuVAGjdOqOzhe7ZWrZOmFI/j
hKiTeTMN5vcmoGwnNpfxVbkdqtHY9kp5PdTUt48M1+vRGC+jOCAm1a9CH028WoM1kSqnHHeS8avR
YI2WuhghrgYbT2upVe3gYdXHvaU3Rwh2yFVhqntmZuyThGh0FRQ/jRqVJUb/HVG4khoqfdol9jYq
cfkmE6Rw3tXpAZ2XjyU0TtcRpQ02UnydXkHqM3HHoyHF675ldMQlW8lpHZwrZg6ONgPtGUvQGJY5
1a+gnrUdXmyQWtGqYuRclRHaF2E16rhV6TmBpmQtt4jJyYQiqLFw7rReUo9DKt2Mol7NpIJWojDX
sQju2wGaSuPgXMoJASonrb/0+JJ7qK+3gwLg0urp3MD84ULS191owEHVyMmmSzPaG9zjBOUyoBbC
YJM6HXA7QbnH85WmUCgzioKCcBuYOooN1D0bcwdxKry+c0dhW0uhSheDiIf8JNxmEnkMA6hgjE2C
2DMgd2smsClpnyOURLdSCt2YXmf7dFQ8kreIdJXplpQCBcDQQ63V8TuhOVjucJ0g22YgpOYqEFTw
c/VDJkiUpegCTJUI+YxZuw4he0jU8CIcr2cq3XZzIl8pAXw1IGca0sSU8Wc6+qgq9M6d1FGBNXRu
UdSC2iBelxRYrQmG9HB4Zx5U/UhimB3PJrjTrJz5pjQfKj2D8sBJrjX8bByf2E0FQwETwyagCs9W
dPSi/c9Qlw3rSnFQM4U5hVrBWUgzQj03l4g6jRYSifjVXIxkCgoMnlEW133i+xulBE0P4ZTpDLsi
dHzirx+o70+9VvV/1Kb0YASwhfbUd68w/L5E4HlWkoNxraek0ioLPygKLRDYpb5hgPgYKtmNjO7M
OjD9z0NmInHW2/lmRCzAHeAoIqIEm3SN0IHXZtYOss21k2t3fhB8ph4W0g1tKhE/gN1lmhDRKZBW
XOd4q2FUMCf6JFM136M6iirZfATSjt/eNJp6YU3xXQtLx3pI6g9x3X2fx5au+HOIsBYq0k5qNJRg
nkuLkWJjxwRFIliG5Pu5jgjhR9TupgnluCWwccgQo7VUmFQTgO/HgTfH4btTihAHGWn4ChI3rlHI
kyD+9KByNmN5S0aYGS8dAWcp00khRLEBRoY0CzpmQ5PeGWZNgQeW1YrqdLIqJSzOUQY7eZKa17Ok
f5nk3mQ8sGGDj/L1ZOoAblUNbH/TDN7k6wwWmuje0k8jnmSvrqt0bU6gWAlOE/JQjvCAQ6ymTYzx
U/UDiBifB8rQst+oaDRB3t7GYempnQKZAEGgAX+cmmuZmlgCGei+o2v4UcqKa2dGp0SS213TDvKh
KvtqXYL4vYIOLhaGJMEvyA6iiBwpUW0ScZC7bAMlvhlx4Y9g+jWwc96E6X3QnBibFPkIF2QN7PCD
ieYgcqsHI4IiUq/mzxb1BB+RfDAuzbC/7HonuFYbf+cYQ3KbujaJ1dpHSmZIGRNgCoi3qkQ+eZDL
3M30qT8O2HZwqRYbgcZXzPIEfjh3jI+5bX81oQqlPMfaVUlrXZZFt3KI029mNMg2CPyehkzFfVKa
9BIBjGPWaeNNRsoQybL2dg4k/xjquX3SuxD7Shdsdf527nRnW1oYSmXWxIScNPxgFe8IulX6YrUu
GpN0/gQVIXkD+l+nfEQqaVxT5e3lSXmQej24MebooZM0QjnFnJ9nxXhhdPawnZCnWctl9j2ntntH
EK/ZQWP1FcgWJQmlJt+pwey7LbLMap40uzKK3C6xKxLu41WOwXVA2+So686nQiQ7fKjitLH4hPCy
siK5FuywSr+rBU9TUP3r2llGymiem20bI+dQtK1Gala5kgOUbOFFgMi9xFyJSmmj9JBFJhEkHDrk
hQE1MzlCYw6hJqotC5lUMFmiReHZCPIfhdV91ysoe1pfOTcKpDW0qN8loEn2tQ3NS6GlbhoW2hZ1
pmGtGczQ5JBsrwnRze4Q9NpRni7D+Gij59YFUG3IdkPMqlO24GK+kY9uXdKD17Ca6xScpLE7mRXs
MU0N/jBvYygyJhTkYAdLIANY10QvI6MkwzXq14GSbU0NTxStU8ALtWdEjG6djvEz+RnWll4B7Hco
XC8nZUsV5IeuNmTYvil/DqgJWANMdZsqO8+NIdgigHgAqxOse8miPjXvSEuSD4cXmCLzgEnXDycL
UnH1s9/z5kLAEak6Utc8JnuZkdO1I5KiBHQTVDr3c09v91ehPtZEIbGhiQhCbtnsfMRrDhqMtkzn
5DPjsQrvyk7UqmCKFGRuXBlc6rqfE+IFVj8x1aBuABGvslFlYOzQrUYk283ySLUX1aLtPu/r+9rK
8m0vcoO6DGuD4cc/4YWAwWDQvo0G1fGdPR/0dMJDr4LAa5tpS8FQeqoTSLnsUbegKw4DpBMT6cav
tnZieHVkkTHUwY6YUOy6+QP1k24wlvqpaEfTA6Kir3IJ/KdpqDskbXPeEtojmKpazeQNesbVQ+iG
Oisie0Z1Wzg4a/hgVjCqVG5olvTQkJpTwqDUlcE94I8KWLMK97pBr04r0A2l5pR4Gm5RoJISl8Ap
ucTGcRCsMNpEGc5nYOlrqKidg03A+AoQFaxUMPsVkXqRQkVDeQoWXKxW/lapEDq+V0eKtojPCMrp
hCvGn/GybWZXR4Y21PhZ2bmyhucTGEq0y6IsIAMSiWmjAUntDAcm0Is+bbc6buml0cAfKinNSa1r
mBnMAAhtV556sz7vKYraaOhR632BSNSs4H/OikXkYFHNpe3qaew9sx+pMgugGZzlSfH8vvpoTXwq
tpR+pBxGFFgMxMvl5jg3oUrxfc5s3xvzRUfLgadpD7rFny4b6qpR4J09fwpIqlEGCi5mF6jtTnMq
FQ9XUlwCEjWpB3xXyN1QE6S4mY4N7Eqg5iEsI4OCTIUbKxAKT7E1XQ2GjNHpN/ba7qoTqIV2nevz
FUx/zVrDC3NVtQTYgBqU6zQ6ckilMm37ySxXtWpRbRK3uKCa7R+S/i52zUaGOqmAgG/0YdyDmOsG
ZlBr1XUVIjUo/q2nkUxO2ZMzsbP+QwBU8AZxxWNS026VEvsHX4aye+zWjdR/img+V6Z4nzqq2osD
5ziMzkdYhL4pXbjDLoQMIopfLpZ9/esDyz4pleFZ1TSk++REWuslyeimLVDCUItDbCGaAtiG1WXn
sqgsO3bRTBjcrs7rbQFE06+a+hCrcX2QZgUe7GX7eaclyfWhYu5KsbRZXc5sfPpZCNmhl1kW/vfA
aIH6cw2XlLhals9Hv2CaTOSCe1j+crjczrIqZ3m2p/aACQS+l+dF1Yui3+dta8IOjcz4uxRDllLx
eAfqtj/UVDlvdOgZtpIqWDA49nyCXPnU8aiQ6jakZB7vltqzBl488YjLIhRrVteferhkMOvN9pCp
IwvR7AOffwrH3c6afcQ4NPmmSrRsY4gtJNUuHdMkFCq2ll2DrRWbJtBv9AxqoARxJTjskoJiZodM
sKjO2hYode56nzQr3L9fzdn4sfw8EW+m1G0osfPbRkeEDd3L2ZUcIA8Lyu5/S3hup/Lh//6frz8y
hsKoaevoe/taMYFyjaWpHmtQvK/t13895C389hdfM375aSr4afAXv3kq4FFk/YxaViFjgEo4ORkw
208FPIqicMhybA1Akw6C8VlkwTgj4aODCRWoUJTbn0UW0F+guIRiM5mOIwOtVf9J/c5rELshg4YF
xK45Bnze/B2NW3gJP1VmlRyng7aSVt2HlOoKYlhpk49kT67Qj33RMlePVRUvq3OWYqDnYos//7Xf
wK5VoMnlOAglp/Pp59ivzLsCelnGi2uUJuExNT4VyTE4J9VxG8FLeV+uowe0G/Y6CAdow12c29Nw
p5wIgO/hpReRLXB86xZD8L9BlSoEo1+jSilxsNHJIVmg6Y7By/sNVTopDdE8wADnViMTVKjmBgYl
FrCWj1B3CPRmH4TYzy0Sc1p+azXzuJeyqYf1pDLqQ6sM9WFZY4BuMbpq3QtVxMCAc8xUbjKzLote
mWHt1uUvsGaNB2LX40ETRP5ZDI/csi/3qZgleVt6Vew4XhI1qJKLIMNsE3bAhcwPy8JuQqgXsLnj
tQ6YaKWldn6IlvETfw02LbHdL6O72CS+eJXb1bBZhhF0/ma3UEryo7VUHZ4XXVDUBxhbzU0wFxdg
uqrDsshQntmC4xQwr6ddtRLBzTdbTPg0kgP8lciYnMrEyKyScbnryoTwqRU8zimGNai7HIt3Gcx0
qSd4Zi7LZYcshvZZ7yOC98rkDnbtU6TYbwoxikMpiQ8iBu5lzfk1hDc1Npqi7g18RxyKkGF7GcaX
BdiZCkytVHrgdKkwFbMREytDea7DVvO8XYAQRyjP/1Sl1Q5Em0rILGF4rykaZwI5l6PW3yy72llC
5MtWNXPt29FnW64aqNmSn3YfVyBf2Vp2LYvnTaWK742BRJQkeLWe5wIihiP1E+LJl7di18HJagBX
Pz/lsub3muCPEY0g20m5yeb45vkJ1URC3GjZttpBcLBr3Y8yRMZrmVvtsaSTPj/ssqbohPL5HCDI
6JqDJGvNYVlDArzf9vqMPnRFutky7pZjaeQH+wY7ticPz1ujLmKk8hnPLeVPO2obbOyuuHvc1Gwt
P0xbVfQEw7CZsMXa0jsIdKu7gYjDsn/ZxRsneenQ5wMnoYkqwbtWAWOeXSVsJUjFehHelyz4TCuD
FGybkF2psOg0REgOwBFZDXJ0A5G1D4BtROMhUurxMOhkJVGL3FniHpZu24t7flybu+vMwHB90V9L
MHtPmOymKCA89uvz5W6K5ZZ+LQzBVYeTyW2Kfb4gmoyK2UC8kE7j2wwVGW7pYdlcFqM48Lz52ynw
VycrSl6QQCywheSJHkoAB/uJdJK1NR04FR267nJ0Fmu/beY+SA9o0+GCjntI/1OwCRqONJwN4oIm
HEfrMu3uny+/rLWUqu66tH88i6w1X904xW6t017EfqrDJBbL2rKPMD3Dd15HkAGh/IbLxImz0gX4
Mk66fjz84sxWfpB6KQNUz5iVTLBhLGsAy8r6flmd4E2Gc0gcXxaVbXwNmTJIpEs4Lc8Hll9Xzzuf
r7acI9kZwYLcjr2l5ZNfzW/qBHLhyf3QhRUsFcyzs8s3gs6CIYYouBSd3UBocFgezSJH9Pi8y0Or
Wg92JJARlhEPrpswoa/CSYx6j8dD1V6Tq/9UTLhyZqyd/Am/R1zk8dzlrGW7UNSnKy+by4Fl3+Pl
Xvwml7psOw3pUcG12GqytKEggI/sry7zvE8dNHt21br9Ae4cdRkHlU7RTe3BEOht6+uyFYtdsuiv
0Deb1B6yOVCidVjWnhe/78sEGaNpaNFWojUySSLguJyTz+HPSTz8X/52+dnzkWL53fP2svb7n3p9
S+BIQtmhGSa1d2tZ/UkyplzDuFwfNJI51limO9DG97oP7hw2KJwYsYAHgo9zhqIvlQhcbHtAICDF
WuJGFJciiQllmNxO4KuEj7QsbPwELYY/45FScuGVFAsZOrlHcsnnA0RdH5qoBAIm/o5ckrbNm3h0
Y2Gg50Mr8EWD2kFfSYSzE517WahiQn7efLFPzHo1DNGMV6no9oQ38T9p5HxoFK+bUOZswM3HQ5Vt
VEff22lXbHBSv9Ac/V5SYAEww3QLY9SIts3BkLOeMb2/0S/1JEke/2bP136wli+o0ovEGxOED+3R
KdaRQfPUiFxNRmWBRIDTUW3JrPhivuyzZsBkE6sLaeayQI/GWIVmgGOOdPw4TP6u7L8vDWSAdkaQ
Ly8p+yMwIVpkaSVTOEAgZtGRmuNt0DTGmrrln12sVULkaAVzxdeqCYMNpbRUxzYTeAavg27moAcf
w5iPtxEW1ijME8fqcCH70v8QFb3gBGef6A6UyKe7eoy54Uaanf2gngaFKYR0eONhLF2binPXYutO
UwBLw3AsaiXBRMogVEd2rBKknoqkKY+LWe8uyfImO7JSO8gvbRRNARSq8y3Elf0G7sxDP6AwpGDg
FIpFTA6e9NrPretYr0tXbcnVUH+YHZaFGGwPTjY+bT4eQOIRlFROXVoM/eeyeOwBy2pkJhjByYDC
JZg4vA3pwgotlYghYQC0ZE4DGCrXUgn9trMAzg/BZTsaIoUIxmVUsVvNzro055QyWRluWRijlZ/N
KGckjBgCl4WyzNKi+GjZhLdD2c4mcIFC/wHzx1UOsuWQ2NBoLWtVnI0EClFvCqGAwgEWBnACs9fh
xbYjM9gB3xC7E6TLHo/ZDB29Uafb513LGY/XQDcSkwzPGn1fRLXcRswtlVikqa2JFBCrgHkITkZ9
61l6h0UkDw71CcupZYKNsZy0rI1i5lrWng8s5z3+ZB6jH6lI3C77rKpytjYi4GYJsbgtFvKcE7BY
tunsCvRfeebhv7eHZZ8l6Rwu6xNah8Z+2bUcDIOhE25+eyikJIAEittLO+pqLFte14Nv7/POuBp9
U9/QU5jS1XCfgkzcDlQnyu7jvrZ+COygXsPzXIG14jQjUyRPJiuxasXm84HnzeGyxMIFwUnSa4RT
aG1LHh1AoeRqq9j9RboNgEZrR8VZw1s3fMofbCU7Ry+iYHbcAqi7TS9wOz6AZHVgs4F97cMEP/ZI
lB3c7kr1j2RqyUlO9YdmONURPNykvolGHab+rlO/9qjNhckWdppEXYfJnR5fKvFWoCmlI/FDK962
Kt/M1lKOdt+s4E538hMor2o8UQIBKNZ3EAk4ttLedoD2XwcycEAviPZJtk+mwq2BJ/NcG/OQn2wX
2CNJ6vb7jHDEOvsJdU/dbjtAktIXQRvK89+01h5KPFeeLsFpZcknFTBBvAq88CPV6tU3wPR6jBzJ
bReuqQrUIXJaQSWrqTCpb0RwWdta8sbM9mTug2hDFLHSLylliz/W8VUjf0vPqSFdnYxD+dVexRfj
quQTdSN3PlAd48ZfplPjEZneQJgHbHpdeBKsZisYIMG7bEcXLs8fynW+HvbJveyVd5Vne+MO/Znw
Utv1Oyg1V9GVtTYhab/C6axXsOR62bmyK7+h5xy2gOXgIV9DjZZGGx+1oGFlnhDvKLuNgoXdegWU
mt63ZqVd5nuQ2bcmJYbr5Fq6CB6mH8Thfxan6gTMB5nedXaPOBpBe+tjm3vGhXrb3OveQ7ubj/vu
i7/nrijx2aKvcs03BxfC1UEbd9a2nFaTTm3DuiiYsjwytxqSxmuzum/jXRR+AJFDxpaKKYpL/Y0D
ejnNAIJDlGa55s0M7XLryj/04jqEeekzuTBJXpuIJ07eSLiWAG63G3FrYcO3VjHBgfGAHgkKCSBD
SgWO+vpLfTxZ1w6Ple9NFwzUeLBRKVhHe2VA7veTNu+KYDsDwO1XiJxZHxEL8k/hzrlWPeAim/FL
67jQcJ6CGPE9L3F2QeTBhTfdpIlnOlQS7BAGH/w9oqyF+YHyz/wrZPLyvPkMsUesXucJ6YCLYSN/
L6V1Oa8hY5eZIVChAILzzfpBDWePvjVKPmQd5KOPKTy42qXirJK7anKPxm0vraSjsim94pPxI2Qe
BLKI0IBz8j8EgAc/97k7+W76BWUzSRMHdTJlOyozb53ypOo7+YTtdZ1+UR4AXROZkL9Rc5Me+q8g
I+PqhDYv1s+WorDSdQLgAyBDKOBwwRlGCi7jSv2Ub1tqi8E63Jnf+uvsyr6v9iP8CiRUgFyc+Pyl
fg/Uc7ghz5v5q+5H4NYPUF3ryjo3XRhYR2WTFhsE4rhDLk9yrEXL4lw7aNeIwsMY6GQAdlbRg3w+
fJW+p1f6unBx0m7V++BHcktCGR7tDuWDVev6F8mn6hMwmmuiA2j7rLujAVvlRbFDZ2++T/f6xd30
wbiRdtpV/AB3kxXAPLiCQ+snIT/zMG4oQCLXNG3rj0A+ryFqOMp7CnTrOzX0wN4yW+0bb1zpa+le
BlG3ISu/6rzuNkK8ARlyF68gRpY99SpFsEhBXkynl677L9kePBLwxthEEHMln1AW2AafdOVAAPem
8D0evVhnwJZXKt7vsEKja2Pv8mvnc+I5dzBVefMu+UIF3Foq3ci+1EhBA6Z2GTS9ALZslzIZmPFX
xYnPjVzxhbYjNmx8oh+eULdTVoS+Doh+8OWrFKhexCF6jxuqla6/+7vghOe5y3czHyqQX/uq3cl7
Sg37eqMDbWcE1FwZMIFX3dCm+/aItl6CtLmb01ODHXSjASxTlEzzWV9R0QS2ZQQf75KwIDyu0fOp
krmwwGy4qAA1W5/wzjZYk7jbxp+H86L+iO8VQ6/PFZ2N8Ukhw0ffg73hZHvBvjpRb3Mw73TueUum
cTcm7iXVg9YRVphypzGnuMjFWG5AOBKusnj9MF0mJ+erfpV8DM6DbfgtRx/nYkyzwX2e/uy8IuCz
TJEaw0ZGumpH8Oggkyrahpp/QWkbzOnCw/EFPzbkseikDYMGd4rIFKg2ZGQE/oVcwkAhKqR9nkYE
7ACJHAE0sRYIh2RZGwzUsHaPq2ihyus47Y+JTqV3JM5JF+/m73+twT/nVo2KU9IasVd0JjrlRXO0
LUqCcguHKnS6Q/drEddyd5C0FP5SsbYcaJryC9IE0FFXUDY6Q00R/DxvQorO9w2RK3sg+TXPOiPl
sorW7QwCErFBy9SppWpCDM4BhAWUcnCgkrgGGpflISSPGjGIeNn2LQ5ZWupNgFV3Zi1I82XBNu/Y
hIqWtTYUTsHzNhqPeB+hfDR7qKhLRAVXqiL4DcXCEtT2y9rzPsXph21Wd1e+3HsoqzauOfGCcU/w
dKtcKb0pVqStH1wGUNQcbBQMIO3MlX0c1s22E7b0smgT46KaJGUziOjC8yJYvMBf+9QBgoCwly+X
KNuSUlrWarCEDAi/Ml5gKiPSw3W4XnJKptq5MBPquyUc3IqQ4LK21PJHiSqjhu0ION8NcCB/YzuE
psqxT+BRZZrwu7JCvF0BrK4xHnd3YzUN+yEaqAcbne1zAEm2886dElN8jFGXIWHUzodsJhKjtTWj
OoW0QCmwPDsKQEej0x435SECDYGp5PT+LYlVGWmBcRCaJsptWdsVmUY6AnmA8eAoo7bVInsXzOKN
17rxKZtKe92nAJzdWMTr9IRyVwtiZcAdPZ6KeHPPi+d9YBanveqf8kFBILGv0SnQu2LyJr0iH91c
WHg9muWbu14E4pYQnZCaRuMJEaFFf15vRDDlMXj8HExW1f6LYQDqk6UCpBZE+AeE5o/4viEja/Vt
ahNQ5gMEMpuioY4UtXM8NxZyhuSzTOq4qcH8Lym25QUvi+dNeGUiHhLHUMYmX16vIlx7qIwVHKMK
6uFyGuzVNNmEd5bU4eNCxJCNsmYnfBNe5lD3CNWt777IfS45wsdtWx6zR2qV/03G/TfJOCQ2ScL8
PZ3eHwm8fxU//4Vca5d9ey1//vj7P9TPzTNHJr9m67apqaTRSH095eUQRlcUy3YsQSfyJIwuuiTq
55pN9g0CJxs1csjCqBr5RazHIVt2NKpr+cQsVeXQPyDWE3/+FamJI5Oa09EHJv2vmZp48peZuUnJ
EyWcIMkWgq0lnO7BT8j6uyDYyA3FWkz7ss4EC6bcVx6ovl81/Q08WCt5/qFC9t3IPvYxjGpZDFD7
aih3KD+11b2CYEYbXb1o5r9I7Kn2X90tiEFw7DSPiuX++m4LwzThqAm421E+KKFNPXBWXkFZI0in
7ydM06ZPRCobZcudlMkfLKJa5Xwx2YgJSO03FdGGXld3M5GyAMAuYPHziIj7oJn7CSL7gWEsKkLY
q8OVc2lpDw2+RoJXEPqXXEbQGYMBdaHzvxKXm0yKSMU+zqBqe6NXxXdxDuW/OEkIj/PnCoNArwPk
aBZaNvaGcoBViXECC4DYJU4Rl6xKZSvuwC5JlHGpwSgPCIcCb/sO6cyvmyKp54l7Eje43DB5tUI2
1iY2jbjxiMsF0PqSyoPRnnOFO+ZgPlJ4KtbhiqXk00eSCz6eLAEPkFDbJl+Kc0IKxmvgkSE/5TCw
JFB0/EScGrAvVl0InT27Jbg37uGEdStYsqoagip+rUfOTs78L2YDzlJcIypyrwrLgw9jecVvKxCZ
AZgo7mrInHNxOTU+dn2zY5raiDOSaLiuOLtoJ+w7/uzQyj9VG5KkBDFLHSzQUQfCwC+SnAvwN5b7
4o9XCpWPT48q/l4jjSvLUbYthFp5vxOHdC1c/h93hvytiTuYxrv18gBcR0d72wdoJZpHPLv44+IZ
dLDhULluxLpoQl+scwyi4pVTeGiJyNzapOV3ujyuEDyH7joF6aUGMshSFMxIjwYUmJisU08To/9k
Zp4c0R3aQwR42DSQhmVTnNwoWL6NvZtkvG6q5asU1am433QwM3VdfhT7oeMR9YmAuSlYl4Hm8TMY
e6Mko/TOXy6hsu60aEp1kSvuylQh2n36KXWFLloCq2SI11EE9QDr4lglLgtqlSfjaolOxW2ktDdy
CsKcn4s7ED8bUugwPiuatE6Aj/XVtOmdHCg5JdAZpN0OeuCwVrrkNuj+JxVhexk6ga89CoR1l3wY
JZjDAwktEq38kjTZOlXMlTNpV36W3g2lGYP3hUPKNgjTWkfEWs4pzHHnoHNbiBCsUD3vSP55ud0p
MFzDz0CmSrXt2yS/VxuEDSSKXl1kpQgPyMN34theFkIJagZ8MJISXqWKtkaLQQhKrLWhvSYCCaNQ
s0ZnjhZEpSODNGkZsv6/mUOfHkTgTagVAW5y3T1Ql/TQdGn7i6BVHL0CRN3eFv/ZSX9MUH99oSeg
y+Os/L3oIPHgDgLGh5dwF4zGF7PFryst9/vvrpB+5bG6H2BoNOcMNB1ThKVD56hpBlAM9GKQ7VsO
S44DGga0C/OKpdsysJiX7/rXX/yLRvj3z/fYmv/+nFdP8LcwIQsQz/+sEX67xHMj6MoZTLqKweM/
IXteN4Klnlma/WSoYAO96CB/1wX+/ZP9v3t6VYES462Pb56BsxFQJFtxRBegU73qA/oZgosahJNY
VgYkt++tC5Aohq3zlXG6vJc/fwd/2wU0XrFp6ir0qiwNsF2v28A2z2wdm1SVwWG8wwYQLKxvagCT
l6zDRmI4jgKpLRTKrxsAY/hMFXg5YWebiqW8u4GA8evxxTzDBf9xL9DPVB6PL53iVUWH/Pu3RgA1
SC8xHBR5rHfaCILm8k09QdPPIBu26eimgh0En/frRoD7nKFCMWgCG6+Dxnpv44FBJ35rI1hnqqHD
DKrYdKvHb/7lmIgE7RkdgC8CTlOApeJzeV8zA+7zn+Cz//R70FUBeIXWk2EBEwGX/XVXUGTrzDDE
uAEcloS+wMq+r1bgnv4UuPjHrSCfQWlvMEdamnhW7fe5gbmDUdGwVWFCiBni3bUCo/bvUOp/3Ara
mQnlFBaCoavCFOSCL78ISxhRFpIICBtoBt/Ou5sgVD5aYkZvGhx1BkdLtxyLl/0HOvxlK9gGpiKN
zSz6aE4/GujvyGJkVFffPEXYZ7CvWyq0ughmGATrXvcFxz7TbPwGPAsb6uZ3aCxYi1zGm7rCEo+0
DSKFCi4UjHa/GwuycWYIimlkoZA5WObR9zU42vbTUPUGiwn/ULYB7RqiVEJh7XVPsIwz3cSkfgrZ
4j28t7FRUXBs3jgqqPaZ4TARqnQDRXvs769GBUwmGytBtTWdz2aRi3lfXQHiAvl/GEv4dz6UKC23
bZ5QqKHov8+T2hkJLg3FCFjh32Ur4P8/mTD/+RfBDCFbKAapBvkIYxH5eT1PqrgQKsVFNtB7Mh3y
45T0nmYI7Y8O+p+3wmIeMzDgT2vijau/zRDYU2cYzjrhz8dGeH/jgm4pb40q0Bc03jAlyYgwKqrt
/PZFKIp+ZgoRHBnTmXlCSF+8s3EBS+/N4TX5jBI3BfmLpWbutxnCdgg8kAc0/gi8vMOegJzUG2cI
4qxYhNiFiH8hcCikv16NCsSXcKQZNfE27aW28P31BMd+sw+hMjbqpGhRBVEwnX73IRyNaLSMaiuG
o/IeI40qBItvbgQ+B+wEx9BkU3OYMX/rChZjgmUD8+cfVuo7NJ4Vbvqt8UaNyAGBE0RY/jreiCOF
KCwDI8kxUbn7DgMshN7fPDTqxNJMhkb8Sd1COe73aVKWzwhg0Eao+ZCHEemZdzZBOBi1bx0cqau2
RVW1oRJm0gjBvx4cHYWIJDPoc1z2/bUC2YE3toJukIYR0WWiJ6qqL1XRL50I0zmDfIioNPEH0VOe
8j7vyHBUZbycN7aC8KrFwGAAwvlDdPNlK1gmwTaFKP2vsOz7+h6IAb45IUcbMO5jB+hoiD599S/b
QETgGRNf2Ezv7XtAy01/66hA8JkAOx+DaSy2wu/BZwKOJjgtknIGeiOPact31xfkNxuOBJdV8SWg
PsiXj/7g67ER81nkZH85EO9wVBB4vjeOCjqiurxi1Et1EUj5U/CZ6NoZI+eih7gQfby7sKsq0stv
bQV6vGo/RRUWzpKXo4IIwAOMlGkHwAyYl+8vDaHaT1mB/zywILAaKp65ZRloX1pLpOJlKwBYwZQg
NE0Gk8ijiEe+s0GBaPCb89TOGYMeEVf0V/kmBN71lTepKCajggG3zC+X+301ApjaJxTFf94TNANI
Bu+Zt8xCZOtfNwIuNW4DWdz3m5DSSJ+/cUwgW8+kQH4BVAKERX/GbcjmmUIQjrQctDpMy48G2nuy
GnWyim9sBV0748lJNBBKw6P8k+1MeJtEta2AYsfTEDnc9zcsYNu/tRVI1yMmRK4FqnZSMr8jN0jG
YClgpONfgKRfbIn3NS4QBFXe2gqMC4x8TI8IMSNT/Scol0XAkXTVksN+nxOEqb7ZUrBItQhPWsEu
XoosXo+NONvk5QTUCcvxKRz5znoCQ/tbPQjRE0TGzSStA3bhz+FGYlC/qNz+i7lr22kbCKK/EvUD
qpJEJTwUqQKp0BZa9ULVx8XeklXMGu06QPr1PbMX12MHaJk8WOKF2DleT/Yye+bM7PgcBbj1Ugug
Yt0ClArpEVp3qOstId0GYSiEKBCyQkAqzBjj6gdQ3OxJmZUZVgdE6LFOYkBg5JMWpmuFBVkJbgKK
AobsIToJemRWgBnETuMehjxOUsVrgn0HwQDXo2sFeM4zyJcO9uE8h1j+6IJRoMem8acReI14yylC
jkjxaj2BrhWoMCTo97FKnWdISJMuDkS9g0HLbvFQs7F4iRkDi9D01WsaLeNTciFYSOICjNHndwRQ
CnP4g5D0YUyk4qCsIwSXkWj3aetMjWxSgDMnDUCAakx6d9qPdd8fkyLUvftZ0TLCnTSSHil2JusF
CLYhbxKjKiiZB0Y4gJwPhAti9EH0vviPOfEftlhtNhHqv1VlyCMy2m9LN3rohjwChtdT9sxp+eYF
pQmxGymtKD5bhwQn+v+Q6XpCjkvnYs55Cc9JX08vOHw0e1Z+q/zhidFOuWK5CRc2qZmxou/bSl2q
a9VNcYq5HX9bMigY3P78TwD7VQ+XAjZiXGd+15YDhzQEOfBKWZwDnptIPyM4PUx6UuQjHJn4q3aW
52dHybwYu65qp8o6t5JaHZWWcmRrddGYYt0w8JD8JQU/1pW6U053kaM2Uoyc6lo/kRbfDsLn9W5U
9HGm5L0wqhql7X+na3fFe0pSCkqRT2BxY7oWh0tKjrcU+LRUS9YB96KQS4xbVcbWho/IqI4SQ9vS
qN4sMg+aIzFyfce7xTyIeKSwH4ZzU1SVi4EBsC5Wm9wNwrQX1SZS6I84NM0PzBzVC1LsM2Usmz2Q
L7mL5eVMuU2lbNk1Rwqyy5vsvSqWa6+bhvXpFLoV45tiaa4UT1eOCRhyaKwFvm5Yz06JsHJs7w3+
bm7Y3ISoPkVyd4Fer10fmmK2YujaNr05ZBoDr1Lkc33pVM97ghSHdoVy6FvF1y2InSg6Jge+m5yo
6xu/NHxZBz6xP7vAf6+d12ymSurAXYCf6XtTsGUM4BQs2gX4Txw7m5HC/oBSPfMHseQA2wx09liP
OdnnVKdncqRcjZWSD85I64vbHh5wrFAxvA9PjLkU/hOO/8sowSwxd1AMu6rgkfBdDbgVYrfF0Cg+
268IEYJpUuDP2lq/qW5Vb5swjZy0FP7Lsi715NQP1rYokpDCf8XBUds7YmKTd/OAYUckeDAEUvhv
sL72XjOXIoXM5dj3fFc5i9SyFPd7o5b5zWnwJK5WCnuh3TVWNoYck3TEyAY7m173TuyqFPqHwrpj
rxo+NBNpKQbXvplcbGt8pAPF+MYXtUXRRmbzSLWJsR8+senRLfA2pqktwzLkn3J5lW1f4+Qa3VFU
WrnDPwAAAP//</cx:binary>
              </cx:geoCache>
            </cx:geography>
          </cx:layoutPr>
          <cx:valueColors>
            <cx:maxColor>
              <a:schemeClr val="accent1">
                <a:lumMod val="50000"/>
              </a:schemeClr>
            </cx:maxColor>
          </cx:valueColors>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1143000</xdr:colOff>
      <xdr:row>6</xdr:row>
      <xdr:rowOff>11430</xdr:rowOff>
    </xdr:from>
    <xdr:to>
      <xdr:col>8</xdr:col>
      <xdr:colOff>60960</xdr:colOff>
      <xdr:row>21</xdr:row>
      <xdr:rowOff>11430</xdr:rowOff>
    </xdr:to>
    <xdr:graphicFrame macro="">
      <xdr:nvGraphicFramePr>
        <xdr:cNvPr id="2" name="Chart 1">
          <a:extLst>
            <a:ext uri="{FF2B5EF4-FFF2-40B4-BE49-F238E27FC236}">
              <a16:creationId xmlns:a16="http://schemas.microsoft.com/office/drawing/2014/main" id="{83BA9F23-CE8E-3913-D6E9-87C2C8F46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358140</xdr:colOff>
      <xdr:row>24</xdr:row>
      <xdr:rowOff>133350</xdr:rowOff>
    </xdr:from>
    <xdr:to>
      <xdr:col>14</xdr:col>
      <xdr:colOff>594360</xdr:colOff>
      <xdr:row>41</xdr:row>
      <xdr:rowOff>160020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0FF6EF94-F2A6-A086-AAB5-458F345CF5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850380" y="4522470"/>
              <a:ext cx="5113020" cy="313563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293914</xdr:colOff>
      <xdr:row>13</xdr:row>
      <xdr:rowOff>54428</xdr:rowOff>
    </xdr:from>
    <xdr:to>
      <xdr:col>13</xdr:col>
      <xdr:colOff>508000</xdr:colOff>
      <xdr:row>33</xdr:row>
      <xdr:rowOff>135466</xdr:rowOff>
    </xdr:to>
    <xdr:graphicFrame macro="">
      <xdr:nvGraphicFramePr>
        <xdr:cNvPr id="4" name="Chart 3">
          <a:extLst>
            <a:ext uri="{FF2B5EF4-FFF2-40B4-BE49-F238E27FC236}">
              <a16:creationId xmlns:a16="http://schemas.microsoft.com/office/drawing/2014/main" id="{3267E421-D2D6-4D06-9820-A604CFAC2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283028</xdr:colOff>
      <xdr:row>4</xdr:row>
      <xdr:rowOff>127848</xdr:rowOff>
    </xdr:from>
    <xdr:to>
      <xdr:col>13</xdr:col>
      <xdr:colOff>160867</xdr:colOff>
      <xdr:row>12</xdr:row>
      <xdr:rowOff>119743</xdr:rowOff>
    </xdr:to>
    <mc:AlternateContent xmlns:mc="http://schemas.openxmlformats.org/markup-compatibility/2006">
      <mc:Choice xmlns:tsle="http://schemas.microsoft.com/office/drawing/2012/timeslicer" Requires="tsle">
        <xdr:graphicFrame macro="">
          <xdr:nvGraphicFramePr>
            <xdr:cNvPr id="2" name="Invoice Date">
              <a:extLst>
                <a:ext uri="{FF2B5EF4-FFF2-40B4-BE49-F238E27FC236}">
                  <a16:creationId xmlns:a16="http://schemas.microsoft.com/office/drawing/2014/main" id="{B24DABBC-D412-5070-D457-729BF795B95B}"/>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2291122" y="1015354"/>
              <a:ext cx="5794545" cy="1426248"/>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xdr:from>
      <xdr:col>14</xdr:col>
      <xdr:colOff>206829</xdr:colOff>
      <xdr:row>4</xdr:row>
      <xdr:rowOff>127847</xdr:rowOff>
    </xdr:from>
    <xdr:to>
      <xdr:col>25</xdr:col>
      <xdr:colOff>25400</xdr:colOff>
      <xdr:row>33</xdr:row>
      <xdr:rowOff>76200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AA28950A-36A4-4DDE-9A7E-5ECF8F13FF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958943" y="1259961"/>
              <a:ext cx="6905171" cy="531501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32657</xdr:colOff>
      <xdr:row>4</xdr:row>
      <xdr:rowOff>127847</xdr:rowOff>
    </xdr:from>
    <xdr:to>
      <xdr:col>2</xdr:col>
      <xdr:colOff>695960</xdr:colOff>
      <xdr:row>33</xdr:row>
      <xdr:rowOff>174172</xdr:rowOff>
    </xdr:to>
    <xdr:grpSp>
      <xdr:nvGrpSpPr>
        <xdr:cNvPr id="9" name="Group 8">
          <a:extLst>
            <a:ext uri="{FF2B5EF4-FFF2-40B4-BE49-F238E27FC236}">
              <a16:creationId xmlns:a16="http://schemas.microsoft.com/office/drawing/2014/main" id="{040E6E33-8B45-4603-B73A-27EB963BB7A2}"/>
            </a:ext>
          </a:extLst>
        </xdr:cNvPr>
        <xdr:cNvGrpSpPr/>
      </xdr:nvGrpSpPr>
      <xdr:grpSpPr>
        <a:xfrm>
          <a:off x="32657" y="1015353"/>
          <a:ext cx="1846644" cy="5245854"/>
          <a:chOff x="32657" y="1259961"/>
          <a:chExt cx="1860732" cy="5412982"/>
        </a:xfrm>
      </xdr:grpSpPr>
      <mc:AlternateContent xmlns:mc="http://schemas.openxmlformats.org/markup-compatibility/2006">
        <mc:Choice xmlns:a14="http://schemas.microsoft.com/office/drawing/2010/main" Requires="a14">
          <xdr:graphicFrame macro="">
            <xdr:nvGraphicFramePr>
              <xdr:cNvPr id="6" name="Retailer">
                <a:extLst>
                  <a:ext uri="{FF2B5EF4-FFF2-40B4-BE49-F238E27FC236}">
                    <a16:creationId xmlns:a16="http://schemas.microsoft.com/office/drawing/2014/main" id="{5089E659-0A14-D6B1-E085-F83FAA489D5D}"/>
                  </a:ext>
                </a:extLst>
              </xdr:cNvPr>
              <xdr:cNvGraphicFramePr/>
            </xdr:nvGraphicFramePr>
            <xdr:xfrm>
              <a:off x="51152" y="1259961"/>
              <a:ext cx="1842237" cy="1483239"/>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51012" y="1015353"/>
                <a:ext cx="1828289" cy="143744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B1293AA-C319-B44C-2218-B8BDEAFCFB9A}"/>
                  </a:ext>
                </a:extLst>
              </xdr:cNvPr>
              <xdr:cNvGraphicFramePr/>
            </xdr:nvGraphicFramePr>
            <xdr:xfrm>
              <a:off x="32657" y="2811660"/>
              <a:ext cx="1840896" cy="1709541"/>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2657" y="2519143"/>
                <a:ext cx="1826958" cy="165675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Beverage Brand">
                <a:extLst>
                  <a:ext uri="{FF2B5EF4-FFF2-40B4-BE49-F238E27FC236}">
                    <a16:creationId xmlns:a16="http://schemas.microsoft.com/office/drawing/2014/main" id="{A43F9F5D-B8F2-88B2-CC8E-B4260DBE312E}"/>
                  </a:ext>
                </a:extLst>
              </xdr:cNvPr>
              <xdr:cNvGraphicFramePr/>
            </xdr:nvGraphicFramePr>
            <xdr:xfrm>
              <a:off x="36527" y="4618567"/>
              <a:ext cx="1840896" cy="2054376"/>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36498" y="4270261"/>
                <a:ext cx="1826958" cy="199094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ryna Smologonova" refreshedDate="44692.36587465278" createdVersion="7" refreshedVersion="7" minRefreshableVersion="3" recordCount="3888" xr:uid="{FB6E36CF-AE73-48E4-AF16-E25907B779A7}">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2021-01-0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1-12-26"/>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5">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4">
      <sharedItems containsSemiMixedTypes="0" containsString="0" containsNumber="1" minValue="0" maxValue="8250"/>
    </cacheField>
    <cacheField name="Operating Profit" numFmtId="164">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2021-01-02"/>
          <s v="Jan"/>
          <s v="Feb"/>
          <s v="Mar"/>
          <s v="Apr"/>
          <s v="May"/>
          <s v="Jun"/>
          <s v="Jul"/>
          <s v="Aug"/>
          <s v="Sep"/>
          <s v="Oct"/>
          <s v="Nov"/>
          <s v="Dec"/>
          <s v="&gt;2021-12-26"/>
        </groupItems>
      </fieldGroup>
    </cacheField>
  </cacheFields>
  <extLst>
    <ext xmlns:x14="http://schemas.microsoft.com/office/spreadsheetml/2009/9/main" uri="{725AE2AE-9491-48be-B2B4-4EB974FC3084}">
      <x14:pivotCacheDefinition pivotCacheId="554147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F9CEC7-0F69-4A83-BE17-0113222B0228}" name="PivotTable3" cacheId="1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25:B76"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165" showAll="0"/>
    <pivotField dataField="1" numFmtId="3" showAll="0"/>
    <pivotField numFmtId="164" showAll="0"/>
    <pivotField numFmtId="164"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326E4C-84F7-43B9-9E9D-C46F860F672A}" name="PivotTable2" cacheId="1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8:B21"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5" showAll="0"/>
    <pivotField numFmtId="3" showAll="0"/>
    <pivotField dataField="1" numFmtId="164" showAll="0"/>
    <pivotField numFmtId="164"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7"/>
  </dataFields>
  <formats count="1">
    <format dxfId="36">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A7551D-06AF-4744-8951-75BBEAF16459}" name="PivotTable1" cacheId="1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D4" firstHeaderRow="0"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5" showAll="0"/>
    <pivotField dataField="1" numFmtId="3" showAll="0"/>
    <pivotField dataField="1" numFmtId="164" showAll="0"/>
    <pivotField dataField="1" numFmtId="164"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7250E9E3-15A4-4FB5-B1DC-14EEA68B9B25}" sourceName="Retailer">
  <pivotTables>
    <pivotTable tabId="5" name="PivotTable2"/>
    <pivotTable tabId="5" name="PivotTable1"/>
    <pivotTable tabId="5" name="PivotTable3"/>
  </pivotTables>
  <data>
    <tabular pivotCacheId="554147014">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2F0B60-D9FE-4B91-8F46-38D5290C39D8}" sourceName="Region">
  <pivotTables>
    <pivotTable tabId="5" name="PivotTable2"/>
    <pivotTable tabId="5" name="PivotTable1"/>
    <pivotTable tabId="5" name="PivotTable3"/>
  </pivotTables>
  <data>
    <tabular pivotCacheId="554147014">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172E5BD1-D271-4F29-AC29-D4B708676D3F}" sourceName="Beverage Brand">
  <pivotTables>
    <pivotTable tabId="5" name="PivotTable2"/>
    <pivotTable tabId="5" name="PivotTable1"/>
    <pivotTable tabId="5" name="PivotTable3"/>
  </pivotTables>
  <data>
    <tabular pivotCacheId="554147014">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ED3FE838-8F52-4136-AC4C-72801374A2F1}" cache="Slicer_Retailer" caption="Retailer" style="Slicer Style 4" rowHeight="234950"/>
  <slicer name="Region" xr10:uid="{894877C0-8DCA-4A6A-A595-E64801EB945D}" cache="Slicer_Region" caption="Region" style="Slicer Style 4" rowHeight="234950"/>
  <slicer name="Beverage Brand" xr10:uid="{379B6D5F-B1DA-4F02-9088-B36966DC62B8}" cache="Slicer_Beverage_Brand" caption="Beverage Brand" style="Slicer Style 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74B9E0-4F32-4C12-8A4C-D71ACC67EF20}" name="Table1" displayName="Table1" ref="B5:M3893" totalsRowShown="0" headerRowDxfId="62" dataDxfId="61">
  <autoFilter ref="B5:M3893" xr:uid="{DD74B9E0-4F32-4C12-8A4C-D71ACC67EF20}"/>
  <tableColumns count="12">
    <tableColumn id="1" xr3:uid="{279111E0-202A-45FD-BA9A-ADB2FFD92633}" name="Retailer" dataDxfId="60"/>
    <tableColumn id="2" xr3:uid="{91955194-06A4-4D07-80A9-C58E725EE257}" name="Retailer ID" dataDxfId="59"/>
    <tableColumn id="3" xr3:uid="{4109A151-5562-4956-ADF7-224391B73DD6}" name="Invoice Date" dataDxfId="58"/>
    <tableColumn id="4" xr3:uid="{D652F479-96BB-40AD-9133-6E6BCAFD2AD0}" name="Region" dataDxfId="57"/>
    <tableColumn id="5" xr3:uid="{BD9A65B2-16EC-447E-B9AC-5CC188080014}" name="State" dataDxfId="56"/>
    <tableColumn id="6" xr3:uid="{8D3BA811-B85B-4011-B16D-69AE36F35DBF}" name="City" dataDxfId="55"/>
    <tableColumn id="7" xr3:uid="{6B699F8A-BC0C-40D2-94B9-087AEA196EB6}" name="Beverage Brand" dataDxfId="54"/>
    <tableColumn id="8" xr3:uid="{CBD6AE9A-5352-4060-8ED5-B49B52EB483D}" name="Price per Unit" dataDxfId="53"/>
    <tableColumn id="9" xr3:uid="{226CBD0F-44C4-4533-8A2C-43C2757A147D}" name="Units Sold" dataDxfId="52"/>
    <tableColumn id="10" xr3:uid="{3792CF90-9D26-454A-827A-BB62809E1F2F}" name="Total Sales" dataDxfId="51">
      <calculatedColumnFormula>I6*J6</calculatedColumnFormula>
    </tableColumn>
    <tableColumn id="11" xr3:uid="{2AC32B34-60AE-4AEC-A7B1-8E5B280DF6D9}" name="Operating Profit" dataDxfId="50">
      <calculatedColumnFormula>K6*M6</calculatedColumnFormula>
    </tableColumn>
    <tableColumn id="12" xr3:uid="{C2B52ED3-06FD-406F-BD67-EF8BA6527C13}" name="Operating Margin" dataDxfId="49"/>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D2382D9A-C4D8-4FDE-98A6-8811613912F0}" sourceName="Invoice Date">
  <pivotTables>
    <pivotTable tabId="5" name="PivotTable2"/>
    <pivotTable tabId="5" name="PivotTable1"/>
    <pivotTable tabId="5" name="PivotTable3"/>
  </pivotTables>
  <state minimalRefreshVersion="6" lastRefreshVersion="6" pivotCacheId="554147014"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F9456835-0D97-4026-8F9E-2DE87F920288}" cache="NativeTimeline_Invoice_Date" caption="Sales Period" level="2" selectionLevel="2" scrollPosition="2021-01-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90D44-B49C-4F8F-9C12-2E3141C2A204}">
  <dimension ref="A3:E76"/>
  <sheetViews>
    <sheetView workbookViewId="0">
      <selection activeCell="B9" sqref="B9"/>
    </sheetView>
  </sheetViews>
  <sheetFormatPr defaultRowHeight="14.4" x14ac:dyDescent="0.3"/>
  <cols>
    <col min="1" max="1" width="14" bestFit="1" customWidth="1"/>
    <col min="2" max="2" width="16" bestFit="1" customWidth="1"/>
    <col min="3" max="3" width="21.109375" bestFit="1" customWidth="1"/>
    <col min="4" max="4" width="25.77734375" bestFit="1" customWidth="1"/>
    <col min="5" max="5" width="9.88671875" bestFit="1" customWidth="1"/>
  </cols>
  <sheetData>
    <row r="3" spans="1:4" x14ac:dyDescent="0.3">
      <c r="A3" t="s">
        <v>132</v>
      </c>
      <c r="B3" t="s">
        <v>133</v>
      </c>
      <c r="C3" t="s">
        <v>134</v>
      </c>
      <c r="D3" t="s">
        <v>135</v>
      </c>
    </row>
    <row r="4" spans="1:4" x14ac:dyDescent="0.3">
      <c r="A4" s="7">
        <v>8684027.5</v>
      </c>
      <c r="B4" s="7">
        <v>17148250</v>
      </c>
      <c r="C4" s="7">
        <v>3173631.875</v>
      </c>
      <c r="D4" s="7">
        <v>0.36310442386830921</v>
      </c>
    </row>
    <row r="8" spans="1:4" x14ac:dyDescent="0.3">
      <c r="A8" s="37" t="s">
        <v>139</v>
      </c>
      <c r="B8" t="s">
        <v>132</v>
      </c>
    </row>
    <row r="9" spans="1:4" x14ac:dyDescent="0.3">
      <c r="A9" s="38" t="s">
        <v>141</v>
      </c>
      <c r="B9" s="39">
        <v>510750</v>
      </c>
    </row>
    <row r="10" spans="1:4" x14ac:dyDescent="0.3">
      <c r="A10" s="38" t="s">
        <v>142</v>
      </c>
      <c r="B10" s="39">
        <v>484975</v>
      </c>
    </row>
    <row r="11" spans="1:4" x14ac:dyDescent="0.3">
      <c r="A11" s="38" t="s">
        <v>143</v>
      </c>
      <c r="B11" s="39">
        <v>483530</v>
      </c>
    </row>
    <row r="12" spans="1:4" x14ac:dyDescent="0.3">
      <c r="A12" s="38" t="s">
        <v>144</v>
      </c>
      <c r="B12" s="39">
        <v>494887.5</v>
      </c>
    </row>
    <row r="13" spans="1:4" x14ac:dyDescent="0.3">
      <c r="A13" s="38" t="s">
        <v>145</v>
      </c>
      <c r="B13" s="39">
        <v>673572.5</v>
      </c>
    </row>
    <row r="14" spans="1:4" x14ac:dyDescent="0.3">
      <c r="A14" s="38" t="s">
        <v>146</v>
      </c>
      <c r="B14" s="39">
        <v>903837.5</v>
      </c>
    </row>
    <row r="15" spans="1:4" x14ac:dyDescent="0.3">
      <c r="A15" s="38" t="s">
        <v>147</v>
      </c>
      <c r="B15" s="39">
        <v>1041437.5</v>
      </c>
    </row>
    <row r="16" spans="1:4" x14ac:dyDescent="0.3">
      <c r="A16" s="38" t="s">
        <v>148</v>
      </c>
      <c r="B16" s="39">
        <v>945275</v>
      </c>
    </row>
    <row r="17" spans="1:5" x14ac:dyDescent="0.3">
      <c r="A17" s="38" t="s">
        <v>149</v>
      </c>
      <c r="B17" s="39">
        <v>681000</v>
      </c>
    </row>
    <row r="18" spans="1:5" x14ac:dyDescent="0.3">
      <c r="A18" s="38" t="s">
        <v>150</v>
      </c>
      <c r="B18" s="39">
        <v>623375</v>
      </c>
    </row>
    <row r="19" spans="1:5" x14ac:dyDescent="0.3">
      <c r="A19" s="38" t="s">
        <v>151</v>
      </c>
      <c r="B19" s="39">
        <v>795612.5</v>
      </c>
    </row>
    <row r="20" spans="1:5" x14ac:dyDescent="0.3">
      <c r="A20" s="38" t="s">
        <v>152</v>
      </c>
      <c r="B20" s="39">
        <v>1045775</v>
      </c>
    </row>
    <row r="21" spans="1:5" x14ac:dyDescent="0.3">
      <c r="A21" s="38" t="s">
        <v>140</v>
      </c>
      <c r="B21" s="39">
        <v>8684027.5</v>
      </c>
    </row>
    <row r="25" spans="1:5" x14ac:dyDescent="0.3">
      <c r="A25" s="37" t="s">
        <v>139</v>
      </c>
      <c r="B25" t="s">
        <v>133</v>
      </c>
      <c r="D25" t="s">
        <v>2</v>
      </c>
      <c r="E25" t="s">
        <v>154</v>
      </c>
    </row>
    <row r="26" spans="1:5" x14ac:dyDescent="0.3">
      <c r="A26" s="38" t="s">
        <v>54</v>
      </c>
      <c r="B26" s="7">
        <v>408500</v>
      </c>
      <c r="D26" t="str">
        <f>A26</f>
        <v>Alabama</v>
      </c>
      <c r="E26" s="3">
        <f>B26</f>
        <v>408500</v>
      </c>
    </row>
    <row r="27" spans="1:5" x14ac:dyDescent="0.3">
      <c r="A27" s="38" t="s">
        <v>60</v>
      </c>
      <c r="B27" s="7">
        <v>312250</v>
      </c>
      <c r="D27" t="str">
        <f t="shared" ref="D27:D76" si="0">A27</f>
        <v>Alaska</v>
      </c>
      <c r="E27" s="3">
        <f t="shared" ref="E27:E76" si="1">B27</f>
        <v>312250</v>
      </c>
    </row>
    <row r="28" spans="1:5" x14ac:dyDescent="0.3">
      <c r="A28" s="38" t="s">
        <v>81</v>
      </c>
      <c r="B28" s="7">
        <v>331500</v>
      </c>
      <c r="D28" t="str">
        <f t="shared" si="0"/>
        <v>Arizona</v>
      </c>
      <c r="E28" s="3">
        <f t="shared" si="1"/>
        <v>331500</v>
      </c>
    </row>
    <row r="29" spans="1:5" x14ac:dyDescent="0.3">
      <c r="A29" s="38" t="s">
        <v>97</v>
      </c>
      <c r="B29" s="7">
        <v>255350</v>
      </c>
      <c r="D29" t="str">
        <f t="shared" si="0"/>
        <v>Arkansas</v>
      </c>
      <c r="E29" s="3">
        <f t="shared" si="1"/>
        <v>255350</v>
      </c>
    </row>
    <row r="30" spans="1:5" x14ac:dyDescent="0.3">
      <c r="A30" s="38" t="s">
        <v>25</v>
      </c>
      <c r="B30" s="7">
        <v>1037250</v>
      </c>
      <c r="D30" t="str">
        <f t="shared" si="0"/>
        <v>California</v>
      </c>
      <c r="E30" s="3">
        <f t="shared" si="1"/>
        <v>1037250</v>
      </c>
    </row>
    <row r="31" spans="1:5" x14ac:dyDescent="0.3">
      <c r="A31" s="38" t="s">
        <v>39</v>
      </c>
      <c r="B31" s="7">
        <v>324250</v>
      </c>
      <c r="D31" t="str">
        <f t="shared" si="0"/>
        <v>Colorado</v>
      </c>
      <c r="E31" s="3">
        <f t="shared" si="1"/>
        <v>324250</v>
      </c>
    </row>
    <row r="32" spans="1:5" x14ac:dyDescent="0.3">
      <c r="A32" s="38" t="s">
        <v>120</v>
      </c>
      <c r="B32" s="7">
        <v>169600</v>
      </c>
      <c r="D32" t="str">
        <f t="shared" si="0"/>
        <v>Connecticut</v>
      </c>
      <c r="E32" s="3">
        <f t="shared" si="1"/>
        <v>169600</v>
      </c>
    </row>
    <row r="33" spans="1:5" x14ac:dyDescent="0.3">
      <c r="A33" s="38" t="s">
        <v>115</v>
      </c>
      <c r="B33" s="7">
        <v>205600</v>
      </c>
      <c r="D33" t="str">
        <f t="shared" si="0"/>
        <v>Delaware</v>
      </c>
      <c r="E33" s="3">
        <f t="shared" si="1"/>
        <v>205600</v>
      </c>
    </row>
    <row r="34" spans="1:5" x14ac:dyDescent="0.3">
      <c r="A34" s="38" t="s">
        <v>43</v>
      </c>
      <c r="B34" s="7">
        <v>1051700</v>
      </c>
      <c r="D34" t="str">
        <f t="shared" si="0"/>
        <v>Florida</v>
      </c>
      <c r="E34" s="3">
        <f t="shared" si="1"/>
        <v>1051700</v>
      </c>
    </row>
    <row r="35" spans="1:5" x14ac:dyDescent="0.3">
      <c r="A35" s="38" t="s">
        <v>84</v>
      </c>
      <c r="B35" s="7">
        <v>579350</v>
      </c>
      <c r="D35" t="str">
        <f t="shared" si="0"/>
        <v>Georgia</v>
      </c>
      <c r="E35" s="3">
        <f t="shared" si="1"/>
        <v>579350</v>
      </c>
    </row>
    <row r="36" spans="1:5" x14ac:dyDescent="0.3">
      <c r="A36" s="38" t="s">
        <v>61</v>
      </c>
      <c r="B36" s="7">
        <v>353500</v>
      </c>
      <c r="D36" t="str">
        <f t="shared" si="0"/>
        <v>Hawaii</v>
      </c>
      <c r="E36" s="3">
        <f t="shared" si="1"/>
        <v>353500</v>
      </c>
    </row>
    <row r="37" spans="1:5" x14ac:dyDescent="0.3">
      <c r="A37" s="38" t="s">
        <v>78</v>
      </c>
      <c r="B37" s="7">
        <v>288250</v>
      </c>
      <c r="D37" t="str">
        <f t="shared" si="0"/>
        <v>Idaho</v>
      </c>
      <c r="E37" s="3">
        <f t="shared" si="1"/>
        <v>288250</v>
      </c>
    </row>
    <row r="38" spans="1:5" x14ac:dyDescent="0.3">
      <c r="A38" s="38" t="s">
        <v>31</v>
      </c>
      <c r="B38" s="7">
        <v>185600</v>
      </c>
      <c r="D38" t="str">
        <f t="shared" si="0"/>
        <v>Illinois</v>
      </c>
      <c r="E38" s="3">
        <f t="shared" si="1"/>
        <v>185600</v>
      </c>
    </row>
    <row r="39" spans="1:5" x14ac:dyDescent="0.3">
      <c r="A39" s="38" t="s">
        <v>110</v>
      </c>
      <c r="B39" s="7">
        <v>241600</v>
      </c>
      <c r="D39" t="str">
        <f t="shared" si="0"/>
        <v>Indiana</v>
      </c>
      <c r="E39" s="3">
        <f t="shared" si="1"/>
        <v>241600</v>
      </c>
    </row>
    <row r="40" spans="1:5" x14ac:dyDescent="0.3">
      <c r="A40" s="38" t="s">
        <v>106</v>
      </c>
      <c r="B40" s="7">
        <v>183100</v>
      </c>
      <c r="D40" t="str">
        <f t="shared" si="0"/>
        <v>Iowa</v>
      </c>
      <c r="E40" s="3">
        <f t="shared" si="1"/>
        <v>183100</v>
      </c>
    </row>
    <row r="41" spans="1:5" x14ac:dyDescent="0.3">
      <c r="A41" s="38" t="s">
        <v>100</v>
      </c>
      <c r="B41" s="7">
        <v>180600</v>
      </c>
      <c r="D41" t="str">
        <f t="shared" si="0"/>
        <v>Kansas</v>
      </c>
      <c r="E41" s="3">
        <f t="shared" si="1"/>
        <v>180600</v>
      </c>
    </row>
    <row r="42" spans="1:5" x14ac:dyDescent="0.3">
      <c r="A42" s="38" t="s">
        <v>92</v>
      </c>
      <c r="B42" s="7">
        <v>363350</v>
      </c>
      <c r="D42" t="str">
        <f t="shared" si="0"/>
        <v>Kentucky</v>
      </c>
      <c r="E42" s="3">
        <f t="shared" si="1"/>
        <v>363350</v>
      </c>
    </row>
    <row r="43" spans="1:5" x14ac:dyDescent="0.3">
      <c r="A43" s="38" t="s">
        <v>77</v>
      </c>
      <c r="B43" s="7">
        <v>412250</v>
      </c>
      <c r="D43" t="str">
        <f t="shared" si="0"/>
        <v>Louisiana</v>
      </c>
      <c r="E43" s="3">
        <f t="shared" si="1"/>
        <v>412250</v>
      </c>
    </row>
    <row r="44" spans="1:5" x14ac:dyDescent="0.3">
      <c r="A44" s="38" t="s">
        <v>56</v>
      </c>
      <c r="B44" s="7">
        <v>172600</v>
      </c>
      <c r="D44" t="str">
        <f t="shared" si="0"/>
        <v>Maine</v>
      </c>
      <c r="E44" s="3">
        <f t="shared" si="1"/>
        <v>172600</v>
      </c>
    </row>
    <row r="45" spans="1:5" x14ac:dyDescent="0.3">
      <c r="A45" s="38" t="s">
        <v>113</v>
      </c>
      <c r="B45" s="7">
        <v>241600</v>
      </c>
      <c r="D45" t="str">
        <f t="shared" si="0"/>
        <v>Maryland</v>
      </c>
      <c r="E45" s="3">
        <f t="shared" si="1"/>
        <v>241600</v>
      </c>
    </row>
    <row r="46" spans="1:5" x14ac:dyDescent="0.3">
      <c r="A46" s="38" t="s">
        <v>124</v>
      </c>
      <c r="B46" s="7">
        <v>241600</v>
      </c>
      <c r="D46" t="str">
        <f t="shared" si="0"/>
        <v>Massachusetts</v>
      </c>
      <c r="E46" s="3">
        <f t="shared" si="1"/>
        <v>241600</v>
      </c>
    </row>
    <row r="47" spans="1:5" x14ac:dyDescent="0.3">
      <c r="A47" s="38" t="s">
        <v>69</v>
      </c>
      <c r="B47" s="7">
        <v>280350</v>
      </c>
      <c r="D47" t="str">
        <f t="shared" si="0"/>
        <v>Michigan</v>
      </c>
      <c r="E47" s="3">
        <f t="shared" si="1"/>
        <v>280350</v>
      </c>
    </row>
    <row r="48" spans="1:5" x14ac:dyDescent="0.3">
      <c r="A48" s="38" t="s">
        <v>45</v>
      </c>
      <c r="B48" s="7">
        <v>156850</v>
      </c>
      <c r="D48" t="str">
        <f t="shared" si="0"/>
        <v>Minnesota</v>
      </c>
      <c r="E48" s="3">
        <f t="shared" si="1"/>
        <v>156850</v>
      </c>
    </row>
    <row r="49" spans="1:5" x14ac:dyDescent="0.3">
      <c r="A49" s="38" t="s">
        <v>94</v>
      </c>
      <c r="B49" s="7">
        <v>309350</v>
      </c>
      <c r="D49" t="str">
        <f t="shared" si="0"/>
        <v>Mississippi</v>
      </c>
      <c r="E49" s="3">
        <f t="shared" si="1"/>
        <v>309350</v>
      </c>
    </row>
    <row r="50" spans="1:5" x14ac:dyDescent="0.3">
      <c r="A50" s="38" t="s">
        <v>72</v>
      </c>
      <c r="B50" s="7">
        <v>316350</v>
      </c>
      <c r="D50" t="str">
        <f t="shared" si="0"/>
        <v>Missouri</v>
      </c>
      <c r="E50" s="3">
        <f t="shared" si="1"/>
        <v>316350</v>
      </c>
    </row>
    <row r="51" spans="1:5" x14ac:dyDescent="0.3">
      <c r="A51" s="38" t="s">
        <v>48</v>
      </c>
      <c r="B51" s="7">
        <v>328000</v>
      </c>
      <c r="D51" t="str">
        <f t="shared" si="0"/>
        <v>Montana</v>
      </c>
      <c r="E51" s="3">
        <f t="shared" si="1"/>
        <v>328000</v>
      </c>
    </row>
    <row r="52" spans="1:5" x14ac:dyDescent="0.3">
      <c r="A52" s="38" t="s">
        <v>52</v>
      </c>
      <c r="B52" s="7">
        <v>136350</v>
      </c>
      <c r="D52" t="str">
        <f t="shared" si="0"/>
        <v>Nebraska</v>
      </c>
      <c r="E52" s="3">
        <f t="shared" si="1"/>
        <v>136350</v>
      </c>
    </row>
    <row r="53" spans="1:5" x14ac:dyDescent="0.3">
      <c r="A53" s="38" t="s">
        <v>37</v>
      </c>
      <c r="B53" s="7">
        <v>324000</v>
      </c>
      <c r="D53" t="str">
        <f t="shared" si="0"/>
        <v>Nevada</v>
      </c>
      <c r="E53" s="3">
        <f t="shared" si="1"/>
        <v>324000</v>
      </c>
    </row>
    <row r="54" spans="1:5" x14ac:dyDescent="0.3">
      <c r="A54" s="38" t="s">
        <v>127</v>
      </c>
      <c r="B54" s="7">
        <v>238850</v>
      </c>
      <c r="D54" t="str">
        <f t="shared" si="0"/>
        <v>New Hampshire</v>
      </c>
      <c r="E54" s="3">
        <f t="shared" si="1"/>
        <v>238850</v>
      </c>
    </row>
    <row r="55" spans="1:5" x14ac:dyDescent="0.3">
      <c r="A55" s="38" t="s">
        <v>117</v>
      </c>
      <c r="B55" s="7">
        <v>223600</v>
      </c>
      <c r="D55" t="str">
        <f t="shared" si="0"/>
        <v>New Jersey</v>
      </c>
      <c r="E55" s="3">
        <f t="shared" si="1"/>
        <v>223600</v>
      </c>
    </row>
    <row r="56" spans="1:5" x14ac:dyDescent="0.3">
      <c r="A56" s="38" t="s">
        <v>82</v>
      </c>
      <c r="B56" s="7">
        <v>313500</v>
      </c>
      <c r="D56" t="str">
        <f t="shared" si="0"/>
        <v>New Mexico</v>
      </c>
      <c r="E56" s="3">
        <f t="shared" si="1"/>
        <v>313500</v>
      </c>
    </row>
    <row r="57" spans="1:5" x14ac:dyDescent="0.3">
      <c r="A57" s="38" t="s">
        <v>11</v>
      </c>
      <c r="B57" s="7">
        <v>1125200</v>
      </c>
      <c r="D57" t="str">
        <f t="shared" si="0"/>
        <v>New York</v>
      </c>
      <c r="E57" s="3">
        <f t="shared" si="1"/>
        <v>1125200</v>
      </c>
    </row>
    <row r="58" spans="1:5" x14ac:dyDescent="0.3">
      <c r="A58" s="38" t="s">
        <v>88</v>
      </c>
      <c r="B58" s="7">
        <v>399350</v>
      </c>
      <c r="D58" t="str">
        <f t="shared" si="0"/>
        <v>North Carolina</v>
      </c>
      <c r="E58" s="3">
        <f t="shared" si="1"/>
        <v>399350</v>
      </c>
    </row>
    <row r="59" spans="1:5" x14ac:dyDescent="0.3">
      <c r="A59" s="38" t="s">
        <v>105</v>
      </c>
      <c r="B59" s="7">
        <v>184100</v>
      </c>
      <c r="D59" t="str">
        <f t="shared" si="0"/>
        <v>North Dakota</v>
      </c>
      <c r="E59" s="3">
        <f t="shared" si="1"/>
        <v>184100</v>
      </c>
    </row>
    <row r="60" spans="1:5" x14ac:dyDescent="0.3">
      <c r="A60" s="38" t="s">
        <v>90</v>
      </c>
      <c r="B60" s="7">
        <v>203600</v>
      </c>
      <c r="D60" t="str">
        <f t="shared" si="0"/>
        <v>Ohio</v>
      </c>
      <c r="E60" s="3">
        <f t="shared" si="1"/>
        <v>203600</v>
      </c>
    </row>
    <row r="61" spans="1:5" x14ac:dyDescent="0.3">
      <c r="A61" s="38" t="s">
        <v>98</v>
      </c>
      <c r="B61" s="7">
        <v>237350</v>
      </c>
      <c r="D61" t="str">
        <f t="shared" si="0"/>
        <v>Oklahoma</v>
      </c>
      <c r="E61" s="3">
        <f t="shared" si="1"/>
        <v>237350</v>
      </c>
    </row>
    <row r="62" spans="1:5" x14ac:dyDescent="0.3">
      <c r="A62" s="38" t="s">
        <v>75</v>
      </c>
      <c r="B62" s="7">
        <v>346750</v>
      </c>
      <c r="D62" t="str">
        <f t="shared" si="0"/>
        <v>Oregon</v>
      </c>
      <c r="E62" s="3">
        <f t="shared" si="1"/>
        <v>346750</v>
      </c>
    </row>
    <row r="63" spans="1:5" x14ac:dyDescent="0.3">
      <c r="A63" s="38" t="s">
        <v>35</v>
      </c>
      <c r="B63" s="7">
        <v>165600</v>
      </c>
      <c r="D63" t="str">
        <f t="shared" si="0"/>
        <v>Pennsylvania</v>
      </c>
      <c r="E63" s="3">
        <f t="shared" si="1"/>
        <v>165600</v>
      </c>
    </row>
    <row r="64" spans="1:5" x14ac:dyDescent="0.3">
      <c r="A64" s="38" t="s">
        <v>121</v>
      </c>
      <c r="B64" s="7">
        <v>198850</v>
      </c>
      <c r="D64" t="str">
        <f t="shared" si="0"/>
        <v>Rhode Island</v>
      </c>
      <c r="E64" s="3">
        <f t="shared" si="1"/>
        <v>198850</v>
      </c>
    </row>
    <row r="65" spans="1:5" x14ac:dyDescent="0.3">
      <c r="A65" s="38" t="s">
        <v>86</v>
      </c>
      <c r="B65" s="7">
        <v>507350</v>
      </c>
      <c r="D65" t="str">
        <f t="shared" si="0"/>
        <v>South Carolina</v>
      </c>
      <c r="E65" s="3">
        <f t="shared" si="1"/>
        <v>507350</v>
      </c>
    </row>
    <row r="66" spans="1:5" x14ac:dyDescent="0.3">
      <c r="A66" s="38" t="s">
        <v>102</v>
      </c>
      <c r="B66" s="7">
        <v>180600</v>
      </c>
      <c r="D66" t="str">
        <f t="shared" si="0"/>
        <v>South Dakota</v>
      </c>
      <c r="E66" s="3">
        <f t="shared" si="1"/>
        <v>180600</v>
      </c>
    </row>
    <row r="67" spans="1:5" x14ac:dyDescent="0.3">
      <c r="A67" s="38" t="s">
        <v>51</v>
      </c>
      <c r="B67" s="7">
        <v>427750</v>
      </c>
      <c r="D67" t="str">
        <f t="shared" si="0"/>
        <v>Tennessee</v>
      </c>
      <c r="E67" s="3">
        <f t="shared" si="1"/>
        <v>427750</v>
      </c>
    </row>
    <row r="68" spans="1:5" x14ac:dyDescent="0.3">
      <c r="A68" s="38" t="s">
        <v>21</v>
      </c>
      <c r="B68" s="7">
        <v>1014250</v>
      </c>
      <c r="D68" t="str">
        <f t="shared" si="0"/>
        <v>Texas</v>
      </c>
      <c r="E68" s="3">
        <f t="shared" si="1"/>
        <v>1014250</v>
      </c>
    </row>
    <row r="69" spans="1:5" x14ac:dyDescent="0.3">
      <c r="A69" s="38" t="s">
        <v>73</v>
      </c>
      <c r="B69" s="7">
        <v>310750</v>
      </c>
      <c r="D69" t="str">
        <f t="shared" si="0"/>
        <v>Utah</v>
      </c>
      <c r="E69" s="3">
        <f t="shared" si="1"/>
        <v>310750</v>
      </c>
    </row>
    <row r="70" spans="1:5" x14ac:dyDescent="0.3">
      <c r="A70" s="38" t="s">
        <v>125</v>
      </c>
      <c r="B70" s="7">
        <v>256850</v>
      </c>
      <c r="D70" t="str">
        <f t="shared" si="0"/>
        <v>Vermont</v>
      </c>
      <c r="E70" s="3">
        <f t="shared" si="1"/>
        <v>256850</v>
      </c>
    </row>
    <row r="71" spans="1:5" x14ac:dyDescent="0.3">
      <c r="A71" s="38" t="s">
        <v>67</v>
      </c>
      <c r="B71" s="7">
        <v>403350</v>
      </c>
      <c r="D71" t="str">
        <f t="shared" si="0"/>
        <v>Virginia</v>
      </c>
      <c r="E71" s="3">
        <f t="shared" si="1"/>
        <v>403350</v>
      </c>
    </row>
    <row r="72" spans="1:5" x14ac:dyDescent="0.3">
      <c r="A72" s="38" t="s">
        <v>41</v>
      </c>
      <c r="B72" s="7">
        <v>348750</v>
      </c>
      <c r="D72" t="str">
        <f t="shared" si="0"/>
        <v>Washington</v>
      </c>
      <c r="E72" s="3">
        <f t="shared" si="1"/>
        <v>348750</v>
      </c>
    </row>
    <row r="73" spans="1:5" x14ac:dyDescent="0.3">
      <c r="A73" s="38" t="s">
        <v>112</v>
      </c>
      <c r="B73" s="7">
        <v>154600</v>
      </c>
      <c r="D73" t="str">
        <f t="shared" si="0"/>
        <v>West Virginia</v>
      </c>
      <c r="E73" s="3">
        <f t="shared" si="1"/>
        <v>154600</v>
      </c>
    </row>
    <row r="74" spans="1:5" x14ac:dyDescent="0.3">
      <c r="A74" s="38" t="s">
        <v>108</v>
      </c>
      <c r="B74" s="7">
        <v>205850</v>
      </c>
      <c r="D74" t="str">
        <f t="shared" si="0"/>
        <v>Wisconsin</v>
      </c>
      <c r="E74" s="3">
        <f t="shared" si="1"/>
        <v>205850</v>
      </c>
    </row>
    <row r="75" spans="1:5" x14ac:dyDescent="0.3">
      <c r="A75" s="38" t="s">
        <v>66</v>
      </c>
      <c r="B75" s="7">
        <v>310750</v>
      </c>
      <c r="D75" t="str">
        <f t="shared" si="0"/>
        <v>Wyoming</v>
      </c>
      <c r="E75" s="3">
        <f t="shared" si="1"/>
        <v>310750</v>
      </c>
    </row>
    <row r="76" spans="1:5" x14ac:dyDescent="0.3">
      <c r="A76" s="38" t="s">
        <v>140</v>
      </c>
      <c r="B76" s="7">
        <v>17148250</v>
      </c>
      <c r="E76" s="3"/>
    </row>
  </sheetData>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BC795-FCA8-4D1B-92B1-C4B175BE6AB2}">
  <dimension ref="A2:R3893"/>
  <sheetViews>
    <sheetView showGridLines="0" zoomScale="110" zoomScaleNormal="110" workbookViewId="0">
      <selection activeCell="H12" sqref="H12"/>
    </sheetView>
  </sheetViews>
  <sheetFormatPr defaultColWidth="8.77734375" defaultRowHeight="14.4" x14ac:dyDescent="0.3"/>
  <cols>
    <col min="1" max="1" width="8.6640625" style="8"/>
    <col min="2" max="2" width="9.33203125" customWidth="1"/>
    <col min="3" max="3" width="11.6640625" customWidth="1"/>
    <col min="4" max="4" width="13.44140625" customWidth="1"/>
    <col min="5" max="5" width="10.44140625" bestFit="1" customWidth="1"/>
    <col min="6" max="6" width="14.33203125" bestFit="1" customWidth="1"/>
    <col min="7" max="7" width="13.109375" bestFit="1" customWidth="1"/>
    <col min="8" max="8" width="16.33203125" customWidth="1"/>
    <col min="9" max="9" width="14.44140625" customWidth="1"/>
    <col min="10" max="10" width="11.44140625" customWidth="1"/>
    <col min="11" max="11" width="11.77734375" customWidth="1"/>
    <col min="12" max="12" width="16.6640625" customWidth="1"/>
    <col min="13" max="13" width="18" customWidth="1"/>
    <col min="15" max="15" width="10.77734375" bestFit="1" customWidth="1"/>
  </cols>
  <sheetData>
    <row r="2" spans="2:15" ht="23.4" x14ac:dyDescent="0.45">
      <c r="B2" s="19" t="s">
        <v>58</v>
      </c>
      <c r="C2" s="20"/>
      <c r="D2" s="20"/>
      <c r="E2" s="20"/>
      <c r="F2" s="20"/>
      <c r="G2" s="20"/>
      <c r="H2" s="20"/>
      <c r="I2" s="20"/>
      <c r="J2" s="20"/>
      <c r="K2" s="20"/>
      <c r="L2" s="20"/>
      <c r="M2" s="20"/>
    </row>
    <row r="3" spans="2:15" ht="15.6" x14ac:dyDescent="0.3">
      <c r="B3" s="18" t="s">
        <v>27</v>
      </c>
    </row>
    <row r="5" spans="2:15" x14ac:dyDescent="0.3">
      <c r="B5" s="29" t="s">
        <v>0</v>
      </c>
      <c r="C5" s="29" t="s">
        <v>1</v>
      </c>
      <c r="D5" s="29" t="s">
        <v>5</v>
      </c>
      <c r="E5" s="29" t="s">
        <v>3</v>
      </c>
      <c r="F5" s="29" t="s">
        <v>2</v>
      </c>
      <c r="G5" s="29" t="s">
        <v>4</v>
      </c>
      <c r="H5" s="29" t="s">
        <v>6</v>
      </c>
      <c r="I5" s="29" t="s">
        <v>7</v>
      </c>
      <c r="J5" s="29" t="s">
        <v>8</v>
      </c>
      <c r="K5" s="29" t="s">
        <v>9</v>
      </c>
      <c r="L5" s="29" t="s">
        <v>18</v>
      </c>
      <c r="M5" s="29" t="s">
        <v>19</v>
      </c>
    </row>
    <row r="6" spans="2:15" x14ac:dyDescent="0.3">
      <c r="B6" s="22" t="s">
        <v>10</v>
      </c>
      <c r="C6" s="22">
        <v>1185732</v>
      </c>
      <c r="D6" s="23">
        <v>44210</v>
      </c>
      <c r="E6" s="22" t="s">
        <v>130</v>
      </c>
      <c r="F6" s="22" t="s">
        <v>11</v>
      </c>
      <c r="G6" s="22" t="s">
        <v>11</v>
      </c>
      <c r="H6" s="22" t="s">
        <v>12</v>
      </c>
      <c r="I6" s="24">
        <v>0.5</v>
      </c>
      <c r="J6" s="25">
        <v>12000</v>
      </c>
      <c r="K6" s="26">
        <f>I6*J6</f>
        <v>6000</v>
      </c>
      <c r="L6" s="26">
        <f>K6*M6</f>
        <v>3000</v>
      </c>
      <c r="M6" s="27">
        <v>0.5</v>
      </c>
      <c r="O6" s="3"/>
    </row>
    <row r="7" spans="2:15" x14ac:dyDescent="0.3">
      <c r="B7" s="22" t="s">
        <v>10</v>
      </c>
      <c r="C7" s="22">
        <v>1185732</v>
      </c>
      <c r="D7" s="23">
        <v>44210</v>
      </c>
      <c r="E7" s="22" t="s">
        <v>130</v>
      </c>
      <c r="F7" s="22" t="s">
        <v>11</v>
      </c>
      <c r="G7" s="22" t="s">
        <v>11</v>
      </c>
      <c r="H7" s="22" t="s">
        <v>15</v>
      </c>
      <c r="I7" s="24">
        <v>0.5</v>
      </c>
      <c r="J7" s="25">
        <v>10000</v>
      </c>
      <c r="K7" s="26">
        <f>I7*J7</f>
        <v>5000</v>
      </c>
      <c r="L7" s="26">
        <f>K7*M7</f>
        <v>1500</v>
      </c>
      <c r="M7" s="27">
        <v>0.3</v>
      </c>
      <c r="O7" s="3"/>
    </row>
    <row r="8" spans="2:15" x14ac:dyDescent="0.3">
      <c r="B8" s="22" t="s">
        <v>10</v>
      </c>
      <c r="C8" s="22">
        <v>1185732</v>
      </c>
      <c r="D8" s="23">
        <v>44210</v>
      </c>
      <c r="E8" s="22" t="s">
        <v>130</v>
      </c>
      <c r="F8" s="22" t="s">
        <v>11</v>
      </c>
      <c r="G8" s="22" t="s">
        <v>11</v>
      </c>
      <c r="H8" s="22" t="s">
        <v>13</v>
      </c>
      <c r="I8" s="24">
        <v>0.4</v>
      </c>
      <c r="J8" s="25">
        <v>10000</v>
      </c>
      <c r="K8" s="26">
        <f t="shared" ref="K8:K11" si="0">I8*J8</f>
        <v>4000</v>
      </c>
      <c r="L8" s="26">
        <f t="shared" ref="L8:L17" si="1">K8*M8</f>
        <v>1400</v>
      </c>
      <c r="M8" s="27">
        <v>0.35</v>
      </c>
      <c r="O8" s="3"/>
    </row>
    <row r="9" spans="2:15" x14ac:dyDescent="0.3">
      <c r="B9" s="22" t="s">
        <v>10</v>
      </c>
      <c r="C9" s="22">
        <v>1185732</v>
      </c>
      <c r="D9" s="23">
        <v>44210</v>
      </c>
      <c r="E9" s="22" t="s">
        <v>130</v>
      </c>
      <c r="F9" s="22" t="s">
        <v>11</v>
      </c>
      <c r="G9" s="22" t="s">
        <v>11</v>
      </c>
      <c r="H9" s="22" t="s">
        <v>14</v>
      </c>
      <c r="I9" s="24">
        <v>0.45</v>
      </c>
      <c r="J9" s="25">
        <v>8500</v>
      </c>
      <c r="K9" s="26">
        <f t="shared" si="0"/>
        <v>3825</v>
      </c>
      <c r="L9" s="26">
        <f t="shared" si="1"/>
        <v>1338.75</v>
      </c>
      <c r="M9" s="27">
        <v>0.35</v>
      </c>
      <c r="O9" s="3"/>
    </row>
    <row r="10" spans="2:15" x14ac:dyDescent="0.3">
      <c r="B10" s="22" t="s">
        <v>10</v>
      </c>
      <c r="C10" s="22">
        <v>1185732</v>
      </c>
      <c r="D10" s="23">
        <v>44210</v>
      </c>
      <c r="E10" s="22" t="s">
        <v>130</v>
      </c>
      <c r="F10" s="22" t="s">
        <v>11</v>
      </c>
      <c r="G10" s="22" t="s">
        <v>11</v>
      </c>
      <c r="H10" s="22" t="s">
        <v>16</v>
      </c>
      <c r="I10" s="24">
        <v>0.6</v>
      </c>
      <c r="J10" s="25">
        <v>9000</v>
      </c>
      <c r="K10" s="26">
        <f t="shared" si="0"/>
        <v>5400</v>
      </c>
      <c r="L10" s="26">
        <f t="shared" si="1"/>
        <v>1620</v>
      </c>
      <c r="M10" s="27">
        <v>0.3</v>
      </c>
      <c r="O10" s="3"/>
    </row>
    <row r="11" spans="2:15" x14ac:dyDescent="0.3">
      <c r="B11" s="22" t="s">
        <v>10</v>
      </c>
      <c r="C11" s="22">
        <v>1185732</v>
      </c>
      <c r="D11" s="23">
        <v>44210</v>
      </c>
      <c r="E11" s="22" t="s">
        <v>130</v>
      </c>
      <c r="F11" s="22" t="s">
        <v>11</v>
      </c>
      <c r="G11" s="22" t="s">
        <v>11</v>
      </c>
      <c r="H11" s="22" t="s">
        <v>17</v>
      </c>
      <c r="I11" s="24">
        <v>0.5</v>
      </c>
      <c r="J11" s="25">
        <v>10000</v>
      </c>
      <c r="K11" s="26">
        <f t="shared" si="0"/>
        <v>5000</v>
      </c>
      <c r="L11" s="26">
        <f t="shared" si="1"/>
        <v>1250</v>
      </c>
      <c r="M11" s="27">
        <v>0.25</v>
      </c>
      <c r="O11" s="3"/>
    </row>
    <row r="12" spans="2:15" x14ac:dyDescent="0.3">
      <c r="B12" s="22" t="s">
        <v>10</v>
      </c>
      <c r="C12" s="22">
        <v>1185732</v>
      </c>
      <c r="D12" s="23">
        <v>44239</v>
      </c>
      <c r="E12" s="22" t="s">
        <v>130</v>
      </c>
      <c r="F12" s="22" t="s">
        <v>11</v>
      </c>
      <c r="G12" s="22" t="s">
        <v>11</v>
      </c>
      <c r="H12" s="22" t="s">
        <v>12</v>
      </c>
      <c r="I12" s="24">
        <v>0.5</v>
      </c>
      <c r="J12" s="25">
        <v>12500</v>
      </c>
      <c r="K12" s="26">
        <f>I12*J12</f>
        <v>6250</v>
      </c>
      <c r="L12" s="26">
        <f>K12*M12</f>
        <v>3125</v>
      </c>
      <c r="M12" s="27">
        <v>0.5</v>
      </c>
      <c r="O12" s="3"/>
    </row>
    <row r="13" spans="2:15" x14ac:dyDescent="0.3">
      <c r="B13" s="22" t="s">
        <v>10</v>
      </c>
      <c r="C13" s="22">
        <v>1185732</v>
      </c>
      <c r="D13" s="23">
        <v>44239</v>
      </c>
      <c r="E13" s="22" t="s">
        <v>130</v>
      </c>
      <c r="F13" s="22" t="s">
        <v>11</v>
      </c>
      <c r="G13" s="22" t="s">
        <v>11</v>
      </c>
      <c r="H13" s="22" t="s">
        <v>15</v>
      </c>
      <c r="I13" s="24">
        <v>0.5</v>
      </c>
      <c r="J13" s="25">
        <v>9000</v>
      </c>
      <c r="K13" s="26">
        <f>I13*J13</f>
        <v>4500</v>
      </c>
      <c r="L13" s="26">
        <f>K13*M13</f>
        <v>1350</v>
      </c>
      <c r="M13" s="27">
        <v>0.3</v>
      </c>
      <c r="O13" s="3"/>
    </row>
    <row r="14" spans="2:15" x14ac:dyDescent="0.3">
      <c r="B14" s="22" t="s">
        <v>10</v>
      </c>
      <c r="C14" s="22">
        <v>1185732</v>
      </c>
      <c r="D14" s="23">
        <v>44239</v>
      </c>
      <c r="E14" s="22" t="s">
        <v>130</v>
      </c>
      <c r="F14" s="22" t="s">
        <v>11</v>
      </c>
      <c r="G14" s="22" t="s">
        <v>11</v>
      </c>
      <c r="H14" s="22" t="s">
        <v>13</v>
      </c>
      <c r="I14" s="24">
        <v>0.4</v>
      </c>
      <c r="J14" s="25">
        <v>9500</v>
      </c>
      <c r="K14" s="26">
        <f t="shared" ref="K14:K17" si="2">I14*J14</f>
        <v>3800</v>
      </c>
      <c r="L14" s="26">
        <f t="shared" si="1"/>
        <v>1330</v>
      </c>
      <c r="M14" s="27">
        <v>0.35</v>
      </c>
      <c r="O14" s="3"/>
    </row>
    <row r="15" spans="2:15" x14ac:dyDescent="0.3">
      <c r="B15" s="22" t="s">
        <v>10</v>
      </c>
      <c r="C15" s="22">
        <v>1185732</v>
      </c>
      <c r="D15" s="23">
        <v>44239</v>
      </c>
      <c r="E15" s="22" t="s">
        <v>130</v>
      </c>
      <c r="F15" s="22" t="s">
        <v>11</v>
      </c>
      <c r="G15" s="22" t="s">
        <v>11</v>
      </c>
      <c r="H15" s="22" t="s">
        <v>14</v>
      </c>
      <c r="I15" s="24">
        <v>0.45</v>
      </c>
      <c r="J15" s="25">
        <v>8250</v>
      </c>
      <c r="K15" s="26">
        <f t="shared" si="2"/>
        <v>3712.5</v>
      </c>
      <c r="L15" s="26">
        <f t="shared" si="1"/>
        <v>1299.375</v>
      </c>
      <c r="M15" s="27">
        <v>0.35</v>
      </c>
      <c r="O15" s="3"/>
    </row>
    <row r="16" spans="2:15" x14ac:dyDescent="0.3">
      <c r="B16" s="22" t="s">
        <v>10</v>
      </c>
      <c r="C16" s="22">
        <v>1185732</v>
      </c>
      <c r="D16" s="23">
        <v>44239</v>
      </c>
      <c r="E16" s="22" t="s">
        <v>130</v>
      </c>
      <c r="F16" s="22" t="s">
        <v>11</v>
      </c>
      <c r="G16" s="22" t="s">
        <v>11</v>
      </c>
      <c r="H16" s="22" t="s">
        <v>16</v>
      </c>
      <c r="I16" s="24">
        <v>0.6</v>
      </c>
      <c r="J16" s="25">
        <v>9000</v>
      </c>
      <c r="K16" s="26">
        <f t="shared" si="2"/>
        <v>5400</v>
      </c>
      <c r="L16" s="26">
        <f t="shared" si="1"/>
        <v>1620</v>
      </c>
      <c r="M16" s="27">
        <v>0.3</v>
      </c>
      <c r="O16" s="3"/>
    </row>
    <row r="17" spans="2:15" x14ac:dyDescent="0.3">
      <c r="B17" s="22" t="s">
        <v>10</v>
      </c>
      <c r="C17" s="22">
        <v>1185732</v>
      </c>
      <c r="D17" s="23">
        <v>44239</v>
      </c>
      <c r="E17" s="22" t="s">
        <v>130</v>
      </c>
      <c r="F17" s="22" t="s">
        <v>11</v>
      </c>
      <c r="G17" s="22" t="s">
        <v>11</v>
      </c>
      <c r="H17" s="22" t="s">
        <v>17</v>
      </c>
      <c r="I17" s="24">
        <v>0.5</v>
      </c>
      <c r="J17" s="25">
        <v>10000</v>
      </c>
      <c r="K17" s="26">
        <f t="shared" si="2"/>
        <v>5000</v>
      </c>
      <c r="L17" s="26">
        <f t="shared" si="1"/>
        <v>1250</v>
      </c>
      <c r="M17" s="27">
        <v>0.25</v>
      </c>
      <c r="O17" s="3"/>
    </row>
    <row r="18" spans="2:15" x14ac:dyDescent="0.3">
      <c r="B18" s="22" t="s">
        <v>10</v>
      </c>
      <c r="C18" s="22">
        <v>1185732</v>
      </c>
      <c r="D18" s="23">
        <v>44265</v>
      </c>
      <c r="E18" s="22" t="s">
        <v>130</v>
      </c>
      <c r="F18" s="22" t="s">
        <v>11</v>
      </c>
      <c r="G18" s="22" t="s">
        <v>11</v>
      </c>
      <c r="H18" s="22" t="s">
        <v>12</v>
      </c>
      <c r="I18" s="24">
        <v>0.5</v>
      </c>
      <c r="J18" s="25">
        <v>12200</v>
      </c>
      <c r="K18" s="26">
        <f>I18*J18</f>
        <v>6100</v>
      </c>
      <c r="L18" s="26">
        <f>K18*M18</f>
        <v>3050</v>
      </c>
      <c r="M18" s="27">
        <v>0.5</v>
      </c>
      <c r="O18" s="3"/>
    </row>
    <row r="19" spans="2:15" x14ac:dyDescent="0.3">
      <c r="B19" s="22" t="s">
        <v>10</v>
      </c>
      <c r="C19" s="22">
        <v>1185732</v>
      </c>
      <c r="D19" s="23">
        <v>44265</v>
      </c>
      <c r="E19" s="22" t="s">
        <v>130</v>
      </c>
      <c r="F19" s="22" t="s">
        <v>11</v>
      </c>
      <c r="G19" s="22" t="s">
        <v>11</v>
      </c>
      <c r="H19" s="22" t="s">
        <v>15</v>
      </c>
      <c r="I19" s="24">
        <v>0.5</v>
      </c>
      <c r="J19" s="25">
        <v>9250</v>
      </c>
      <c r="K19" s="26">
        <f>I19*J19</f>
        <v>4625</v>
      </c>
      <c r="L19" s="26">
        <f>K19*M19</f>
        <v>1387.5</v>
      </c>
      <c r="M19" s="27">
        <v>0.3</v>
      </c>
      <c r="O19" s="3"/>
    </row>
    <row r="20" spans="2:15" x14ac:dyDescent="0.3">
      <c r="B20" s="22" t="s">
        <v>10</v>
      </c>
      <c r="C20" s="22">
        <v>1185732</v>
      </c>
      <c r="D20" s="23">
        <v>44265</v>
      </c>
      <c r="E20" s="22" t="s">
        <v>130</v>
      </c>
      <c r="F20" s="22" t="s">
        <v>11</v>
      </c>
      <c r="G20" s="22" t="s">
        <v>11</v>
      </c>
      <c r="H20" s="22" t="s">
        <v>13</v>
      </c>
      <c r="I20" s="24">
        <v>0.4</v>
      </c>
      <c r="J20" s="25">
        <v>9500</v>
      </c>
      <c r="K20" s="26">
        <f t="shared" ref="K20:K23" si="3">I20*J20</f>
        <v>3800</v>
      </c>
      <c r="L20" s="26">
        <f t="shared" ref="L20:L23" si="4">K20*M20</f>
        <v>1330</v>
      </c>
      <c r="M20" s="27">
        <v>0.35</v>
      </c>
      <c r="O20" s="3"/>
    </row>
    <row r="21" spans="2:15" x14ac:dyDescent="0.3">
      <c r="B21" s="22" t="s">
        <v>10</v>
      </c>
      <c r="C21" s="22">
        <v>1185732</v>
      </c>
      <c r="D21" s="23">
        <v>44265</v>
      </c>
      <c r="E21" s="22" t="s">
        <v>130</v>
      </c>
      <c r="F21" s="22" t="s">
        <v>11</v>
      </c>
      <c r="G21" s="22" t="s">
        <v>11</v>
      </c>
      <c r="H21" s="22" t="s">
        <v>14</v>
      </c>
      <c r="I21" s="24">
        <v>0.45</v>
      </c>
      <c r="J21" s="25">
        <v>8000</v>
      </c>
      <c r="K21" s="26">
        <f t="shared" si="3"/>
        <v>3600</v>
      </c>
      <c r="L21" s="26">
        <f t="shared" si="4"/>
        <v>1260</v>
      </c>
      <c r="M21" s="27">
        <v>0.35</v>
      </c>
      <c r="O21" s="3"/>
    </row>
    <row r="22" spans="2:15" x14ac:dyDescent="0.3">
      <c r="B22" s="22" t="s">
        <v>10</v>
      </c>
      <c r="C22" s="22">
        <v>1185732</v>
      </c>
      <c r="D22" s="23">
        <v>44265</v>
      </c>
      <c r="E22" s="22" t="s">
        <v>130</v>
      </c>
      <c r="F22" s="22" t="s">
        <v>11</v>
      </c>
      <c r="G22" s="22" t="s">
        <v>11</v>
      </c>
      <c r="H22" s="22" t="s">
        <v>16</v>
      </c>
      <c r="I22" s="24">
        <v>0.6</v>
      </c>
      <c r="J22" s="25">
        <v>8500</v>
      </c>
      <c r="K22" s="26">
        <f t="shared" si="3"/>
        <v>5100</v>
      </c>
      <c r="L22" s="26">
        <f t="shared" si="4"/>
        <v>1530</v>
      </c>
      <c r="M22" s="27">
        <v>0.3</v>
      </c>
      <c r="O22" s="3"/>
    </row>
    <row r="23" spans="2:15" x14ac:dyDescent="0.3">
      <c r="B23" s="22" t="s">
        <v>10</v>
      </c>
      <c r="C23" s="22">
        <v>1185732</v>
      </c>
      <c r="D23" s="23">
        <v>44265</v>
      </c>
      <c r="E23" s="22" t="s">
        <v>130</v>
      </c>
      <c r="F23" s="22" t="s">
        <v>11</v>
      </c>
      <c r="G23" s="22" t="s">
        <v>11</v>
      </c>
      <c r="H23" s="22" t="s">
        <v>17</v>
      </c>
      <c r="I23" s="24">
        <v>0.5</v>
      </c>
      <c r="J23" s="25">
        <v>9500</v>
      </c>
      <c r="K23" s="26">
        <f t="shared" si="3"/>
        <v>4750</v>
      </c>
      <c r="L23" s="26">
        <f t="shared" si="4"/>
        <v>1187.5</v>
      </c>
      <c r="M23" s="27">
        <v>0.25</v>
      </c>
      <c r="O23" s="3"/>
    </row>
    <row r="24" spans="2:15" x14ac:dyDescent="0.3">
      <c r="B24" s="22" t="s">
        <v>10</v>
      </c>
      <c r="C24" s="22">
        <v>1185732</v>
      </c>
      <c r="D24" s="23">
        <v>44297</v>
      </c>
      <c r="E24" s="22" t="s">
        <v>130</v>
      </c>
      <c r="F24" s="22" t="s">
        <v>11</v>
      </c>
      <c r="G24" s="22" t="s">
        <v>11</v>
      </c>
      <c r="H24" s="22" t="s">
        <v>12</v>
      </c>
      <c r="I24" s="24">
        <v>0.5</v>
      </c>
      <c r="J24" s="25">
        <v>12000</v>
      </c>
      <c r="K24" s="26">
        <f>I24*J24</f>
        <v>6000</v>
      </c>
      <c r="L24" s="26">
        <f>K24*M24</f>
        <v>3000</v>
      </c>
      <c r="M24" s="27">
        <v>0.5</v>
      </c>
      <c r="O24" s="3"/>
    </row>
    <row r="25" spans="2:15" x14ac:dyDescent="0.3">
      <c r="B25" s="22" t="s">
        <v>10</v>
      </c>
      <c r="C25" s="22">
        <v>1185732</v>
      </c>
      <c r="D25" s="23">
        <v>44297</v>
      </c>
      <c r="E25" s="22" t="s">
        <v>130</v>
      </c>
      <c r="F25" s="22" t="s">
        <v>11</v>
      </c>
      <c r="G25" s="22" t="s">
        <v>11</v>
      </c>
      <c r="H25" s="22" t="s">
        <v>15</v>
      </c>
      <c r="I25" s="24">
        <v>0.5</v>
      </c>
      <c r="J25" s="25">
        <v>9000</v>
      </c>
      <c r="K25" s="26">
        <f>I25*J25</f>
        <v>4500</v>
      </c>
      <c r="L25" s="26">
        <f>K25*M25</f>
        <v>1350</v>
      </c>
      <c r="M25" s="27">
        <v>0.3</v>
      </c>
      <c r="O25" s="3"/>
    </row>
    <row r="26" spans="2:15" x14ac:dyDescent="0.3">
      <c r="B26" s="22" t="s">
        <v>10</v>
      </c>
      <c r="C26" s="22">
        <v>1185732</v>
      </c>
      <c r="D26" s="23">
        <v>44297</v>
      </c>
      <c r="E26" s="22" t="s">
        <v>130</v>
      </c>
      <c r="F26" s="22" t="s">
        <v>11</v>
      </c>
      <c r="G26" s="22" t="s">
        <v>11</v>
      </c>
      <c r="H26" s="22" t="s">
        <v>13</v>
      </c>
      <c r="I26" s="24">
        <v>0.4</v>
      </c>
      <c r="J26" s="25">
        <v>9000</v>
      </c>
      <c r="K26" s="26">
        <f t="shared" ref="K26:K29" si="5">I26*J26</f>
        <v>3600</v>
      </c>
      <c r="L26" s="26">
        <f t="shared" ref="L26:L29" si="6">K26*M26</f>
        <v>1260</v>
      </c>
      <c r="M26" s="27">
        <v>0.35</v>
      </c>
      <c r="O26" s="3"/>
    </row>
    <row r="27" spans="2:15" x14ac:dyDescent="0.3">
      <c r="B27" s="22" t="s">
        <v>10</v>
      </c>
      <c r="C27" s="22">
        <v>1185732</v>
      </c>
      <c r="D27" s="23">
        <v>44297</v>
      </c>
      <c r="E27" s="22" t="s">
        <v>130</v>
      </c>
      <c r="F27" s="22" t="s">
        <v>11</v>
      </c>
      <c r="G27" s="22" t="s">
        <v>11</v>
      </c>
      <c r="H27" s="22" t="s">
        <v>14</v>
      </c>
      <c r="I27" s="24">
        <v>0.45</v>
      </c>
      <c r="J27" s="25">
        <v>8250</v>
      </c>
      <c r="K27" s="26">
        <f t="shared" si="5"/>
        <v>3712.5</v>
      </c>
      <c r="L27" s="26">
        <f t="shared" si="6"/>
        <v>1299.375</v>
      </c>
      <c r="M27" s="27">
        <v>0.35</v>
      </c>
      <c r="O27" s="3"/>
    </row>
    <row r="28" spans="2:15" x14ac:dyDescent="0.3">
      <c r="B28" s="22" t="s">
        <v>10</v>
      </c>
      <c r="C28" s="22">
        <v>1185732</v>
      </c>
      <c r="D28" s="23">
        <v>44297</v>
      </c>
      <c r="E28" s="22" t="s">
        <v>130</v>
      </c>
      <c r="F28" s="22" t="s">
        <v>11</v>
      </c>
      <c r="G28" s="22" t="s">
        <v>11</v>
      </c>
      <c r="H28" s="22" t="s">
        <v>16</v>
      </c>
      <c r="I28" s="24">
        <v>0.6</v>
      </c>
      <c r="J28" s="25">
        <v>8250</v>
      </c>
      <c r="K28" s="26">
        <f t="shared" si="5"/>
        <v>4950</v>
      </c>
      <c r="L28" s="26">
        <f t="shared" si="6"/>
        <v>1485</v>
      </c>
      <c r="M28" s="27">
        <v>0.3</v>
      </c>
      <c r="O28" s="3"/>
    </row>
    <row r="29" spans="2:15" x14ac:dyDescent="0.3">
      <c r="B29" s="22" t="s">
        <v>10</v>
      </c>
      <c r="C29" s="22">
        <v>1185732</v>
      </c>
      <c r="D29" s="23">
        <v>44297</v>
      </c>
      <c r="E29" s="22" t="s">
        <v>130</v>
      </c>
      <c r="F29" s="22" t="s">
        <v>11</v>
      </c>
      <c r="G29" s="22" t="s">
        <v>11</v>
      </c>
      <c r="H29" s="22" t="s">
        <v>17</v>
      </c>
      <c r="I29" s="24">
        <v>0.5</v>
      </c>
      <c r="J29" s="25">
        <v>9500</v>
      </c>
      <c r="K29" s="26">
        <f t="shared" si="5"/>
        <v>4750</v>
      </c>
      <c r="L29" s="26">
        <f t="shared" si="6"/>
        <v>1187.5</v>
      </c>
      <c r="M29" s="27">
        <v>0.25</v>
      </c>
      <c r="O29" s="3"/>
    </row>
    <row r="30" spans="2:15" x14ac:dyDescent="0.3">
      <c r="B30" s="22" t="s">
        <v>10</v>
      </c>
      <c r="C30" s="22">
        <v>1185732</v>
      </c>
      <c r="D30" s="23">
        <v>44326</v>
      </c>
      <c r="E30" s="22" t="s">
        <v>130</v>
      </c>
      <c r="F30" s="22" t="s">
        <v>11</v>
      </c>
      <c r="G30" s="22" t="s">
        <v>11</v>
      </c>
      <c r="H30" s="22" t="s">
        <v>12</v>
      </c>
      <c r="I30" s="24">
        <v>0.6</v>
      </c>
      <c r="J30" s="25">
        <v>12200</v>
      </c>
      <c r="K30" s="26">
        <f>I30*J30</f>
        <v>7320</v>
      </c>
      <c r="L30" s="26">
        <f>K30*M30</f>
        <v>3660</v>
      </c>
      <c r="M30" s="27">
        <v>0.5</v>
      </c>
      <c r="O30" s="3"/>
    </row>
    <row r="31" spans="2:15" x14ac:dyDescent="0.3">
      <c r="B31" s="22" t="s">
        <v>10</v>
      </c>
      <c r="C31" s="22">
        <v>1185732</v>
      </c>
      <c r="D31" s="23">
        <v>44326</v>
      </c>
      <c r="E31" s="22" t="s">
        <v>130</v>
      </c>
      <c r="F31" s="22" t="s">
        <v>11</v>
      </c>
      <c r="G31" s="22" t="s">
        <v>11</v>
      </c>
      <c r="H31" s="22" t="s">
        <v>15</v>
      </c>
      <c r="I31" s="24">
        <v>0.55000000000000004</v>
      </c>
      <c r="J31" s="25">
        <v>9250</v>
      </c>
      <c r="K31" s="26">
        <f>I31*J31</f>
        <v>5087.5</v>
      </c>
      <c r="L31" s="26">
        <f>K31*M31</f>
        <v>1526.25</v>
      </c>
      <c r="M31" s="27">
        <v>0.3</v>
      </c>
      <c r="O31" s="3"/>
    </row>
    <row r="32" spans="2:15" x14ac:dyDescent="0.3">
      <c r="B32" s="22" t="s">
        <v>10</v>
      </c>
      <c r="C32" s="22">
        <v>1185732</v>
      </c>
      <c r="D32" s="23">
        <v>44326</v>
      </c>
      <c r="E32" s="22" t="s">
        <v>130</v>
      </c>
      <c r="F32" s="22" t="s">
        <v>11</v>
      </c>
      <c r="G32" s="22" t="s">
        <v>11</v>
      </c>
      <c r="H32" s="22" t="s">
        <v>13</v>
      </c>
      <c r="I32" s="24">
        <v>0.5</v>
      </c>
      <c r="J32" s="25">
        <v>9000</v>
      </c>
      <c r="K32" s="26">
        <f t="shared" ref="K32:K35" si="7">I32*J32</f>
        <v>4500</v>
      </c>
      <c r="L32" s="26">
        <f t="shared" ref="L32:L35" si="8">K32*M32</f>
        <v>1575</v>
      </c>
      <c r="M32" s="27">
        <v>0.35</v>
      </c>
      <c r="O32" s="3"/>
    </row>
    <row r="33" spans="2:15" x14ac:dyDescent="0.3">
      <c r="B33" s="22" t="s">
        <v>10</v>
      </c>
      <c r="C33" s="22">
        <v>1185732</v>
      </c>
      <c r="D33" s="23">
        <v>44326</v>
      </c>
      <c r="E33" s="22" t="s">
        <v>130</v>
      </c>
      <c r="F33" s="22" t="s">
        <v>11</v>
      </c>
      <c r="G33" s="22" t="s">
        <v>11</v>
      </c>
      <c r="H33" s="22" t="s">
        <v>14</v>
      </c>
      <c r="I33" s="24">
        <v>0.5</v>
      </c>
      <c r="J33" s="25">
        <v>8500</v>
      </c>
      <c r="K33" s="26">
        <f t="shared" si="7"/>
        <v>4250</v>
      </c>
      <c r="L33" s="26">
        <f t="shared" si="8"/>
        <v>1487.5</v>
      </c>
      <c r="M33" s="27">
        <v>0.35</v>
      </c>
      <c r="O33" s="3"/>
    </row>
    <row r="34" spans="2:15" x14ac:dyDescent="0.3">
      <c r="B34" s="22" t="s">
        <v>10</v>
      </c>
      <c r="C34" s="22">
        <v>1185732</v>
      </c>
      <c r="D34" s="23">
        <v>44326</v>
      </c>
      <c r="E34" s="22" t="s">
        <v>130</v>
      </c>
      <c r="F34" s="22" t="s">
        <v>11</v>
      </c>
      <c r="G34" s="22" t="s">
        <v>11</v>
      </c>
      <c r="H34" s="22" t="s">
        <v>16</v>
      </c>
      <c r="I34" s="24">
        <v>0.6</v>
      </c>
      <c r="J34" s="25">
        <v>8750</v>
      </c>
      <c r="K34" s="26">
        <f t="shared" si="7"/>
        <v>5250</v>
      </c>
      <c r="L34" s="26">
        <f t="shared" si="8"/>
        <v>1575</v>
      </c>
      <c r="M34" s="27">
        <v>0.3</v>
      </c>
      <c r="O34" s="3"/>
    </row>
    <row r="35" spans="2:15" x14ac:dyDescent="0.3">
      <c r="B35" s="22" t="s">
        <v>10</v>
      </c>
      <c r="C35" s="22">
        <v>1185732</v>
      </c>
      <c r="D35" s="23">
        <v>44326</v>
      </c>
      <c r="E35" s="22" t="s">
        <v>130</v>
      </c>
      <c r="F35" s="22" t="s">
        <v>11</v>
      </c>
      <c r="G35" s="22" t="s">
        <v>11</v>
      </c>
      <c r="H35" s="22" t="s">
        <v>17</v>
      </c>
      <c r="I35" s="24">
        <v>0.65</v>
      </c>
      <c r="J35" s="25">
        <v>10000</v>
      </c>
      <c r="K35" s="26">
        <f t="shared" si="7"/>
        <v>6500</v>
      </c>
      <c r="L35" s="26">
        <f t="shared" si="8"/>
        <v>1625</v>
      </c>
      <c r="M35" s="27">
        <v>0.25</v>
      </c>
      <c r="O35" s="3"/>
    </row>
    <row r="36" spans="2:15" x14ac:dyDescent="0.3">
      <c r="B36" s="22" t="s">
        <v>10</v>
      </c>
      <c r="C36" s="22">
        <v>1185732</v>
      </c>
      <c r="D36" s="23">
        <v>44359</v>
      </c>
      <c r="E36" s="22" t="s">
        <v>130</v>
      </c>
      <c r="F36" s="22" t="s">
        <v>11</v>
      </c>
      <c r="G36" s="22" t="s">
        <v>11</v>
      </c>
      <c r="H36" s="22" t="s">
        <v>12</v>
      </c>
      <c r="I36" s="24">
        <v>0.6</v>
      </c>
      <c r="J36" s="25">
        <v>12500</v>
      </c>
      <c r="K36" s="26">
        <f>I36*J36</f>
        <v>7500</v>
      </c>
      <c r="L36" s="26">
        <f>K36*M36</f>
        <v>3750</v>
      </c>
      <c r="M36" s="27">
        <v>0.5</v>
      </c>
      <c r="O36" s="3"/>
    </row>
    <row r="37" spans="2:15" x14ac:dyDescent="0.3">
      <c r="B37" s="22" t="s">
        <v>10</v>
      </c>
      <c r="C37" s="22">
        <v>1185732</v>
      </c>
      <c r="D37" s="23">
        <v>44359</v>
      </c>
      <c r="E37" s="22" t="s">
        <v>130</v>
      </c>
      <c r="F37" s="22" t="s">
        <v>11</v>
      </c>
      <c r="G37" s="22" t="s">
        <v>11</v>
      </c>
      <c r="H37" s="22" t="s">
        <v>15</v>
      </c>
      <c r="I37" s="24">
        <v>0.55000000000000004</v>
      </c>
      <c r="J37" s="25">
        <v>10000</v>
      </c>
      <c r="K37" s="26">
        <f>I37*J37</f>
        <v>5500</v>
      </c>
      <c r="L37" s="26">
        <f>K37*M37</f>
        <v>1650</v>
      </c>
      <c r="M37" s="27">
        <v>0.3</v>
      </c>
      <c r="O37" s="3"/>
    </row>
    <row r="38" spans="2:15" x14ac:dyDescent="0.3">
      <c r="B38" s="22" t="s">
        <v>10</v>
      </c>
      <c r="C38" s="22">
        <v>1185732</v>
      </c>
      <c r="D38" s="23">
        <v>44359</v>
      </c>
      <c r="E38" s="22" t="s">
        <v>130</v>
      </c>
      <c r="F38" s="22" t="s">
        <v>11</v>
      </c>
      <c r="G38" s="22" t="s">
        <v>11</v>
      </c>
      <c r="H38" s="22" t="s">
        <v>13</v>
      </c>
      <c r="I38" s="24">
        <v>0.5</v>
      </c>
      <c r="J38" s="25">
        <v>9250</v>
      </c>
      <c r="K38" s="26">
        <f t="shared" ref="K38:K41" si="9">I38*J38</f>
        <v>4625</v>
      </c>
      <c r="L38" s="26">
        <f t="shared" ref="L38:L41" si="10">K38*M38</f>
        <v>1618.75</v>
      </c>
      <c r="M38" s="27">
        <v>0.35</v>
      </c>
      <c r="O38" s="3"/>
    </row>
    <row r="39" spans="2:15" x14ac:dyDescent="0.3">
      <c r="B39" s="22" t="s">
        <v>10</v>
      </c>
      <c r="C39" s="22">
        <v>1185732</v>
      </c>
      <c r="D39" s="23">
        <v>44359</v>
      </c>
      <c r="E39" s="22" t="s">
        <v>130</v>
      </c>
      <c r="F39" s="22" t="s">
        <v>11</v>
      </c>
      <c r="G39" s="22" t="s">
        <v>11</v>
      </c>
      <c r="H39" s="22" t="s">
        <v>14</v>
      </c>
      <c r="I39" s="24">
        <v>0.5</v>
      </c>
      <c r="J39" s="25">
        <v>9000</v>
      </c>
      <c r="K39" s="26">
        <f t="shared" si="9"/>
        <v>4500</v>
      </c>
      <c r="L39" s="26">
        <f t="shared" si="10"/>
        <v>1575</v>
      </c>
      <c r="M39" s="27">
        <v>0.35</v>
      </c>
      <c r="O39" s="3"/>
    </row>
    <row r="40" spans="2:15" x14ac:dyDescent="0.3">
      <c r="B40" s="22" t="s">
        <v>10</v>
      </c>
      <c r="C40" s="22">
        <v>1185732</v>
      </c>
      <c r="D40" s="23">
        <v>44359</v>
      </c>
      <c r="E40" s="22" t="s">
        <v>130</v>
      </c>
      <c r="F40" s="22" t="s">
        <v>11</v>
      </c>
      <c r="G40" s="22" t="s">
        <v>11</v>
      </c>
      <c r="H40" s="22" t="s">
        <v>16</v>
      </c>
      <c r="I40" s="24">
        <v>0.6</v>
      </c>
      <c r="J40" s="25">
        <v>9000</v>
      </c>
      <c r="K40" s="26">
        <f t="shared" si="9"/>
        <v>5400</v>
      </c>
      <c r="L40" s="26">
        <f t="shared" si="10"/>
        <v>1620</v>
      </c>
      <c r="M40" s="27">
        <v>0.3</v>
      </c>
      <c r="O40" s="3"/>
    </row>
    <row r="41" spans="2:15" x14ac:dyDescent="0.3">
      <c r="B41" s="22" t="s">
        <v>10</v>
      </c>
      <c r="C41" s="22">
        <v>1185732</v>
      </c>
      <c r="D41" s="23">
        <v>44359</v>
      </c>
      <c r="E41" s="22" t="s">
        <v>130</v>
      </c>
      <c r="F41" s="22" t="s">
        <v>11</v>
      </c>
      <c r="G41" s="22" t="s">
        <v>11</v>
      </c>
      <c r="H41" s="22" t="s">
        <v>17</v>
      </c>
      <c r="I41" s="24">
        <v>0.65</v>
      </c>
      <c r="J41" s="25">
        <v>10500</v>
      </c>
      <c r="K41" s="26">
        <f t="shared" si="9"/>
        <v>6825</v>
      </c>
      <c r="L41" s="26">
        <f t="shared" si="10"/>
        <v>1706.25</v>
      </c>
      <c r="M41" s="27">
        <v>0.25</v>
      </c>
      <c r="O41" s="3"/>
    </row>
    <row r="42" spans="2:15" x14ac:dyDescent="0.3">
      <c r="B42" s="22" t="s">
        <v>10</v>
      </c>
      <c r="C42" s="22">
        <v>1185732</v>
      </c>
      <c r="D42" s="23">
        <v>44387</v>
      </c>
      <c r="E42" s="22" t="s">
        <v>130</v>
      </c>
      <c r="F42" s="22" t="s">
        <v>11</v>
      </c>
      <c r="G42" s="22" t="s">
        <v>11</v>
      </c>
      <c r="H42" s="22" t="s">
        <v>12</v>
      </c>
      <c r="I42" s="24">
        <v>0.6</v>
      </c>
      <c r="J42" s="25">
        <v>12750</v>
      </c>
      <c r="K42" s="26">
        <f>I42*J42</f>
        <v>7650</v>
      </c>
      <c r="L42" s="26">
        <f>K42*M42</f>
        <v>3825</v>
      </c>
      <c r="M42" s="27">
        <v>0.5</v>
      </c>
      <c r="O42" s="3"/>
    </row>
    <row r="43" spans="2:15" x14ac:dyDescent="0.3">
      <c r="B43" s="22" t="s">
        <v>10</v>
      </c>
      <c r="C43" s="22">
        <v>1185732</v>
      </c>
      <c r="D43" s="23">
        <v>44387</v>
      </c>
      <c r="E43" s="22" t="s">
        <v>130</v>
      </c>
      <c r="F43" s="22" t="s">
        <v>11</v>
      </c>
      <c r="G43" s="22" t="s">
        <v>11</v>
      </c>
      <c r="H43" s="22" t="s">
        <v>15</v>
      </c>
      <c r="I43" s="24">
        <v>0.55000000000000004</v>
      </c>
      <c r="J43" s="25">
        <v>10250</v>
      </c>
      <c r="K43" s="26">
        <f>I43*J43</f>
        <v>5637.5000000000009</v>
      </c>
      <c r="L43" s="26">
        <f>K43*M43</f>
        <v>1691.2500000000002</v>
      </c>
      <c r="M43" s="27">
        <v>0.3</v>
      </c>
      <c r="O43" s="3"/>
    </row>
    <row r="44" spans="2:15" x14ac:dyDescent="0.3">
      <c r="B44" s="22" t="s">
        <v>10</v>
      </c>
      <c r="C44" s="22">
        <v>1185732</v>
      </c>
      <c r="D44" s="23">
        <v>44387</v>
      </c>
      <c r="E44" s="22" t="s">
        <v>130</v>
      </c>
      <c r="F44" s="22" t="s">
        <v>11</v>
      </c>
      <c r="G44" s="22" t="s">
        <v>11</v>
      </c>
      <c r="H44" s="22" t="s">
        <v>13</v>
      </c>
      <c r="I44" s="24">
        <v>0.5</v>
      </c>
      <c r="J44" s="25">
        <v>9500</v>
      </c>
      <c r="K44" s="26">
        <f t="shared" ref="K44:K47" si="11">I44*J44</f>
        <v>4750</v>
      </c>
      <c r="L44" s="26">
        <f t="shared" ref="L44:L47" si="12">K44*M44</f>
        <v>1662.5</v>
      </c>
      <c r="M44" s="27">
        <v>0.35</v>
      </c>
      <c r="O44" s="3"/>
    </row>
    <row r="45" spans="2:15" x14ac:dyDescent="0.3">
      <c r="B45" s="22" t="s">
        <v>10</v>
      </c>
      <c r="C45" s="22">
        <v>1185732</v>
      </c>
      <c r="D45" s="23">
        <v>44387</v>
      </c>
      <c r="E45" s="22" t="s">
        <v>130</v>
      </c>
      <c r="F45" s="22" t="s">
        <v>11</v>
      </c>
      <c r="G45" s="22" t="s">
        <v>11</v>
      </c>
      <c r="H45" s="22" t="s">
        <v>14</v>
      </c>
      <c r="I45" s="24">
        <v>0.5</v>
      </c>
      <c r="J45" s="25">
        <v>9000</v>
      </c>
      <c r="K45" s="26">
        <f t="shared" si="11"/>
        <v>4500</v>
      </c>
      <c r="L45" s="26">
        <f t="shared" si="12"/>
        <v>1575</v>
      </c>
      <c r="M45" s="27">
        <v>0.35</v>
      </c>
      <c r="O45" s="3"/>
    </row>
    <row r="46" spans="2:15" x14ac:dyDescent="0.3">
      <c r="B46" s="22" t="s">
        <v>10</v>
      </c>
      <c r="C46" s="22">
        <v>1185732</v>
      </c>
      <c r="D46" s="23">
        <v>44387</v>
      </c>
      <c r="E46" s="22" t="s">
        <v>130</v>
      </c>
      <c r="F46" s="22" t="s">
        <v>11</v>
      </c>
      <c r="G46" s="22" t="s">
        <v>11</v>
      </c>
      <c r="H46" s="22" t="s">
        <v>16</v>
      </c>
      <c r="I46" s="24">
        <v>0.6</v>
      </c>
      <c r="J46" s="25">
        <v>9250</v>
      </c>
      <c r="K46" s="26">
        <f t="shared" si="11"/>
        <v>5550</v>
      </c>
      <c r="L46" s="26">
        <f t="shared" si="12"/>
        <v>1665</v>
      </c>
      <c r="M46" s="27">
        <v>0.3</v>
      </c>
      <c r="O46" s="3"/>
    </row>
    <row r="47" spans="2:15" x14ac:dyDescent="0.3">
      <c r="B47" s="22" t="s">
        <v>10</v>
      </c>
      <c r="C47" s="22">
        <v>1185732</v>
      </c>
      <c r="D47" s="23">
        <v>44387</v>
      </c>
      <c r="E47" s="22" t="s">
        <v>130</v>
      </c>
      <c r="F47" s="22" t="s">
        <v>11</v>
      </c>
      <c r="G47" s="22" t="s">
        <v>11</v>
      </c>
      <c r="H47" s="22" t="s">
        <v>17</v>
      </c>
      <c r="I47" s="24">
        <v>0.65</v>
      </c>
      <c r="J47" s="25">
        <v>11000</v>
      </c>
      <c r="K47" s="26">
        <f t="shared" si="11"/>
        <v>7150</v>
      </c>
      <c r="L47" s="26">
        <f t="shared" si="12"/>
        <v>1787.5</v>
      </c>
      <c r="M47" s="27">
        <v>0.25</v>
      </c>
      <c r="O47" s="3"/>
    </row>
    <row r="48" spans="2:15" x14ac:dyDescent="0.3">
      <c r="B48" s="22" t="s">
        <v>10</v>
      </c>
      <c r="C48" s="22">
        <v>1185732</v>
      </c>
      <c r="D48" s="23">
        <v>44419</v>
      </c>
      <c r="E48" s="22" t="s">
        <v>130</v>
      </c>
      <c r="F48" s="22" t="s">
        <v>11</v>
      </c>
      <c r="G48" s="22" t="s">
        <v>11</v>
      </c>
      <c r="H48" s="22" t="s">
        <v>12</v>
      </c>
      <c r="I48" s="24">
        <v>0.6</v>
      </c>
      <c r="J48" s="25">
        <v>12500</v>
      </c>
      <c r="K48" s="26">
        <f>I48*J48</f>
        <v>7500</v>
      </c>
      <c r="L48" s="26">
        <f>K48*M48</f>
        <v>3750</v>
      </c>
      <c r="M48" s="27">
        <v>0.5</v>
      </c>
      <c r="O48" s="3"/>
    </row>
    <row r="49" spans="2:15" x14ac:dyDescent="0.3">
      <c r="B49" s="22" t="s">
        <v>10</v>
      </c>
      <c r="C49" s="22">
        <v>1185732</v>
      </c>
      <c r="D49" s="23">
        <v>44419</v>
      </c>
      <c r="E49" s="22" t="s">
        <v>130</v>
      </c>
      <c r="F49" s="22" t="s">
        <v>11</v>
      </c>
      <c r="G49" s="22" t="s">
        <v>11</v>
      </c>
      <c r="H49" s="22" t="s">
        <v>15</v>
      </c>
      <c r="I49" s="24">
        <v>0.55000000000000004</v>
      </c>
      <c r="J49" s="25">
        <v>10250</v>
      </c>
      <c r="K49" s="26">
        <f>I49*J49</f>
        <v>5637.5000000000009</v>
      </c>
      <c r="L49" s="26">
        <f>K49*M49</f>
        <v>1691.2500000000002</v>
      </c>
      <c r="M49" s="27">
        <v>0.3</v>
      </c>
      <c r="O49" s="3"/>
    </row>
    <row r="50" spans="2:15" x14ac:dyDescent="0.3">
      <c r="B50" s="22" t="s">
        <v>10</v>
      </c>
      <c r="C50" s="22">
        <v>1185732</v>
      </c>
      <c r="D50" s="23">
        <v>44419</v>
      </c>
      <c r="E50" s="22" t="s">
        <v>130</v>
      </c>
      <c r="F50" s="22" t="s">
        <v>11</v>
      </c>
      <c r="G50" s="22" t="s">
        <v>11</v>
      </c>
      <c r="H50" s="22" t="s">
        <v>13</v>
      </c>
      <c r="I50" s="24">
        <v>0.5</v>
      </c>
      <c r="J50" s="25">
        <v>9500</v>
      </c>
      <c r="K50" s="26">
        <f t="shared" ref="K50:K53" si="13">I50*J50</f>
        <v>4750</v>
      </c>
      <c r="L50" s="26">
        <f t="shared" ref="L50:L53" si="14">K50*M50</f>
        <v>1662.5</v>
      </c>
      <c r="M50" s="27">
        <v>0.35</v>
      </c>
      <c r="O50" s="3"/>
    </row>
    <row r="51" spans="2:15" x14ac:dyDescent="0.3">
      <c r="B51" s="22" t="s">
        <v>10</v>
      </c>
      <c r="C51" s="22">
        <v>1185732</v>
      </c>
      <c r="D51" s="23">
        <v>44419</v>
      </c>
      <c r="E51" s="22" t="s">
        <v>130</v>
      </c>
      <c r="F51" s="22" t="s">
        <v>11</v>
      </c>
      <c r="G51" s="22" t="s">
        <v>11</v>
      </c>
      <c r="H51" s="22" t="s">
        <v>14</v>
      </c>
      <c r="I51" s="24">
        <v>0.5</v>
      </c>
      <c r="J51" s="25">
        <v>9250</v>
      </c>
      <c r="K51" s="26">
        <f t="shared" si="13"/>
        <v>4625</v>
      </c>
      <c r="L51" s="26">
        <f t="shared" si="14"/>
        <v>1618.75</v>
      </c>
      <c r="M51" s="27">
        <v>0.35</v>
      </c>
      <c r="O51" s="3"/>
    </row>
    <row r="52" spans="2:15" x14ac:dyDescent="0.3">
      <c r="B52" s="22" t="s">
        <v>10</v>
      </c>
      <c r="C52" s="22">
        <v>1185732</v>
      </c>
      <c r="D52" s="23">
        <v>44419</v>
      </c>
      <c r="E52" s="22" t="s">
        <v>130</v>
      </c>
      <c r="F52" s="22" t="s">
        <v>11</v>
      </c>
      <c r="G52" s="22" t="s">
        <v>11</v>
      </c>
      <c r="H52" s="22" t="s">
        <v>16</v>
      </c>
      <c r="I52" s="24">
        <v>0.6</v>
      </c>
      <c r="J52" s="25">
        <v>9000</v>
      </c>
      <c r="K52" s="26">
        <f t="shared" si="13"/>
        <v>5400</v>
      </c>
      <c r="L52" s="26">
        <f t="shared" si="14"/>
        <v>1620</v>
      </c>
      <c r="M52" s="27">
        <v>0.3</v>
      </c>
      <c r="O52" s="3"/>
    </row>
    <row r="53" spans="2:15" x14ac:dyDescent="0.3">
      <c r="B53" s="22" t="s">
        <v>10</v>
      </c>
      <c r="C53" s="22">
        <v>1185732</v>
      </c>
      <c r="D53" s="23">
        <v>44419</v>
      </c>
      <c r="E53" s="22" t="s">
        <v>130</v>
      </c>
      <c r="F53" s="22" t="s">
        <v>11</v>
      </c>
      <c r="G53" s="22" t="s">
        <v>11</v>
      </c>
      <c r="H53" s="22" t="s">
        <v>17</v>
      </c>
      <c r="I53" s="24">
        <v>0.65</v>
      </c>
      <c r="J53" s="25">
        <v>10750</v>
      </c>
      <c r="K53" s="26">
        <f t="shared" si="13"/>
        <v>6987.5</v>
      </c>
      <c r="L53" s="26">
        <f t="shared" si="14"/>
        <v>1746.875</v>
      </c>
      <c r="M53" s="27">
        <v>0.25</v>
      </c>
      <c r="O53" s="3"/>
    </row>
    <row r="54" spans="2:15" x14ac:dyDescent="0.3">
      <c r="B54" s="22" t="s">
        <v>10</v>
      </c>
      <c r="C54" s="22">
        <v>1185732</v>
      </c>
      <c r="D54" s="23">
        <v>44449</v>
      </c>
      <c r="E54" s="22" t="s">
        <v>130</v>
      </c>
      <c r="F54" s="22" t="s">
        <v>11</v>
      </c>
      <c r="G54" s="22" t="s">
        <v>11</v>
      </c>
      <c r="H54" s="22" t="s">
        <v>12</v>
      </c>
      <c r="I54" s="24">
        <v>0.6</v>
      </c>
      <c r="J54" s="25">
        <v>12000</v>
      </c>
      <c r="K54" s="26">
        <f>I54*J54</f>
        <v>7200</v>
      </c>
      <c r="L54" s="26">
        <f>K54*M54</f>
        <v>3600</v>
      </c>
      <c r="M54" s="27">
        <v>0.5</v>
      </c>
      <c r="O54" s="3"/>
    </row>
    <row r="55" spans="2:15" x14ac:dyDescent="0.3">
      <c r="B55" s="22" t="s">
        <v>10</v>
      </c>
      <c r="C55" s="22">
        <v>1185732</v>
      </c>
      <c r="D55" s="23">
        <v>44449</v>
      </c>
      <c r="E55" s="22" t="s">
        <v>130</v>
      </c>
      <c r="F55" s="22" t="s">
        <v>11</v>
      </c>
      <c r="G55" s="22" t="s">
        <v>11</v>
      </c>
      <c r="H55" s="22" t="s">
        <v>15</v>
      </c>
      <c r="I55" s="24">
        <v>0.55000000000000004</v>
      </c>
      <c r="J55" s="25">
        <v>10000</v>
      </c>
      <c r="K55" s="26">
        <f>I55*J55</f>
        <v>5500</v>
      </c>
      <c r="L55" s="26">
        <f>K55*M55</f>
        <v>1650</v>
      </c>
      <c r="M55" s="27">
        <v>0.3</v>
      </c>
      <c r="O55" s="3"/>
    </row>
    <row r="56" spans="2:15" x14ac:dyDescent="0.3">
      <c r="B56" s="22" t="s">
        <v>10</v>
      </c>
      <c r="C56" s="22">
        <v>1185732</v>
      </c>
      <c r="D56" s="23">
        <v>44449</v>
      </c>
      <c r="E56" s="22" t="s">
        <v>130</v>
      </c>
      <c r="F56" s="22" t="s">
        <v>11</v>
      </c>
      <c r="G56" s="22" t="s">
        <v>11</v>
      </c>
      <c r="H56" s="22" t="s">
        <v>13</v>
      </c>
      <c r="I56" s="24">
        <v>0.5</v>
      </c>
      <c r="J56" s="25">
        <v>9250</v>
      </c>
      <c r="K56" s="26">
        <f t="shared" ref="K56:K59" si="15">I56*J56</f>
        <v>4625</v>
      </c>
      <c r="L56" s="26">
        <f t="shared" ref="L56:L59" si="16">K56*M56</f>
        <v>1618.75</v>
      </c>
      <c r="M56" s="27">
        <v>0.35</v>
      </c>
      <c r="O56" s="3"/>
    </row>
    <row r="57" spans="2:15" x14ac:dyDescent="0.3">
      <c r="B57" s="22" t="s">
        <v>10</v>
      </c>
      <c r="C57" s="22">
        <v>1185732</v>
      </c>
      <c r="D57" s="23">
        <v>44449</v>
      </c>
      <c r="E57" s="22" t="s">
        <v>130</v>
      </c>
      <c r="F57" s="22" t="s">
        <v>11</v>
      </c>
      <c r="G57" s="22" t="s">
        <v>11</v>
      </c>
      <c r="H57" s="22" t="s">
        <v>14</v>
      </c>
      <c r="I57" s="24">
        <v>0.5</v>
      </c>
      <c r="J57" s="25">
        <v>9000</v>
      </c>
      <c r="K57" s="26">
        <f t="shared" si="15"/>
        <v>4500</v>
      </c>
      <c r="L57" s="26">
        <f t="shared" si="16"/>
        <v>1575</v>
      </c>
      <c r="M57" s="27">
        <v>0.35</v>
      </c>
      <c r="O57" s="3"/>
    </row>
    <row r="58" spans="2:15" x14ac:dyDescent="0.3">
      <c r="B58" s="22" t="s">
        <v>10</v>
      </c>
      <c r="C58" s="22">
        <v>1185732</v>
      </c>
      <c r="D58" s="23">
        <v>44449</v>
      </c>
      <c r="E58" s="22" t="s">
        <v>130</v>
      </c>
      <c r="F58" s="22" t="s">
        <v>11</v>
      </c>
      <c r="G58" s="22" t="s">
        <v>11</v>
      </c>
      <c r="H58" s="22" t="s">
        <v>16</v>
      </c>
      <c r="I58" s="24">
        <v>0.6</v>
      </c>
      <c r="J58" s="25">
        <v>9000</v>
      </c>
      <c r="K58" s="26">
        <f t="shared" si="15"/>
        <v>5400</v>
      </c>
      <c r="L58" s="26">
        <f t="shared" si="16"/>
        <v>1620</v>
      </c>
      <c r="M58" s="27">
        <v>0.3</v>
      </c>
      <c r="O58" s="3"/>
    </row>
    <row r="59" spans="2:15" x14ac:dyDescent="0.3">
      <c r="B59" s="22" t="s">
        <v>10</v>
      </c>
      <c r="C59" s="22">
        <v>1185732</v>
      </c>
      <c r="D59" s="23">
        <v>44449</v>
      </c>
      <c r="E59" s="22" t="s">
        <v>130</v>
      </c>
      <c r="F59" s="22" t="s">
        <v>11</v>
      </c>
      <c r="G59" s="22" t="s">
        <v>11</v>
      </c>
      <c r="H59" s="22" t="s">
        <v>17</v>
      </c>
      <c r="I59" s="24">
        <v>0.65</v>
      </c>
      <c r="J59" s="25">
        <v>10000</v>
      </c>
      <c r="K59" s="26">
        <f t="shared" si="15"/>
        <v>6500</v>
      </c>
      <c r="L59" s="26">
        <f t="shared" si="16"/>
        <v>1625</v>
      </c>
      <c r="M59" s="27">
        <v>0.25</v>
      </c>
      <c r="O59" s="3"/>
    </row>
    <row r="60" spans="2:15" x14ac:dyDescent="0.3">
      <c r="B60" s="22" t="s">
        <v>10</v>
      </c>
      <c r="C60" s="22">
        <v>1185732</v>
      </c>
      <c r="D60" s="23">
        <v>44481</v>
      </c>
      <c r="E60" s="22" t="s">
        <v>130</v>
      </c>
      <c r="F60" s="22" t="s">
        <v>11</v>
      </c>
      <c r="G60" s="22" t="s">
        <v>11</v>
      </c>
      <c r="H60" s="22" t="s">
        <v>12</v>
      </c>
      <c r="I60" s="24">
        <v>0.65</v>
      </c>
      <c r="J60" s="25">
        <v>11750</v>
      </c>
      <c r="K60" s="26">
        <f>I60*J60</f>
        <v>7637.5</v>
      </c>
      <c r="L60" s="26">
        <f>K60*M60</f>
        <v>3818.75</v>
      </c>
      <c r="M60" s="27">
        <v>0.5</v>
      </c>
      <c r="O60" s="3"/>
    </row>
    <row r="61" spans="2:15" x14ac:dyDescent="0.3">
      <c r="B61" s="22" t="s">
        <v>10</v>
      </c>
      <c r="C61" s="22">
        <v>1185732</v>
      </c>
      <c r="D61" s="23">
        <v>44481</v>
      </c>
      <c r="E61" s="22" t="s">
        <v>130</v>
      </c>
      <c r="F61" s="22" t="s">
        <v>11</v>
      </c>
      <c r="G61" s="22" t="s">
        <v>11</v>
      </c>
      <c r="H61" s="22" t="s">
        <v>15</v>
      </c>
      <c r="I61" s="24">
        <v>0.55000000000000004</v>
      </c>
      <c r="J61" s="25">
        <v>10000</v>
      </c>
      <c r="K61" s="26">
        <f>I61*J61</f>
        <v>5500</v>
      </c>
      <c r="L61" s="26">
        <f>K61*M61</f>
        <v>1650</v>
      </c>
      <c r="M61" s="27">
        <v>0.3</v>
      </c>
      <c r="O61" s="3"/>
    </row>
    <row r="62" spans="2:15" x14ac:dyDescent="0.3">
      <c r="B62" s="22" t="s">
        <v>10</v>
      </c>
      <c r="C62" s="22">
        <v>1185732</v>
      </c>
      <c r="D62" s="23">
        <v>44481</v>
      </c>
      <c r="E62" s="22" t="s">
        <v>130</v>
      </c>
      <c r="F62" s="22" t="s">
        <v>11</v>
      </c>
      <c r="G62" s="22" t="s">
        <v>11</v>
      </c>
      <c r="H62" s="22" t="s">
        <v>13</v>
      </c>
      <c r="I62" s="24">
        <v>0.55000000000000004</v>
      </c>
      <c r="J62" s="25">
        <v>9000</v>
      </c>
      <c r="K62" s="26">
        <f t="shared" ref="K62:K65" si="17">I62*J62</f>
        <v>4950</v>
      </c>
      <c r="L62" s="26">
        <f t="shared" ref="L62:L65" si="18">K62*M62</f>
        <v>1732.5</v>
      </c>
      <c r="M62" s="27">
        <v>0.35</v>
      </c>
      <c r="O62" s="3"/>
    </row>
    <row r="63" spans="2:15" x14ac:dyDescent="0.3">
      <c r="B63" s="22" t="s">
        <v>10</v>
      </c>
      <c r="C63" s="22">
        <v>1185732</v>
      </c>
      <c r="D63" s="23">
        <v>44481</v>
      </c>
      <c r="E63" s="22" t="s">
        <v>130</v>
      </c>
      <c r="F63" s="22" t="s">
        <v>11</v>
      </c>
      <c r="G63" s="22" t="s">
        <v>11</v>
      </c>
      <c r="H63" s="22" t="s">
        <v>14</v>
      </c>
      <c r="I63" s="24">
        <v>0.55000000000000004</v>
      </c>
      <c r="J63" s="25">
        <v>8750</v>
      </c>
      <c r="K63" s="26">
        <f t="shared" si="17"/>
        <v>4812.5</v>
      </c>
      <c r="L63" s="26">
        <f t="shared" si="18"/>
        <v>1684.375</v>
      </c>
      <c r="M63" s="27">
        <v>0.35</v>
      </c>
      <c r="O63" s="3"/>
    </row>
    <row r="64" spans="2:15" x14ac:dyDescent="0.3">
      <c r="B64" s="22" t="s">
        <v>10</v>
      </c>
      <c r="C64" s="22">
        <v>1185732</v>
      </c>
      <c r="D64" s="23">
        <v>44481</v>
      </c>
      <c r="E64" s="22" t="s">
        <v>130</v>
      </c>
      <c r="F64" s="22" t="s">
        <v>11</v>
      </c>
      <c r="G64" s="22" t="s">
        <v>11</v>
      </c>
      <c r="H64" s="22" t="s">
        <v>16</v>
      </c>
      <c r="I64" s="24">
        <v>0.65</v>
      </c>
      <c r="J64" s="25">
        <v>8750</v>
      </c>
      <c r="K64" s="26">
        <f t="shared" si="17"/>
        <v>5687.5</v>
      </c>
      <c r="L64" s="26">
        <f t="shared" si="18"/>
        <v>1706.25</v>
      </c>
      <c r="M64" s="27">
        <v>0.3</v>
      </c>
      <c r="O64" s="3"/>
    </row>
    <row r="65" spans="2:15" x14ac:dyDescent="0.3">
      <c r="B65" s="22" t="s">
        <v>10</v>
      </c>
      <c r="C65" s="22">
        <v>1185732</v>
      </c>
      <c r="D65" s="23">
        <v>44481</v>
      </c>
      <c r="E65" s="22" t="s">
        <v>130</v>
      </c>
      <c r="F65" s="22" t="s">
        <v>11</v>
      </c>
      <c r="G65" s="22" t="s">
        <v>11</v>
      </c>
      <c r="H65" s="22" t="s">
        <v>17</v>
      </c>
      <c r="I65" s="24">
        <v>0.7</v>
      </c>
      <c r="J65" s="25">
        <v>10000</v>
      </c>
      <c r="K65" s="26">
        <f t="shared" si="17"/>
        <v>7000</v>
      </c>
      <c r="L65" s="26">
        <f t="shared" si="18"/>
        <v>1750</v>
      </c>
      <c r="M65" s="27">
        <v>0.25</v>
      </c>
      <c r="O65" s="3"/>
    </row>
    <row r="66" spans="2:15" x14ac:dyDescent="0.3">
      <c r="B66" s="22" t="s">
        <v>10</v>
      </c>
      <c r="C66" s="22">
        <v>1185732</v>
      </c>
      <c r="D66" s="23">
        <v>44511</v>
      </c>
      <c r="E66" s="22" t="s">
        <v>130</v>
      </c>
      <c r="F66" s="22" t="s">
        <v>11</v>
      </c>
      <c r="G66" s="22" t="s">
        <v>11</v>
      </c>
      <c r="H66" s="22" t="s">
        <v>12</v>
      </c>
      <c r="I66" s="24">
        <v>0.65</v>
      </c>
      <c r="J66" s="25">
        <v>11500</v>
      </c>
      <c r="K66" s="26">
        <f>I66*J66</f>
        <v>7475</v>
      </c>
      <c r="L66" s="26">
        <f>K66*M66</f>
        <v>3737.5</v>
      </c>
      <c r="M66" s="27">
        <v>0.5</v>
      </c>
      <c r="O66" s="3"/>
    </row>
    <row r="67" spans="2:15" x14ac:dyDescent="0.3">
      <c r="B67" s="22" t="s">
        <v>10</v>
      </c>
      <c r="C67" s="22">
        <v>1185732</v>
      </c>
      <c r="D67" s="23">
        <v>44511</v>
      </c>
      <c r="E67" s="22" t="s">
        <v>130</v>
      </c>
      <c r="F67" s="22" t="s">
        <v>11</v>
      </c>
      <c r="G67" s="22" t="s">
        <v>11</v>
      </c>
      <c r="H67" s="22" t="s">
        <v>15</v>
      </c>
      <c r="I67" s="24">
        <v>0.55000000000000004</v>
      </c>
      <c r="J67" s="25">
        <v>9750</v>
      </c>
      <c r="K67" s="26">
        <f>I67*J67</f>
        <v>5362.5</v>
      </c>
      <c r="L67" s="26">
        <f>K67*M67</f>
        <v>1608.75</v>
      </c>
      <c r="M67" s="27">
        <v>0.3</v>
      </c>
      <c r="O67" s="3"/>
    </row>
    <row r="68" spans="2:15" x14ac:dyDescent="0.3">
      <c r="B68" s="22" t="s">
        <v>10</v>
      </c>
      <c r="C68" s="22">
        <v>1185732</v>
      </c>
      <c r="D68" s="23">
        <v>44511</v>
      </c>
      <c r="E68" s="22" t="s">
        <v>130</v>
      </c>
      <c r="F68" s="22" t="s">
        <v>11</v>
      </c>
      <c r="G68" s="22" t="s">
        <v>11</v>
      </c>
      <c r="H68" s="22" t="s">
        <v>13</v>
      </c>
      <c r="I68" s="24">
        <v>0.55000000000000004</v>
      </c>
      <c r="J68" s="25">
        <v>9200</v>
      </c>
      <c r="K68" s="26">
        <f t="shared" ref="K68:K71" si="19">I68*J68</f>
        <v>5060</v>
      </c>
      <c r="L68" s="26">
        <f t="shared" ref="L68:L71" si="20">K68*M68</f>
        <v>1771</v>
      </c>
      <c r="M68" s="27">
        <v>0.35</v>
      </c>
      <c r="O68" s="3"/>
    </row>
    <row r="69" spans="2:15" x14ac:dyDescent="0.3">
      <c r="B69" s="22" t="s">
        <v>10</v>
      </c>
      <c r="C69" s="22">
        <v>1185732</v>
      </c>
      <c r="D69" s="23">
        <v>44511</v>
      </c>
      <c r="E69" s="22" t="s">
        <v>130</v>
      </c>
      <c r="F69" s="22" t="s">
        <v>11</v>
      </c>
      <c r="G69" s="22" t="s">
        <v>11</v>
      </c>
      <c r="H69" s="22" t="s">
        <v>14</v>
      </c>
      <c r="I69" s="24">
        <v>0.55000000000000004</v>
      </c>
      <c r="J69" s="25">
        <v>9000</v>
      </c>
      <c r="K69" s="26">
        <f t="shared" si="19"/>
        <v>4950</v>
      </c>
      <c r="L69" s="26">
        <f t="shared" si="20"/>
        <v>1732.5</v>
      </c>
      <c r="M69" s="27">
        <v>0.35</v>
      </c>
      <c r="O69" s="3"/>
    </row>
    <row r="70" spans="2:15" x14ac:dyDescent="0.3">
      <c r="B70" s="22" t="s">
        <v>10</v>
      </c>
      <c r="C70" s="22">
        <v>1185732</v>
      </c>
      <c r="D70" s="23">
        <v>44511</v>
      </c>
      <c r="E70" s="22" t="s">
        <v>130</v>
      </c>
      <c r="F70" s="22" t="s">
        <v>11</v>
      </c>
      <c r="G70" s="22" t="s">
        <v>11</v>
      </c>
      <c r="H70" s="22" t="s">
        <v>16</v>
      </c>
      <c r="I70" s="24">
        <v>0.65</v>
      </c>
      <c r="J70" s="25">
        <v>8750</v>
      </c>
      <c r="K70" s="26">
        <f t="shared" si="19"/>
        <v>5687.5</v>
      </c>
      <c r="L70" s="26">
        <f t="shared" si="20"/>
        <v>1706.25</v>
      </c>
      <c r="M70" s="27">
        <v>0.3</v>
      </c>
      <c r="O70" s="3"/>
    </row>
    <row r="71" spans="2:15" x14ac:dyDescent="0.3">
      <c r="B71" s="22" t="s">
        <v>10</v>
      </c>
      <c r="C71" s="22">
        <v>1185732</v>
      </c>
      <c r="D71" s="23">
        <v>44511</v>
      </c>
      <c r="E71" s="22" t="s">
        <v>130</v>
      </c>
      <c r="F71" s="22" t="s">
        <v>11</v>
      </c>
      <c r="G71" s="22" t="s">
        <v>11</v>
      </c>
      <c r="H71" s="22" t="s">
        <v>17</v>
      </c>
      <c r="I71" s="24">
        <v>0.7</v>
      </c>
      <c r="J71" s="25">
        <v>9750</v>
      </c>
      <c r="K71" s="26">
        <f t="shared" si="19"/>
        <v>6825</v>
      </c>
      <c r="L71" s="26">
        <f t="shared" si="20"/>
        <v>1706.25</v>
      </c>
      <c r="M71" s="27">
        <v>0.25</v>
      </c>
      <c r="O71" s="3"/>
    </row>
    <row r="72" spans="2:15" x14ac:dyDescent="0.3">
      <c r="B72" s="22" t="s">
        <v>10</v>
      </c>
      <c r="C72" s="22">
        <v>1185732</v>
      </c>
      <c r="D72" s="23">
        <v>44540</v>
      </c>
      <c r="E72" s="22" t="s">
        <v>130</v>
      </c>
      <c r="F72" s="22" t="s">
        <v>11</v>
      </c>
      <c r="G72" s="22" t="s">
        <v>11</v>
      </c>
      <c r="H72" s="22" t="s">
        <v>12</v>
      </c>
      <c r="I72" s="24">
        <v>0.65</v>
      </c>
      <c r="J72" s="25">
        <v>12000</v>
      </c>
      <c r="K72" s="26">
        <f>I72*J72</f>
        <v>7800</v>
      </c>
      <c r="L72" s="26">
        <f>K72*M72</f>
        <v>3900</v>
      </c>
      <c r="M72" s="27">
        <v>0.5</v>
      </c>
      <c r="O72" s="3"/>
    </row>
    <row r="73" spans="2:15" x14ac:dyDescent="0.3">
      <c r="B73" s="22" t="s">
        <v>10</v>
      </c>
      <c r="C73" s="22">
        <v>1185732</v>
      </c>
      <c r="D73" s="23">
        <v>44540</v>
      </c>
      <c r="E73" s="22" t="s">
        <v>130</v>
      </c>
      <c r="F73" s="22" t="s">
        <v>11</v>
      </c>
      <c r="G73" s="22" t="s">
        <v>11</v>
      </c>
      <c r="H73" s="22" t="s">
        <v>15</v>
      </c>
      <c r="I73" s="24">
        <v>0.55000000000000004</v>
      </c>
      <c r="J73" s="25">
        <v>10000</v>
      </c>
      <c r="K73" s="26">
        <f>I73*J73</f>
        <v>5500</v>
      </c>
      <c r="L73" s="26">
        <f>K73*M73</f>
        <v>1650</v>
      </c>
      <c r="M73" s="27">
        <v>0.3</v>
      </c>
      <c r="O73" s="3"/>
    </row>
    <row r="74" spans="2:15" x14ac:dyDescent="0.3">
      <c r="B74" s="22" t="s">
        <v>10</v>
      </c>
      <c r="C74" s="22">
        <v>1185732</v>
      </c>
      <c r="D74" s="23">
        <v>44540</v>
      </c>
      <c r="E74" s="22" t="s">
        <v>130</v>
      </c>
      <c r="F74" s="22" t="s">
        <v>11</v>
      </c>
      <c r="G74" s="22" t="s">
        <v>11</v>
      </c>
      <c r="H74" s="22" t="s">
        <v>13</v>
      </c>
      <c r="I74" s="24">
        <v>0.55000000000000004</v>
      </c>
      <c r="J74" s="25">
        <v>9500</v>
      </c>
      <c r="K74" s="26">
        <f t="shared" ref="K74:K77" si="21">I74*J74</f>
        <v>5225</v>
      </c>
      <c r="L74" s="26">
        <f t="shared" ref="L74:L77" si="22">K74*M74</f>
        <v>1828.7499999999998</v>
      </c>
      <c r="M74" s="27">
        <v>0.35</v>
      </c>
      <c r="O74" s="3"/>
    </row>
    <row r="75" spans="2:15" x14ac:dyDescent="0.3">
      <c r="B75" s="22" t="s">
        <v>10</v>
      </c>
      <c r="C75" s="22">
        <v>1185732</v>
      </c>
      <c r="D75" s="23">
        <v>44540</v>
      </c>
      <c r="E75" s="22" t="s">
        <v>130</v>
      </c>
      <c r="F75" s="22" t="s">
        <v>11</v>
      </c>
      <c r="G75" s="22" t="s">
        <v>11</v>
      </c>
      <c r="H75" s="22" t="s">
        <v>14</v>
      </c>
      <c r="I75" s="24">
        <v>0.55000000000000004</v>
      </c>
      <c r="J75" s="25">
        <v>9000</v>
      </c>
      <c r="K75" s="26">
        <f t="shared" si="21"/>
        <v>4950</v>
      </c>
      <c r="L75" s="26">
        <f t="shared" si="22"/>
        <v>1732.5</v>
      </c>
      <c r="M75" s="27">
        <v>0.35</v>
      </c>
      <c r="O75" s="3"/>
    </row>
    <row r="76" spans="2:15" x14ac:dyDescent="0.3">
      <c r="B76" s="22" t="s">
        <v>10</v>
      </c>
      <c r="C76" s="22">
        <v>1185732</v>
      </c>
      <c r="D76" s="23">
        <v>44540</v>
      </c>
      <c r="E76" s="22" t="s">
        <v>130</v>
      </c>
      <c r="F76" s="22" t="s">
        <v>11</v>
      </c>
      <c r="G76" s="22" t="s">
        <v>11</v>
      </c>
      <c r="H76" s="22" t="s">
        <v>16</v>
      </c>
      <c r="I76" s="24">
        <v>0.65</v>
      </c>
      <c r="J76" s="25">
        <v>9000</v>
      </c>
      <c r="K76" s="26">
        <f t="shared" si="21"/>
        <v>5850</v>
      </c>
      <c r="L76" s="26">
        <f t="shared" si="22"/>
        <v>1755</v>
      </c>
      <c r="M76" s="27">
        <v>0.3</v>
      </c>
      <c r="O76" s="3"/>
    </row>
    <row r="77" spans="2:15" x14ac:dyDescent="0.3">
      <c r="B77" s="22" t="s">
        <v>10</v>
      </c>
      <c r="C77" s="22">
        <v>1185732</v>
      </c>
      <c r="D77" s="23">
        <v>44540</v>
      </c>
      <c r="E77" s="22" t="s">
        <v>130</v>
      </c>
      <c r="F77" s="22" t="s">
        <v>11</v>
      </c>
      <c r="G77" s="22" t="s">
        <v>11</v>
      </c>
      <c r="H77" s="22" t="s">
        <v>17</v>
      </c>
      <c r="I77" s="24">
        <v>0.7</v>
      </c>
      <c r="J77" s="25">
        <v>10000</v>
      </c>
      <c r="K77" s="26">
        <f t="shared" si="21"/>
        <v>7000</v>
      </c>
      <c r="L77" s="26">
        <f t="shared" si="22"/>
        <v>1750</v>
      </c>
      <c r="M77" s="27">
        <v>0.25</v>
      </c>
      <c r="O77" s="3"/>
    </row>
    <row r="78" spans="2:15" x14ac:dyDescent="0.3">
      <c r="B78" s="22" t="s">
        <v>20</v>
      </c>
      <c r="C78" s="22">
        <v>1197831</v>
      </c>
      <c r="D78" s="23">
        <v>44198</v>
      </c>
      <c r="E78" s="22" t="s">
        <v>49</v>
      </c>
      <c r="F78" s="22" t="s">
        <v>21</v>
      </c>
      <c r="G78" s="22" t="s">
        <v>22</v>
      </c>
      <c r="H78" s="22" t="s">
        <v>12</v>
      </c>
      <c r="I78" s="24">
        <v>0.25</v>
      </c>
      <c r="J78" s="25">
        <v>9000</v>
      </c>
      <c r="K78" s="26">
        <f>I78*J78</f>
        <v>2250</v>
      </c>
      <c r="L78" s="26">
        <f>K78*M78</f>
        <v>787.5</v>
      </c>
      <c r="M78" s="27">
        <v>0.35</v>
      </c>
      <c r="O78" s="3"/>
    </row>
    <row r="79" spans="2:15" x14ac:dyDescent="0.3">
      <c r="B79" s="22" t="s">
        <v>20</v>
      </c>
      <c r="C79" s="22">
        <v>1197831</v>
      </c>
      <c r="D79" s="23">
        <v>44198</v>
      </c>
      <c r="E79" s="22" t="s">
        <v>49</v>
      </c>
      <c r="F79" s="22" t="s">
        <v>21</v>
      </c>
      <c r="G79" s="22" t="s">
        <v>22</v>
      </c>
      <c r="H79" s="22" t="s">
        <v>15</v>
      </c>
      <c r="I79" s="24">
        <v>0.35</v>
      </c>
      <c r="J79" s="25">
        <v>9000</v>
      </c>
      <c r="K79" s="26">
        <f>I79*J79</f>
        <v>3150</v>
      </c>
      <c r="L79" s="26">
        <f>K79*M79</f>
        <v>1102.5</v>
      </c>
      <c r="M79" s="27">
        <v>0.35</v>
      </c>
      <c r="O79" s="3"/>
    </row>
    <row r="80" spans="2:15" x14ac:dyDescent="0.3">
      <c r="B80" s="22" t="s">
        <v>20</v>
      </c>
      <c r="C80" s="22">
        <v>1197831</v>
      </c>
      <c r="D80" s="23">
        <v>44198</v>
      </c>
      <c r="E80" s="22" t="s">
        <v>49</v>
      </c>
      <c r="F80" s="22" t="s">
        <v>21</v>
      </c>
      <c r="G80" s="22" t="s">
        <v>22</v>
      </c>
      <c r="H80" s="22" t="s">
        <v>13</v>
      </c>
      <c r="I80" s="24">
        <v>0.35</v>
      </c>
      <c r="J80" s="25">
        <v>7000</v>
      </c>
      <c r="K80" s="26">
        <f t="shared" ref="K80:K83" si="23">I80*J80</f>
        <v>2450</v>
      </c>
      <c r="L80" s="26">
        <f t="shared" ref="L80:L83" si="24">K80*M80</f>
        <v>857.5</v>
      </c>
      <c r="M80" s="27">
        <v>0.35</v>
      </c>
      <c r="O80" s="3"/>
    </row>
    <row r="81" spans="2:15" x14ac:dyDescent="0.3">
      <c r="B81" s="22" t="s">
        <v>20</v>
      </c>
      <c r="C81" s="22">
        <v>1197831</v>
      </c>
      <c r="D81" s="23">
        <v>44198</v>
      </c>
      <c r="E81" s="22" t="s">
        <v>49</v>
      </c>
      <c r="F81" s="22" t="s">
        <v>21</v>
      </c>
      <c r="G81" s="22" t="s">
        <v>22</v>
      </c>
      <c r="H81" s="22" t="s">
        <v>14</v>
      </c>
      <c r="I81" s="24">
        <v>0.35</v>
      </c>
      <c r="J81" s="25">
        <v>7000</v>
      </c>
      <c r="K81" s="26">
        <f t="shared" si="23"/>
        <v>2450</v>
      </c>
      <c r="L81" s="26">
        <f t="shared" si="24"/>
        <v>1102.5</v>
      </c>
      <c r="M81" s="27">
        <v>0.45</v>
      </c>
      <c r="O81" s="3"/>
    </row>
    <row r="82" spans="2:15" x14ac:dyDescent="0.3">
      <c r="B82" s="22" t="s">
        <v>20</v>
      </c>
      <c r="C82" s="22">
        <v>1197831</v>
      </c>
      <c r="D82" s="23">
        <v>44198</v>
      </c>
      <c r="E82" s="22" t="s">
        <v>49</v>
      </c>
      <c r="F82" s="22" t="s">
        <v>21</v>
      </c>
      <c r="G82" s="22" t="s">
        <v>22</v>
      </c>
      <c r="H82" s="22" t="s">
        <v>16</v>
      </c>
      <c r="I82" s="24">
        <v>0.4</v>
      </c>
      <c r="J82" s="25">
        <v>5500</v>
      </c>
      <c r="K82" s="26">
        <f t="shared" si="23"/>
        <v>2200</v>
      </c>
      <c r="L82" s="26">
        <f t="shared" si="24"/>
        <v>660</v>
      </c>
      <c r="M82" s="27">
        <v>0.3</v>
      </c>
      <c r="O82" s="3"/>
    </row>
    <row r="83" spans="2:15" x14ac:dyDescent="0.3">
      <c r="B83" s="22" t="s">
        <v>20</v>
      </c>
      <c r="C83" s="22">
        <v>1197831</v>
      </c>
      <c r="D83" s="23">
        <v>44198</v>
      </c>
      <c r="E83" s="22" t="s">
        <v>49</v>
      </c>
      <c r="F83" s="22" t="s">
        <v>21</v>
      </c>
      <c r="G83" s="22" t="s">
        <v>22</v>
      </c>
      <c r="H83" s="22" t="s">
        <v>17</v>
      </c>
      <c r="I83" s="24">
        <v>0.35</v>
      </c>
      <c r="J83" s="25">
        <v>7000</v>
      </c>
      <c r="K83" s="26">
        <f t="shared" si="23"/>
        <v>2450</v>
      </c>
      <c r="L83" s="26">
        <f t="shared" si="24"/>
        <v>1225</v>
      </c>
      <c r="M83" s="27">
        <v>0.5</v>
      </c>
      <c r="O83" s="3"/>
    </row>
    <row r="84" spans="2:15" x14ac:dyDescent="0.3">
      <c r="B84" s="22" t="s">
        <v>20</v>
      </c>
      <c r="C84" s="22">
        <v>1197831</v>
      </c>
      <c r="D84" s="23">
        <v>44228</v>
      </c>
      <c r="E84" s="22" t="s">
        <v>49</v>
      </c>
      <c r="F84" s="22" t="s">
        <v>21</v>
      </c>
      <c r="G84" s="22" t="s">
        <v>22</v>
      </c>
      <c r="H84" s="22" t="s">
        <v>12</v>
      </c>
      <c r="I84" s="24">
        <v>0.25</v>
      </c>
      <c r="J84" s="25">
        <v>8500</v>
      </c>
      <c r="K84" s="26">
        <f>I84*J84</f>
        <v>2125</v>
      </c>
      <c r="L84" s="26">
        <f>K84*M84</f>
        <v>743.75</v>
      </c>
      <c r="M84" s="27">
        <v>0.35</v>
      </c>
      <c r="O84" s="3"/>
    </row>
    <row r="85" spans="2:15" x14ac:dyDescent="0.3">
      <c r="B85" s="22" t="s">
        <v>20</v>
      </c>
      <c r="C85" s="22">
        <v>1197831</v>
      </c>
      <c r="D85" s="23">
        <v>44228</v>
      </c>
      <c r="E85" s="22" t="s">
        <v>49</v>
      </c>
      <c r="F85" s="22" t="s">
        <v>21</v>
      </c>
      <c r="G85" s="22" t="s">
        <v>22</v>
      </c>
      <c r="H85" s="22" t="s">
        <v>15</v>
      </c>
      <c r="I85" s="24">
        <v>0.35</v>
      </c>
      <c r="J85" s="25">
        <v>8500</v>
      </c>
      <c r="K85" s="26">
        <f>I85*J85</f>
        <v>2975</v>
      </c>
      <c r="L85" s="26">
        <f>K85*M85</f>
        <v>1041.25</v>
      </c>
      <c r="M85" s="27">
        <v>0.35</v>
      </c>
      <c r="O85" s="3"/>
    </row>
    <row r="86" spans="2:15" x14ac:dyDescent="0.3">
      <c r="B86" s="22" t="s">
        <v>20</v>
      </c>
      <c r="C86" s="22">
        <v>1197831</v>
      </c>
      <c r="D86" s="23">
        <v>44228</v>
      </c>
      <c r="E86" s="22" t="s">
        <v>49</v>
      </c>
      <c r="F86" s="22" t="s">
        <v>21</v>
      </c>
      <c r="G86" s="22" t="s">
        <v>22</v>
      </c>
      <c r="H86" s="22" t="s">
        <v>13</v>
      </c>
      <c r="I86" s="24">
        <v>0.35</v>
      </c>
      <c r="J86" s="25">
        <v>6750</v>
      </c>
      <c r="K86" s="26">
        <f t="shared" ref="K86:K89" si="25">I86*J86</f>
        <v>2362.5</v>
      </c>
      <c r="L86" s="26">
        <f t="shared" ref="L86:L89" si="26">K86*M86</f>
        <v>826.875</v>
      </c>
      <c r="M86" s="27">
        <v>0.35</v>
      </c>
      <c r="O86" s="3"/>
    </row>
    <row r="87" spans="2:15" x14ac:dyDescent="0.3">
      <c r="B87" s="22" t="s">
        <v>20</v>
      </c>
      <c r="C87" s="22">
        <v>1197831</v>
      </c>
      <c r="D87" s="23">
        <v>44228</v>
      </c>
      <c r="E87" s="22" t="s">
        <v>49</v>
      </c>
      <c r="F87" s="22" t="s">
        <v>21</v>
      </c>
      <c r="G87" s="22" t="s">
        <v>22</v>
      </c>
      <c r="H87" s="22" t="s">
        <v>14</v>
      </c>
      <c r="I87" s="24">
        <v>0.35</v>
      </c>
      <c r="J87" s="25">
        <v>6250</v>
      </c>
      <c r="K87" s="26">
        <f t="shared" si="25"/>
        <v>2187.5</v>
      </c>
      <c r="L87" s="26">
        <f t="shared" si="26"/>
        <v>984.375</v>
      </c>
      <c r="M87" s="27">
        <v>0.45</v>
      </c>
      <c r="O87" s="3"/>
    </row>
    <row r="88" spans="2:15" x14ac:dyDescent="0.3">
      <c r="B88" s="22" t="s">
        <v>20</v>
      </c>
      <c r="C88" s="22">
        <v>1197831</v>
      </c>
      <c r="D88" s="23">
        <v>44228</v>
      </c>
      <c r="E88" s="22" t="s">
        <v>49</v>
      </c>
      <c r="F88" s="22" t="s">
        <v>21</v>
      </c>
      <c r="G88" s="22" t="s">
        <v>22</v>
      </c>
      <c r="H88" s="22" t="s">
        <v>16</v>
      </c>
      <c r="I88" s="24">
        <v>0.4</v>
      </c>
      <c r="J88" s="25">
        <v>5000</v>
      </c>
      <c r="K88" s="26">
        <f t="shared" si="25"/>
        <v>2000</v>
      </c>
      <c r="L88" s="26">
        <f t="shared" si="26"/>
        <v>600</v>
      </c>
      <c r="M88" s="27">
        <v>0.3</v>
      </c>
      <c r="O88" s="3"/>
    </row>
    <row r="89" spans="2:15" x14ac:dyDescent="0.3">
      <c r="B89" s="22" t="s">
        <v>20</v>
      </c>
      <c r="C89" s="22">
        <v>1197831</v>
      </c>
      <c r="D89" s="23">
        <v>44228</v>
      </c>
      <c r="E89" s="22" t="s">
        <v>49</v>
      </c>
      <c r="F89" s="22" t="s">
        <v>21</v>
      </c>
      <c r="G89" s="22" t="s">
        <v>22</v>
      </c>
      <c r="H89" s="22" t="s">
        <v>17</v>
      </c>
      <c r="I89" s="24">
        <v>0.35</v>
      </c>
      <c r="J89" s="25">
        <v>7000</v>
      </c>
      <c r="K89" s="26">
        <f t="shared" si="25"/>
        <v>2450</v>
      </c>
      <c r="L89" s="26">
        <f t="shared" si="26"/>
        <v>1225</v>
      </c>
      <c r="M89" s="27">
        <v>0.5</v>
      </c>
      <c r="O89" s="3"/>
    </row>
    <row r="90" spans="2:15" x14ac:dyDescent="0.3">
      <c r="B90" s="22" t="s">
        <v>20</v>
      </c>
      <c r="C90" s="22">
        <v>1197831</v>
      </c>
      <c r="D90" s="23">
        <v>44258</v>
      </c>
      <c r="E90" s="22" t="s">
        <v>49</v>
      </c>
      <c r="F90" s="22" t="s">
        <v>21</v>
      </c>
      <c r="G90" s="22" t="s">
        <v>22</v>
      </c>
      <c r="H90" s="22" t="s">
        <v>12</v>
      </c>
      <c r="I90" s="24">
        <v>0.3</v>
      </c>
      <c r="J90" s="25">
        <v>8750</v>
      </c>
      <c r="K90" s="26">
        <f>I90*J90</f>
        <v>2625</v>
      </c>
      <c r="L90" s="26">
        <f>K90*M90</f>
        <v>918.74999999999989</v>
      </c>
      <c r="M90" s="27">
        <v>0.35</v>
      </c>
      <c r="O90" s="3"/>
    </row>
    <row r="91" spans="2:15" x14ac:dyDescent="0.3">
      <c r="B91" s="22" t="s">
        <v>20</v>
      </c>
      <c r="C91" s="22">
        <v>1197831</v>
      </c>
      <c r="D91" s="23">
        <v>44258</v>
      </c>
      <c r="E91" s="22" t="s">
        <v>49</v>
      </c>
      <c r="F91" s="22" t="s">
        <v>21</v>
      </c>
      <c r="G91" s="22" t="s">
        <v>22</v>
      </c>
      <c r="H91" s="22" t="s">
        <v>15</v>
      </c>
      <c r="I91" s="24">
        <v>0.4</v>
      </c>
      <c r="J91" s="25">
        <v>8750</v>
      </c>
      <c r="K91" s="26">
        <f>I91*J91</f>
        <v>3500</v>
      </c>
      <c r="L91" s="26">
        <f>K91*M91</f>
        <v>1225</v>
      </c>
      <c r="M91" s="27">
        <v>0.35</v>
      </c>
      <c r="O91" s="3"/>
    </row>
    <row r="92" spans="2:15" x14ac:dyDescent="0.3">
      <c r="B92" s="22" t="s">
        <v>20</v>
      </c>
      <c r="C92" s="22">
        <v>1197831</v>
      </c>
      <c r="D92" s="23">
        <v>44258</v>
      </c>
      <c r="E92" s="22" t="s">
        <v>49</v>
      </c>
      <c r="F92" s="22" t="s">
        <v>21</v>
      </c>
      <c r="G92" s="22" t="s">
        <v>22</v>
      </c>
      <c r="H92" s="22" t="s">
        <v>13</v>
      </c>
      <c r="I92" s="24">
        <v>0.35</v>
      </c>
      <c r="J92" s="25">
        <v>7000</v>
      </c>
      <c r="K92" s="26">
        <f t="shared" ref="K92:K95" si="27">I92*J92</f>
        <v>2450</v>
      </c>
      <c r="L92" s="26">
        <f t="shared" ref="L92:L95" si="28">K92*M92</f>
        <v>857.5</v>
      </c>
      <c r="M92" s="27">
        <v>0.35</v>
      </c>
      <c r="O92" s="3"/>
    </row>
    <row r="93" spans="2:15" x14ac:dyDescent="0.3">
      <c r="B93" s="22" t="s">
        <v>20</v>
      </c>
      <c r="C93" s="22">
        <v>1197831</v>
      </c>
      <c r="D93" s="23">
        <v>44258</v>
      </c>
      <c r="E93" s="22" t="s">
        <v>49</v>
      </c>
      <c r="F93" s="22" t="s">
        <v>21</v>
      </c>
      <c r="G93" s="22" t="s">
        <v>22</v>
      </c>
      <c r="H93" s="22" t="s">
        <v>14</v>
      </c>
      <c r="I93" s="24">
        <v>0.4</v>
      </c>
      <c r="J93" s="25">
        <v>6000</v>
      </c>
      <c r="K93" s="26">
        <f t="shared" si="27"/>
        <v>2400</v>
      </c>
      <c r="L93" s="26">
        <f t="shared" si="28"/>
        <v>1080</v>
      </c>
      <c r="M93" s="27">
        <v>0.45</v>
      </c>
      <c r="O93" s="3"/>
    </row>
    <row r="94" spans="2:15" x14ac:dyDescent="0.3">
      <c r="B94" s="22" t="s">
        <v>20</v>
      </c>
      <c r="C94" s="22">
        <v>1197831</v>
      </c>
      <c r="D94" s="23">
        <v>44258</v>
      </c>
      <c r="E94" s="22" t="s">
        <v>49</v>
      </c>
      <c r="F94" s="22" t="s">
        <v>21</v>
      </c>
      <c r="G94" s="22" t="s">
        <v>22</v>
      </c>
      <c r="H94" s="22" t="s">
        <v>16</v>
      </c>
      <c r="I94" s="24">
        <v>0.45</v>
      </c>
      <c r="J94" s="25">
        <v>5000</v>
      </c>
      <c r="K94" s="26">
        <f t="shared" si="27"/>
        <v>2250</v>
      </c>
      <c r="L94" s="26">
        <f t="shared" si="28"/>
        <v>675</v>
      </c>
      <c r="M94" s="27">
        <v>0.3</v>
      </c>
      <c r="O94" s="3"/>
    </row>
    <row r="95" spans="2:15" x14ac:dyDescent="0.3">
      <c r="B95" s="22" t="s">
        <v>20</v>
      </c>
      <c r="C95" s="22">
        <v>1197831</v>
      </c>
      <c r="D95" s="23">
        <v>44258</v>
      </c>
      <c r="E95" s="22" t="s">
        <v>49</v>
      </c>
      <c r="F95" s="22" t="s">
        <v>21</v>
      </c>
      <c r="G95" s="22" t="s">
        <v>22</v>
      </c>
      <c r="H95" s="22" t="s">
        <v>17</v>
      </c>
      <c r="I95" s="24">
        <v>0.4</v>
      </c>
      <c r="J95" s="25">
        <v>6500</v>
      </c>
      <c r="K95" s="26">
        <f t="shared" si="27"/>
        <v>2600</v>
      </c>
      <c r="L95" s="26">
        <f t="shared" si="28"/>
        <v>1300</v>
      </c>
      <c r="M95" s="27">
        <v>0.5</v>
      </c>
      <c r="O95" s="3"/>
    </row>
    <row r="96" spans="2:15" x14ac:dyDescent="0.3">
      <c r="B96" s="22" t="s">
        <v>20</v>
      </c>
      <c r="C96" s="22">
        <v>1197831</v>
      </c>
      <c r="D96" s="23">
        <v>44288</v>
      </c>
      <c r="E96" s="22" t="s">
        <v>49</v>
      </c>
      <c r="F96" s="22" t="s">
        <v>21</v>
      </c>
      <c r="G96" s="22" t="s">
        <v>22</v>
      </c>
      <c r="H96" s="22" t="s">
        <v>12</v>
      </c>
      <c r="I96" s="24">
        <v>0.3</v>
      </c>
      <c r="J96" s="25">
        <v>9000</v>
      </c>
      <c r="K96" s="26">
        <f>I96*J96</f>
        <v>2700</v>
      </c>
      <c r="L96" s="26">
        <f>K96*M96</f>
        <v>944.99999999999989</v>
      </c>
      <c r="M96" s="27">
        <v>0.35</v>
      </c>
      <c r="O96" s="3"/>
    </row>
    <row r="97" spans="2:15" x14ac:dyDescent="0.3">
      <c r="B97" s="22" t="s">
        <v>20</v>
      </c>
      <c r="C97" s="22">
        <v>1197831</v>
      </c>
      <c r="D97" s="23">
        <v>44288</v>
      </c>
      <c r="E97" s="22" t="s">
        <v>49</v>
      </c>
      <c r="F97" s="22" t="s">
        <v>21</v>
      </c>
      <c r="G97" s="22" t="s">
        <v>22</v>
      </c>
      <c r="H97" s="22" t="s">
        <v>15</v>
      </c>
      <c r="I97" s="24">
        <v>0.4</v>
      </c>
      <c r="J97" s="25">
        <v>9000</v>
      </c>
      <c r="K97" s="26">
        <f>I97*J97</f>
        <v>3600</v>
      </c>
      <c r="L97" s="26">
        <f>K97*M97</f>
        <v>1260</v>
      </c>
      <c r="M97" s="27">
        <v>0.35</v>
      </c>
      <c r="O97" s="3"/>
    </row>
    <row r="98" spans="2:15" x14ac:dyDescent="0.3">
      <c r="B98" s="22" t="s">
        <v>20</v>
      </c>
      <c r="C98" s="22">
        <v>1197831</v>
      </c>
      <c r="D98" s="23">
        <v>44288</v>
      </c>
      <c r="E98" s="22" t="s">
        <v>49</v>
      </c>
      <c r="F98" s="22" t="s">
        <v>21</v>
      </c>
      <c r="G98" s="22" t="s">
        <v>22</v>
      </c>
      <c r="H98" s="22" t="s">
        <v>13</v>
      </c>
      <c r="I98" s="24">
        <v>0.35</v>
      </c>
      <c r="J98" s="25">
        <v>7250</v>
      </c>
      <c r="K98" s="26">
        <f t="shared" ref="K98:K101" si="29">I98*J98</f>
        <v>2537.5</v>
      </c>
      <c r="L98" s="26">
        <f t="shared" ref="L98:L101" si="30">K98*M98</f>
        <v>888.125</v>
      </c>
      <c r="M98" s="27">
        <v>0.35</v>
      </c>
      <c r="O98" s="3"/>
    </row>
    <row r="99" spans="2:15" x14ac:dyDescent="0.3">
      <c r="B99" s="22" t="s">
        <v>20</v>
      </c>
      <c r="C99" s="22">
        <v>1197831</v>
      </c>
      <c r="D99" s="23">
        <v>44288</v>
      </c>
      <c r="E99" s="22" t="s">
        <v>49</v>
      </c>
      <c r="F99" s="22" t="s">
        <v>21</v>
      </c>
      <c r="G99" s="22" t="s">
        <v>22</v>
      </c>
      <c r="H99" s="22" t="s">
        <v>14</v>
      </c>
      <c r="I99" s="24">
        <v>0.4</v>
      </c>
      <c r="J99" s="25">
        <v>6250</v>
      </c>
      <c r="K99" s="26">
        <f t="shared" si="29"/>
        <v>2500</v>
      </c>
      <c r="L99" s="26">
        <f t="shared" si="30"/>
        <v>1125</v>
      </c>
      <c r="M99" s="27">
        <v>0.45</v>
      </c>
      <c r="O99" s="3"/>
    </row>
    <row r="100" spans="2:15" x14ac:dyDescent="0.3">
      <c r="B100" s="22" t="s">
        <v>20</v>
      </c>
      <c r="C100" s="22">
        <v>1197831</v>
      </c>
      <c r="D100" s="23">
        <v>44288</v>
      </c>
      <c r="E100" s="22" t="s">
        <v>49</v>
      </c>
      <c r="F100" s="22" t="s">
        <v>21</v>
      </c>
      <c r="G100" s="22" t="s">
        <v>22</v>
      </c>
      <c r="H100" s="22" t="s">
        <v>16</v>
      </c>
      <c r="I100" s="24">
        <v>0.45</v>
      </c>
      <c r="J100" s="25">
        <v>5250</v>
      </c>
      <c r="K100" s="26">
        <f t="shared" si="29"/>
        <v>2362.5</v>
      </c>
      <c r="L100" s="26">
        <f t="shared" si="30"/>
        <v>708.75</v>
      </c>
      <c r="M100" s="27">
        <v>0.3</v>
      </c>
      <c r="O100" s="3"/>
    </row>
    <row r="101" spans="2:15" x14ac:dyDescent="0.3">
      <c r="B101" s="22" t="s">
        <v>20</v>
      </c>
      <c r="C101" s="22">
        <v>1197831</v>
      </c>
      <c r="D101" s="23">
        <v>44288</v>
      </c>
      <c r="E101" s="22" t="s">
        <v>49</v>
      </c>
      <c r="F101" s="22" t="s">
        <v>21</v>
      </c>
      <c r="G101" s="22" t="s">
        <v>22</v>
      </c>
      <c r="H101" s="22" t="s">
        <v>17</v>
      </c>
      <c r="I101" s="24">
        <v>0.4</v>
      </c>
      <c r="J101" s="25">
        <v>8000</v>
      </c>
      <c r="K101" s="26">
        <f t="shared" si="29"/>
        <v>3200</v>
      </c>
      <c r="L101" s="26">
        <f t="shared" si="30"/>
        <v>1600</v>
      </c>
      <c r="M101" s="27">
        <v>0.5</v>
      </c>
      <c r="O101" s="3"/>
    </row>
    <row r="102" spans="2:15" x14ac:dyDescent="0.3">
      <c r="B102" s="22" t="s">
        <v>20</v>
      </c>
      <c r="C102" s="22">
        <v>1197831</v>
      </c>
      <c r="D102" s="23">
        <v>44318</v>
      </c>
      <c r="E102" s="22" t="s">
        <v>49</v>
      </c>
      <c r="F102" s="22" t="s">
        <v>21</v>
      </c>
      <c r="G102" s="22" t="s">
        <v>22</v>
      </c>
      <c r="H102" s="22" t="s">
        <v>12</v>
      </c>
      <c r="I102" s="24">
        <v>0.3</v>
      </c>
      <c r="J102" s="25">
        <v>9250</v>
      </c>
      <c r="K102" s="26">
        <f>I102*J102</f>
        <v>2775</v>
      </c>
      <c r="L102" s="26">
        <f>K102*M102</f>
        <v>971.24999999999989</v>
      </c>
      <c r="M102" s="27">
        <v>0.35</v>
      </c>
      <c r="O102" s="3"/>
    </row>
    <row r="103" spans="2:15" x14ac:dyDescent="0.3">
      <c r="B103" s="22" t="s">
        <v>20</v>
      </c>
      <c r="C103" s="22">
        <v>1197831</v>
      </c>
      <c r="D103" s="23">
        <v>44318</v>
      </c>
      <c r="E103" s="22" t="s">
        <v>49</v>
      </c>
      <c r="F103" s="22" t="s">
        <v>21</v>
      </c>
      <c r="G103" s="22" t="s">
        <v>22</v>
      </c>
      <c r="H103" s="22" t="s">
        <v>15</v>
      </c>
      <c r="I103" s="24">
        <v>0.4</v>
      </c>
      <c r="J103" s="25">
        <v>9250</v>
      </c>
      <c r="K103" s="26">
        <f>I103*J103</f>
        <v>3700</v>
      </c>
      <c r="L103" s="26">
        <f>K103*M103</f>
        <v>1295</v>
      </c>
      <c r="M103" s="27">
        <v>0.35</v>
      </c>
      <c r="O103" s="3"/>
    </row>
    <row r="104" spans="2:15" x14ac:dyDescent="0.3">
      <c r="B104" s="22" t="s">
        <v>20</v>
      </c>
      <c r="C104" s="22">
        <v>1197831</v>
      </c>
      <c r="D104" s="23">
        <v>44318</v>
      </c>
      <c r="E104" s="22" t="s">
        <v>49</v>
      </c>
      <c r="F104" s="22" t="s">
        <v>21</v>
      </c>
      <c r="G104" s="22" t="s">
        <v>22</v>
      </c>
      <c r="H104" s="22" t="s">
        <v>13</v>
      </c>
      <c r="I104" s="24">
        <v>0.35</v>
      </c>
      <c r="J104" s="25">
        <v>7750</v>
      </c>
      <c r="K104" s="26">
        <f t="shared" ref="K104:K107" si="31">I104*J104</f>
        <v>2712.5</v>
      </c>
      <c r="L104" s="26">
        <f t="shared" ref="L104:L107" si="32">K104*M104</f>
        <v>949.37499999999989</v>
      </c>
      <c r="M104" s="27">
        <v>0.35</v>
      </c>
      <c r="O104" s="3"/>
    </row>
    <row r="105" spans="2:15" x14ac:dyDescent="0.3">
      <c r="B105" s="22" t="s">
        <v>20</v>
      </c>
      <c r="C105" s="22">
        <v>1197831</v>
      </c>
      <c r="D105" s="23">
        <v>44318</v>
      </c>
      <c r="E105" s="22" t="s">
        <v>49</v>
      </c>
      <c r="F105" s="22" t="s">
        <v>21</v>
      </c>
      <c r="G105" s="22" t="s">
        <v>22</v>
      </c>
      <c r="H105" s="22" t="s">
        <v>14</v>
      </c>
      <c r="I105" s="24">
        <v>0.4</v>
      </c>
      <c r="J105" s="25">
        <v>7000</v>
      </c>
      <c r="K105" s="26">
        <f t="shared" si="31"/>
        <v>2800</v>
      </c>
      <c r="L105" s="26">
        <f t="shared" si="32"/>
        <v>1260</v>
      </c>
      <c r="M105" s="27">
        <v>0.45</v>
      </c>
      <c r="O105" s="3"/>
    </row>
    <row r="106" spans="2:15" x14ac:dyDescent="0.3">
      <c r="B106" s="22" t="s">
        <v>20</v>
      </c>
      <c r="C106" s="22">
        <v>1197831</v>
      </c>
      <c r="D106" s="23">
        <v>44318</v>
      </c>
      <c r="E106" s="22" t="s">
        <v>49</v>
      </c>
      <c r="F106" s="22" t="s">
        <v>21</v>
      </c>
      <c r="G106" s="22" t="s">
        <v>22</v>
      </c>
      <c r="H106" s="22" t="s">
        <v>16</v>
      </c>
      <c r="I106" s="24">
        <v>0.45</v>
      </c>
      <c r="J106" s="25">
        <v>6000</v>
      </c>
      <c r="K106" s="26">
        <f t="shared" si="31"/>
        <v>2700</v>
      </c>
      <c r="L106" s="26">
        <f t="shared" si="32"/>
        <v>810</v>
      </c>
      <c r="M106" s="27">
        <v>0.3</v>
      </c>
      <c r="O106" s="3"/>
    </row>
    <row r="107" spans="2:15" x14ac:dyDescent="0.3">
      <c r="B107" s="22" t="s">
        <v>20</v>
      </c>
      <c r="C107" s="22">
        <v>1197831</v>
      </c>
      <c r="D107" s="23">
        <v>44318</v>
      </c>
      <c r="E107" s="22" t="s">
        <v>49</v>
      </c>
      <c r="F107" s="22" t="s">
        <v>21</v>
      </c>
      <c r="G107" s="22" t="s">
        <v>22</v>
      </c>
      <c r="H107" s="22" t="s">
        <v>17</v>
      </c>
      <c r="I107" s="24">
        <v>0.4</v>
      </c>
      <c r="J107" s="25">
        <v>9500</v>
      </c>
      <c r="K107" s="26">
        <f t="shared" si="31"/>
        <v>3800</v>
      </c>
      <c r="L107" s="26">
        <f t="shared" si="32"/>
        <v>1900</v>
      </c>
      <c r="M107" s="27">
        <v>0.5</v>
      </c>
      <c r="O107" s="3"/>
    </row>
    <row r="108" spans="2:15" x14ac:dyDescent="0.3">
      <c r="B108" s="22" t="s">
        <v>20</v>
      </c>
      <c r="C108" s="22">
        <v>1197831</v>
      </c>
      <c r="D108" s="23">
        <v>44348</v>
      </c>
      <c r="E108" s="22" t="s">
        <v>49</v>
      </c>
      <c r="F108" s="22" t="s">
        <v>21</v>
      </c>
      <c r="G108" s="22" t="s">
        <v>22</v>
      </c>
      <c r="H108" s="22" t="s">
        <v>12</v>
      </c>
      <c r="I108" s="24">
        <v>0.4</v>
      </c>
      <c r="J108" s="25">
        <v>9500</v>
      </c>
      <c r="K108" s="26">
        <f>I108*J108</f>
        <v>3800</v>
      </c>
      <c r="L108" s="26">
        <f>K108*M108</f>
        <v>1330</v>
      </c>
      <c r="M108" s="27">
        <v>0.35</v>
      </c>
      <c r="O108" s="3"/>
    </row>
    <row r="109" spans="2:15" x14ac:dyDescent="0.3">
      <c r="B109" s="22" t="s">
        <v>20</v>
      </c>
      <c r="C109" s="22">
        <v>1197831</v>
      </c>
      <c r="D109" s="23">
        <v>44348</v>
      </c>
      <c r="E109" s="22" t="s">
        <v>49</v>
      </c>
      <c r="F109" s="22" t="s">
        <v>21</v>
      </c>
      <c r="G109" s="22" t="s">
        <v>22</v>
      </c>
      <c r="H109" s="22" t="s">
        <v>15</v>
      </c>
      <c r="I109" s="24">
        <v>0.45</v>
      </c>
      <c r="J109" s="25">
        <v>9500</v>
      </c>
      <c r="K109" s="26">
        <f>I109*J109</f>
        <v>4275</v>
      </c>
      <c r="L109" s="26">
        <f>K109*M109</f>
        <v>1496.25</v>
      </c>
      <c r="M109" s="27">
        <v>0.35</v>
      </c>
      <c r="O109" s="3"/>
    </row>
    <row r="110" spans="2:15" x14ac:dyDescent="0.3">
      <c r="B110" s="22" t="s">
        <v>20</v>
      </c>
      <c r="C110" s="22">
        <v>1197831</v>
      </c>
      <c r="D110" s="23">
        <v>44348</v>
      </c>
      <c r="E110" s="22" t="s">
        <v>49</v>
      </c>
      <c r="F110" s="22" t="s">
        <v>21</v>
      </c>
      <c r="G110" s="22" t="s">
        <v>22</v>
      </c>
      <c r="H110" s="22" t="s">
        <v>13</v>
      </c>
      <c r="I110" s="24">
        <v>0.4</v>
      </c>
      <c r="J110" s="25">
        <v>8000</v>
      </c>
      <c r="K110" s="26">
        <f t="shared" ref="K110:K113" si="33">I110*J110</f>
        <v>3200</v>
      </c>
      <c r="L110" s="26">
        <f t="shared" ref="L110:L113" si="34">K110*M110</f>
        <v>1120</v>
      </c>
      <c r="M110" s="27">
        <v>0.35</v>
      </c>
      <c r="O110" s="3"/>
    </row>
    <row r="111" spans="2:15" x14ac:dyDescent="0.3">
      <c r="B111" s="22" t="s">
        <v>20</v>
      </c>
      <c r="C111" s="22">
        <v>1197831</v>
      </c>
      <c r="D111" s="23">
        <v>44348</v>
      </c>
      <c r="E111" s="22" t="s">
        <v>49</v>
      </c>
      <c r="F111" s="22" t="s">
        <v>21</v>
      </c>
      <c r="G111" s="22" t="s">
        <v>22</v>
      </c>
      <c r="H111" s="22" t="s">
        <v>14</v>
      </c>
      <c r="I111" s="24">
        <v>0.4</v>
      </c>
      <c r="J111" s="25">
        <v>7500</v>
      </c>
      <c r="K111" s="26">
        <f t="shared" si="33"/>
        <v>3000</v>
      </c>
      <c r="L111" s="26">
        <f t="shared" si="34"/>
        <v>1350</v>
      </c>
      <c r="M111" s="27">
        <v>0.45</v>
      </c>
      <c r="O111" s="3"/>
    </row>
    <row r="112" spans="2:15" x14ac:dyDescent="0.3">
      <c r="B112" s="22" t="s">
        <v>20</v>
      </c>
      <c r="C112" s="22">
        <v>1197831</v>
      </c>
      <c r="D112" s="23">
        <v>44348</v>
      </c>
      <c r="E112" s="22" t="s">
        <v>49</v>
      </c>
      <c r="F112" s="22" t="s">
        <v>21</v>
      </c>
      <c r="G112" s="22" t="s">
        <v>22</v>
      </c>
      <c r="H112" s="22" t="s">
        <v>16</v>
      </c>
      <c r="I112" s="24">
        <v>0.45</v>
      </c>
      <c r="J112" s="25">
        <v>6500</v>
      </c>
      <c r="K112" s="26">
        <f t="shared" si="33"/>
        <v>2925</v>
      </c>
      <c r="L112" s="26">
        <f t="shared" si="34"/>
        <v>877.5</v>
      </c>
      <c r="M112" s="27">
        <v>0.3</v>
      </c>
      <c r="O112" s="3"/>
    </row>
    <row r="113" spans="2:15" x14ac:dyDescent="0.3">
      <c r="B113" s="22" t="s">
        <v>20</v>
      </c>
      <c r="C113" s="22">
        <v>1197831</v>
      </c>
      <c r="D113" s="23">
        <v>44348</v>
      </c>
      <c r="E113" s="22" t="s">
        <v>49</v>
      </c>
      <c r="F113" s="22" t="s">
        <v>21</v>
      </c>
      <c r="G113" s="22" t="s">
        <v>22</v>
      </c>
      <c r="H113" s="22" t="s">
        <v>17</v>
      </c>
      <c r="I113" s="24">
        <v>0.5</v>
      </c>
      <c r="J113" s="25">
        <v>10000</v>
      </c>
      <c r="K113" s="26">
        <f t="shared" si="33"/>
        <v>5000</v>
      </c>
      <c r="L113" s="26">
        <f t="shared" si="34"/>
        <v>2500</v>
      </c>
      <c r="M113" s="27">
        <v>0.5</v>
      </c>
      <c r="O113" s="3"/>
    </row>
    <row r="114" spans="2:15" x14ac:dyDescent="0.3">
      <c r="B114" s="22" t="s">
        <v>20</v>
      </c>
      <c r="C114" s="22">
        <v>1197831</v>
      </c>
      <c r="D114" s="23">
        <v>44380</v>
      </c>
      <c r="E114" s="22" t="s">
        <v>49</v>
      </c>
      <c r="F114" s="22" t="s">
        <v>21</v>
      </c>
      <c r="G114" s="22" t="s">
        <v>22</v>
      </c>
      <c r="H114" s="22" t="s">
        <v>12</v>
      </c>
      <c r="I114" s="24">
        <v>0.4</v>
      </c>
      <c r="J114" s="25">
        <v>9500</v>
      </c>
      <c r="K114" s="26">
        <f>I114*J114</f>
        <v>3800</v>
      </c>
      <c r="L114" s="26">
        <f>K114*M114</f>
        <v>1330</v>
      </c>
      <c r="M114" s="27">
        <v>0.35</v>
      </c>
      <c r="O114" s="3"/>
    </row>
    <row r="115" spans="2:15" x14ac:dyDescent="0.3">
      <c r="B115" s="22" t="s">
        <v>20</v>
      </c>
      <c r="C115" s="22">
        <v>1197831</v>
      </c>
      <c r="D115" s="23">
        <v>44380</v>
      </c>
      <c r="E115" s="22" t="s">
        <v>49</v>
      </c>
      <c r="F115" s="22" t="s">
        <v>21</v>
      </c>
      <c r="G115" s="22" t="s">
        <v>22</v>
      </c>
      <c r="H115" s="22" t="s">
        <v>15</v>
      </c>
      <c r="I115" s="24">
        <v>0.45</v>
      </c>
      <c r="J115" s="25">
        <v>9500</v>
      </c>
      <c r="K115" s="26">
        <f>I115*J115</f>
        <v>4275</v>
      </c>
      <c r="L115" s="26">
        <f>K115*M115</f>
        <v>1496.25</v>
      </c>
      <c r="M115" s="27">
        <v>0.35</v>
      </c>
      <c r="O115" s="3"/>
    </row>
    <row r="116" spans="2:15" x14ac:dyDescent="0.3">
      <c r="B116" s="22" t="s">
        <v>20</v>
      </c>
      <c r="C116" s="22">
        <v>1197831</v>
      </c>
      <c r="D116" s="23">
        <v>44380</v>
      </c>
      <c r="E116" s="22" t="s">
        <v>49</v>
      </c>
      <c r="F116" s="22" t="s">
        <v>21</v>
      </c>
      <c r="G116" s="22" t="s">
        <v>22</v>
      </c>
      <c r="H116" s="22" t="s">
        <v>13</v>
      </c>
      <c r="I116" s="24">
        <v>0.4</v>
      </c>
      <c r="J116" s="25">
        <v>11000</v>
      </c>
      <c r="K116" s="26">
        <f t="shared" ref="K116:K119" si="35">I116*J116</f>
        <v>4400</v>
      </c>
      <c r="L116" s="26">
        <f t="shared" ref="L116:L119" si="36">K116*M116</f>
        <v>1540</v>
      </c>
      <c r="M116" s="27">
        <v>0.35</v>
      </c>
      <c r="O116" s="3"/>
    </row>
    <row r="117" spans="2:15" x14ac:dyDescent="0.3">
      <c r="B117" s="22" t="s">
        <v>20</v>
      </c>
      <c r="C117" s="22">
        <v>1197831</v>
      </c>
      <c r="D117" s="23">
        <v>44380</v>
      </c>
      <c r="E117" s="22" t="s">
        <v>49</v>
      </c>
      <c r="F117" s="22" t="s">
        <v>21</v>
      </c>
      <c r="G117" s="22" t="s">
        <v>22</v>
      </c>
      <c r="H117" s="22" t="s">
        <v>14</v>
      </c>
      <c r="I117" s="24">
        <v>0.4</v>
      </c>
      <c r="J117" s="25">
        <v>7000</v>
      </c>
      <c r="K117" s="26">
        <f t="shared" si="35"/>
        <v>2800</v>
      </c>
      <c r="L117" s="26">
        <f t="shared" si="36"/>
        <v>1260</v>
      </c>
      <c r="M117" s="27">
        <v>0.45</v>
      </c>
      <c r="O117" s="3"/>
    </row>
    <row r="118" spans="2:15" x14ac:dyDescent="0.3">
      <c r="B118" s="22" t="s">
        <v>20</v>
      </c>
      <c r="C118" s="22">
        <v>1197831</v>
      </c>
      <c r="D118" s="23">
        <v>44380</v>
      </c>
      <c r="E118" s="22" t="s">
        <v>49</v>
      </c>
      <c r="F118" s="22" t="s">
        <v>21</v>
      </c>
      <c r="G118" s="22" t="s">
        <v>22</v>
      </c>
      <c r="H118" s="22" t="s">
        <v>16</v>
      </c>
      <c r="I118" s="24">
        <v>0.45</v>
      </c>
      <c r="J118" s="25">
        <v>7000</v>
      </c>
      <c r="K118" s="26">
        <f t="shared" si="35"/>
        <v>3150</v>
      </c>
      <c r="L118" s="26">
        <f t="shared" si="36"/>
        <v>945</v>
      </c>
      <c r="M118" s="27">
        <v>0.3</v>
      </c>
      <c r="O118" s="3"/>
    </row>
    <row r="119" spans="2:15" x14ac:dyDescent="0.3">
      <c r="B119" s="22" t="s">
        <v>20</v>
      </c>
      <c r="C119" s="22">
        <v>1197831</v>
      </c>
      <c r="D119" s="23">
        <v>44380</v>
      </c>
      <c r="E119" s="22" t="s">
        <v>49</v>
      </c>
      <c r="F119" s="22" t="s">
        <v>21</v>
      </c>
      <c r="G119" s="22" t="s">
        <v>22</v>
      </c>
      <c r="H119" s="22" t="s">
        <v>17</v>
      </c>
      <c r="I119" s="24">
        <v>0.5</v>
      </c>
      <c r="J119" s="25">
        <v>9750</v>
      </c>
      <c r="K119" s="26">
        <f t="shared" si="35"/>
        <v>4875</v>
      </c>
      <c r="L119" s="26">
        <f t="shared" si="36"/>
        <v>2437.5</v>
      </c>
      <c r="M119" s="27">
        <v>0.5</v>
      </c>
      <c r="O119" s="3"/>
    </row>
    <row r="120" spans="2:15" x14ac:dyDescent="0.3">
      <c r="B120" s="22" t="s">
        <v>20</v>
      </c>
      <c r="C120" s="22">
        <v>1197831</v>
      </c>
      <c r="D120" s="23">
        <v>44413</v>
      </c>
      <c r="E120" s="22" t="s">
        <v>49</v>
      </c>
      <c r="F120" s="22" t="s">
        <v>21</v>
      </c>
      <c r="G120" s="22" t="s">
        <v>22</v>
      </c>
      <c r="H120" s="22" t="s">
        <v>12</v>
      </c>
      <c r="I120" s="24">
        <v>0.4</v>
      </c>
      <c r="J120" s="25">
        <v>9250</v>
      </c>
      <c r="K120" s="26">
        <f>I120*J120</f>
        <v>3700</v>
      </c>
      <c r="L120" s="26">
        <f>K120*M120</f>
        <v>1295</v>
      </c>
      <c r="M120" s="27">
        <v>0.35</v>
      </c>
      <c r="O120" s="3"/>
    </row>
    <row r="121" spans="2:15" x14ac:dyDescent="0.3">
      <c r="B121" s="22" t="s">
        <v>20</v>
      </c>
      <c r="C121" s="22">
        <v>1197831</v>
      </c>
      <c r="D121" s="23">
        <v>44413</v>
      </c>
      <c r="E121" s="22" t="s">
        <v>49</v>
      </c>
      <c r="F121" s="22" t="s">
        <v>21</v>
      </c>
      <c r="G121" s="22" t="s">
        <v>22</v>
      </c>
      <c r="H121" s="22" t="s">
        <v>15</v>
      </c>
      <c r="I121" s="24">
        <v>0.45</v>
      </c>
      <c r="J121" s="25">
        <v>9250</v>
      </c>
      <c r="K121" s="26">
        <f>I121*J121</f>
        <v>4162.5</v>
      </c>
      <c r="L121" s="26">
        <f>K121*M121</f>
        <v>1456.875</v>
      </c>
      <c r="M121" s="27">
        <v>0.35</v>
      </c>
      <c r="O121" s="3"/>
    </row>
    <row r="122" spans="2:15" x14ac:dyDescent="0.3">
      <c r="B122" s="22" t="s">
        <v>20</v>
      </c>
      <c r="C122" s="22">
        <v>1197831</v>
      </c>
      <c r="D122" s="23">
        <v>44413</v>
      </c>
      <c r="E122" s="22" t="s">
        <v>49</v>
      </c>
      <c r="F122" s="22" t="s">
        <v>21</v>
      </c>
      <c r="G122" s="22" t="s">
        <v>22</v>
      </c>
      <c r="H122" s="22" t="s">
        <v>13</v>
      </c>
      <c r="I122" s="24">
        <v>0.4</v>
      </c>
      <c r="J122" s="25">
        <v>11000</v>
      </c>
      <c r="K122" s="26">
        <f t="shared" ref="K122:K125" si="37">I122*J122</f>
        <v>4400</v>
      </c>
      <c r="L122" s="26">
        <f t="shared" ref="L122:L125" si="38">K122*M122</f>
        <v>1540</v>
      </c>
      <c r="M122" s="27">
        <v>0.35</v>
      </c>
      <c r="O122" s="3"/>
    </row>
    <row r="123" spans="2:15" x14ac:dyDescent="0.3">
      <c r="B123" s="22" t="s">
        <v>20</v>
      </c>
      <c r="C123" s="22">
        <v>1197831</v>
      </c>
      <c r="D123" s="23">
        <v>44413</v>
      </c>
      <c r="E123" s="22" t="s">
        <v>49</v>
      </c>
      <c r="F123" s="22" t="s">
        <v>21</v>
      </c>
      <c r="G123" s="22" t="s">
        <v>22</v>
      </c>
      <c r="H123" s="22" t="s">
        <v>14</v>
      </c>
      <c r="I123" s="24">
        <v>0.4</v>
      </c>
      <c r="J123" s="25">
        <v>6500</v>
      </c>
      <c r="K123" s="26">
        <f t="shared" si="37"/>
        <v>2600</v>
      </c>
      <c r="L123" s="26">
        <f t="shared" si="38"/>
        <v>1170</v>
      </c>
      <c r="M123" s="27">
        <v>0.45</v>
      </c>
      <c r="O123" s="3"/>
    </row>
    <row r="124" spans="2:15" x14ac:dyDescent="0.3">
      <c r="B124" s="22" t="s">
        <v>20</v>
      </c>
      <c r="C124" s="22">
        <v>1197831</v>
      </c>
      <c r="D124" s="23">
        <v>44413</v>
      </c>
      <c r="E124" s="22" t="s">
        <v>49</v>
      </c>
      <c r="F124" s="22" t="s">
        <v>21</v>
      </c>
      <c r="G124" s="22" t="s">
        <v>22</v>
      </c>
      <c r="H124" s="22" t="s">
        <v>16</v>
      </c>
      <c r="I124" s="24">
        <v>0.45</v>
      </c>
      <c r="J124" s="25">
        <v>6500</v>
      </c>
      <c r="K124" s="26">
        <f t="shared" si="37"/>
        <v>2925</v>
      </c>
      <c r="L124" s="26">
        <f t="shared" si="38"/>
        <v>877.5</v>
      </c>
      <c r="M124" s="27">
        <v>0.3</v>
      </c>
      <c r="O124" s="3"/>
    </row>
    <row r="125" spans="2:15" x14ac:dyDescent="0.3">
      <c r="B125" s="22" t="s">
        <v>20</v>
      </c>
      <c r="C125" s="22">
        <v>1197831</v>
      </c>
      <c r="D125" s="23">
        <v>44413</v>
      </c>
      <c r="E125" s="22" t="s">
        <v>49</v>
      </c>
      <c r="F125" s="22" t="s">
        <v>21</v>
      </c>
      <c r="G125" s="22" t="s">
        <v>22</v>
      </c>
      <c r="H125" s="22" t="s">
        <v>17</v>
      </c>
      <c r="I125" s="24">
        <v>0.5</v>
      </c>
      <c r="J125" s="25">
        <v>9000</v>
      </c>
      <c r="K125" s="26">
        <f t="shared" si="37"/>
        <v>4500</v>
      </c>
      <c r="L125" s="26">
        <f t="shared" si="38"/>
        <v>2250</v>
      </c>
      <c r="M125" s="27">
        <v>0.5</v>
      </c>
      <c r="O125" s="3"/>
    </row>
    <row r="126" spans="2:15" x14ac:dyDescent="0.3">
      <c r="B126" s="22" t="s">
        <v>20</v>
      </c>
      <c r="C126" s="22">
        <v>1197831</v>
      </c>
      <c r="D126" s="23">
        <v>44441</v>
      </c>
      <c r="E126" s="22" t="s">
        <v>49</v>
      </c>
      <c r="F126" s="22" t="s">
        <v>21</v>
      </c>
      <c r="G126" s="22" t="s">
        <v>22</v>
      </c>
      <c r="H126" s="22" t="s">
        <v>12</v>
      </c>
      <c r="I126" s="24">
        <v>0.45</v>
      </c>
      <c r="J126" s="25">
        <v>8500</v>
      </c>
      <c r="K126" s="26">
        <f>I126*J126</f>
        <v>3825</v>
      </c>
      <c r="L126" s="26">
        <f>K126*M126</f>
        <v>1338.75</v>
      </c>
      <c r="M126" s="27">
        <v>0.35</v>
      </c>
      <c r="O126" s="3"/>
    </row>
    <row r="127" spans="2:15" x14ac:dyDescent="0.3">
      <c r="B127" s="22" t="s">
        <v>20</v>
      </c>
      <c r="C127" s="22">
        <v>1197831</v>
      </c>
      <c r="D127" s="23">
        <v>44441</v>
      </c>
      <c r="E127" s="22" t="s">
        <v>49</v>
      </c>
      <c r="F127" s="22" t="s">
        <v>21</v>
      </c>
      <c r="G127" s="22" t="s">
        <v>22</v>
      </c>
      <c r="H127" s="22" t="s">
        <v>15</v>
      </c>
      <c r="I127" s="24">
        <v>0.45</v>
      </c>
      <c r="J127" s="25">
        <v>8500</v>
      </c>
      <c r="K127" s="26">
        <f>I127*J127</f>
        <v>3825</v>
      </c>
      <c r="L127" s="26">
        <f>K127*M127</f>
        <v>1338.75</v>
      </c>
      <c r="M127" s="27">
        <v>0.35</v>
      </c>
      <c r="O127" s="3"/>
    </row>
    <row r="128" spans="2:15" x14ac:dyDescent="0.3">
      <c r="B128" s="22" t="s">
        <v>20</v>
      </c>
      <c r="C128" s="22">
        <v>1197831</v>
      </c>
      <c r="D128" s="23">
        <v>44441</v>
      </c>
      <c r="E128" s="22" t="s">
        <v>49</v>
      </c>
      <c r="F128" s="22" t="s">
        <v>21</v>
      </c>
      <c r="G128" s="22" t="s">
        <v>22</v>
      </c>
      <c r="H128" s="22" t="s">
        <v>13</v>
      </c>
      <c r="I128" s="24">
        <v>0.5</v>
      </c>
      <c r="J128" s="25">
        <v>9000</v>
      </c>
      <c r="K128" s="26">
        <f t="shared" ref="K128:K131" si="39">I128*J128</f>
        <v>4500</v>
      </c>
      <c r="L128" s="26">
        <f t="shared" ref="L128:L131" si="40">K128*M128</f>
        <v>1575</v>
      </c>
      <c r="M128" s="27">
        <v>0.35</v>
      </c>
      <c r="O128" s="3"/>
    </row>
    <row r="129" spans="2:15" x14ac:dyDescent="0.3">
      <c r="B129" s="22" t="s">
        <v>20</v>
      </c>
      <c r="C129" s="22">
        <v>1197831</v>
      </c>
      <c r="D129" s="23">
        <v>44441</v>
      </c>
      <c r="E129" s="22" t="s">
        <v>49</v>
      </c>
      <c r="F129" s="22" t="s">
        <v>21</v>
      </c>
      <c r="G129" s="22" t="s">
        <v>22</v>
      </c>
      <c r="H129" s="22" t="s">
        <v>14</v>
      </c>
      <c r="I129" s="24">
        <v>0.5</v>
      </c>
      <c r="J129" s="25">
        <v>6250</v>
      </c>
      <c r="K129" s="26">
        <f t="shared" si="39"/>
        <v>3125</v>
      </c>
      <c r="L129" s="26">
        <f t="shared" si="40"/>
        <v>1406.25</v>
      </c>
      <c r="M129" s="27">
        <v>0.45</v>
      </c>
      <c r="O129" s="3"/>
    </row>
    <row r="130" spans="2:15" x14ac:dyDescent="0.3">
      <c r="B130" s="22" t="s">
        <v>20</v>
      </c>
      <c r="C130" s="22">
        <v>1197831</v>
      </c>
      <c r="D130" s="23">
        <v>44441</v>
      </c>
      <c r="E130" s="22" t="s">
        <v>49</v>
      </c>
      <c r="F130" s="22" t="s">
        <v>21</v>
      </c>
      <c r="G130" s="22" t="s">
        <v>22</v>
      </c>
      <c r="H130" s="22" t="s">
        <v>16</v>
      </c>
      <c r="I130" s="24">
        <v>0.45</v>
      </c>
      <c r="J130" s="25">
        <v>6250</v>
      </c>
      <c r="K130" s="26">
        <f t="shared" si="39"/>
        <v>2812.5</v>
      </c>
      <c r="L130" s="26">
        <f t="shared" si="40"/>
        <v>843.75</v>
      </c>
      <c r="M130" s="27">
        <v>0.3</v>
      </c>
      <c r="O130" s="3"/>
    </row>
    <row r="131" spans="2:15" x14ac:dyDescent="0.3">
      <c r="B131" s="22" t="s">
        <v>20</v>
      </c>
      <c r="C131" s="22">
        <v>1197831</v>
      </c>
      <c r="D131" s="23">
        <v>44441</v>
      </c>
      <c r="E131" s="22" t="s">
        <v>49</v>
      </c>
      <c r="F131" s="22" t="s">
        <v>21</v>
      </c>
      <c r="G131" s="22" t="s">
        <v>22</v>
      </c>
      <c r="H131" s="22" t="s">
        <v>17</v>
      </c>
      <c r="I131" s="24">
        <v>0.55000000000000004</v>
      </c>
      <c r="J131" s="25">
        <v>8500</v>
      </c>
      <c r="K131" s="26">
        <f t="shared" si="39"/>
        <v>4675</v>
      </c>
      <c r="L131" s="26">
        <f t="shared" si="40"/>
        <v>2337.5</v>
      </c>
      <c r="M131" s="27">
        <v>0.5</v>
      </c>
      <c r="O131" s="3"/>
    </row>
    <row r="132" spans="2:15" x14ac:dyDescent="0.3">
      <c r="B132" s="22" t="s">
        <v>20</v>
      </c>
      <c r="C132" s="22">
        <v>1197831</v>
      </c>
      <c r="D132" s="23">
        <v>44470</v>
      </c>
      <c r="E132" s="22" t="s">
        <v>49</v>
      </c>
      <c r="F132" s="22" t="s">
        <v>21</v>
      </c>
      <c r="G132" s="22" t="s">
        <v>22</v>
      </c>
      <c r="H132" s="22" t="s">
        <v>12</v>
      </c>
      <c r="I132" s="24">
        <v>0.45</v>
      </c>
      <c r="J132" s="25">
        <v>8000</v>
      </c>
      <c r="K132" s="26">
        <f>I132*J132</f>
        <v>3600</v>
      </c>
      <c r="L132" s="26">
        <f>K132*M132</f>
        <v>1260</v>
      </c>
      <c r="M132" s="27">
        <v>0.35</v>
      </c>
      <c r="O132" s="3"/>
    </row>
    <row r="133" spans="2:15" x14ac:dyDescent="0.3">
      <c r="B133" s="22" t="s">
        <v>20</v>
      </c>
      <c r="C133" s="22">
        <v>1197831</v>
      </c>
      <c r="D133" s="23">
        <v>44470</v>
      </c>
      <c r="E133" s="22" t="s">
        <v>49</v>
      </c>
      <c r="F133" s="22" t="s">
        <v>21</v>
      </c>
      <c r="G133" s="22" t="s">
        <v>22</v>
      </c>
      <c r="H133" s="22" t="s">
        <v>15</v>
      </c>
      <c r="I133" s="24">
        <v>0.45</v>
      </c>
      <c r="J133" s="25">
        <v>8000</v>
      </c>
      <c r="K133" s="26">
        <f>I133*J133</f>
        <v>3600</v>
      </c>
      <c r="L133" s="26">
        <f>K133*M133</f>
        <v>1260</v>
      </c>
      <c r="M133" s="27">
        <v>0.35</v>
      </c>
      <c r="O133" s="3"/>
    </row>
    <row r="134" spans="2:15" x14ac:dyDescent="0.3">
      <c r="B134" s="22" t="s">
        <v>20</v>
      </c>
      <c r="C134" s="22">
        <v>1197831</v>
      </c>
      <c r="D134" s="23">
        <v>44470</v>
      </c>
      <c r="E134" s="22" t="s">
        <v>49</v>
      </c>
      <c r="F134" s="22" t="s">
        <v>21</v>
      </c>
      <c r="G134" s="22" t="s">
        <v>22</v>
      </c>
      <c r="H134" s="22" t="s">
        <v>13</v>
      </c>
      <c r="I134" s="24">
        <v>0.5</v>
      </c>
      <c r="J134" s="25">
        <v>7500</v>
      </c>
      <c r="K134" s="26">
        <f t="shared" ref="K134:K137" si="41">I134*J134</f>
        <v>3750</v>
      </c>
      <c r="L134" s="26">
        <f t="shared" ref="L134:L137" si="42">K134*M134</f>
        <v>1312.5</v>
      </c>
      <c r="M134" s="27">
        <v>0.35</v>
      </c>
      <c r="O134" s="3"/>
    </row>
    <row r="135" spans="2:15" x14ac:dyDescent="0.3">
      <c r="B135" s="22" t="s">
        <v>20</v>
      </c>
      <c r="C135" s="22">
        <v>1197831</v>
      </c>
      <c r="D135" s="23">
        <v>44470</v>
      </c>
      <c r="E135" s="22" t="s">
        <v>49</v>
      </c>
      <c r="F135" s="22" t="s">
        <v>21</v>
      </c>
      <c r="G135" s="22" t="s">
        <v>22</v>
      </c>
      <c r="H135" s="22" t="s">
        <v>14</v>
      </c>
      <c r="I135" s="24">
        <v>0.5</v>
      </c>
      <c r="J135" s="25">
        <v>6000</v>
      </c>
      <c r="K135" s="26">
        <f t="shared" si="41"/>
        <v>3000</v>
      </c>
      <c r="L135" s="26">
        <f t="shared" si="42"/>
        <v>1350</v>
      </c>
      <c r="M135" s="27">
        <v>0.45</v>
      </c>
      <c r="O135" s="3"/>
    </row>
    <row r="136" spans="2:15" x14ac:dyDescent="0.3">
      <c r="B136" s="22" t="s">
        <v>20</v>
      </c>
      <c r="C136" s="22">
        <v>1197831</v>
      </c>
      <c r="D136" s="23">
        <v>44470</v>
      </c>
      <c r="E136" s="22" t="s">
        <v>49</v>
      </c>
      <c r="F136" s="22" t="s">
        <v>21</v>
      </c>
      <c r="G136" s="22" t="s">
        <v>22</v>
      </c>
      <c r="H136" s="22" t="s">
        <v>16</v>
      </c>
      <c r="I136" s="24">
        <v>0.45</v>
      </c>
      <c r="J136" s="25">
        <v>5750</v>
      </c>
      <c r="K136" s="26">
        <f t="shared" si="41"/>
        <v>2587.5</v>
      </c>
      <c r="L136" s="26">
        <f t="shared" si="42"/>
        <v>776.25</v>
      </c>
      <c r="M136" s="27">
        <v>0.3</v>
      </c>
      <c r="O136" s="3"/>
    </row>
    <row r="137" spans="2:15" x14ac:dyDescent="0.3">
      <c r="B137" s="22" t="s">
        <v>20</v>
      </c>
      <c r="C137" s="22">
        <v>1197831</v>
      </c>
      <c r="D137" s="23">
        <v>44470</v>
      </c>
      <c r="E137" s="22" t="s">
        <v>49</v>
      </c>
      <c r="F137" s="22" t="s">
        <v>21</v>
      </c>
      <c r="G137" s="22" t="s">
        <v>22</v>
      </c>
      <c r="H137" s="22" t="s">
        <v>17</v>
      </c>
      <c r="I137" s="24">
        <v>0.55000000000000004</v>
      </c>
      <c r="J137" s="25">
        <v>7500</v>
      </c>
      <c r="K137" s="26">
        <f t="shared" si="41"/>
        <v>4125</v>
      </c>
      <c r="L137" s="26">
        <f t="shared" si="42"/>
        <v>2062.5</v>
      </c>
      <c r="M137" s="27">
        <v>0.5</v>
      </c>
      <c r="O137" s="3"/>
    </row>
    <row r="138" spans="2:15" x14ac:dyDescent="0.3">
      <c r="B138" s="22" t="s">
        <v>20</v>
      </c>
      <c r="C138" s="22">
        <v>1197831</v>
      </c>
      <c r="D138" s="23">
        <v>44502</v>
      </c>
      <c r="E138" s="22" t="s">
        <v>49</v>
      </c>
      <c r="F138" s="22" t="s">
        <v>21</v>
      </c>
      <c r="G138" s="22" t="s">
        <v>22</v>
      </c>
      <c r="H138" s="22" t="s">
        <v>12</v>
      </c>
      <c r="I138" s="24">
        <v>0.45</v>
      </c>
      <c r="J138" s="25">
        <v>9000</v>
      </c>
      <c r="K138" s="26">
        <f>I138*J138</f>
        <v>4050</v>
      </c>
      <c r="L138" s="26">
        <f>K138*M138</f>
        <v>1417.5</v>
      </c>
      <c r="M138" s="27">
        <v>0.35</v>
      </c>
      <c r="O138" s="3"/>
    </row>
    <row r="139" spans="2:15" x14ac:dyDescent="0.3">
      <c r="B139" s="22" t="s">
        <v>20</v>
      </c>
      <c r="C139" s="22">
        <v>1197831</v>
      </c>
      <c r="D139" s="23">
        <v>44502</v>
      </c>
      <c r="E139" s="22" t="s">
        <v>49</v>
      </c>
      <c r="F139" s="22" t="s">
        <v>21</v>
      </c>
      <c r="G139" s="22" t="s">
        <v>22</v>
      </c>
      <c r="H139" s="22" t="s">
        <v>15</v>
      </c>
      <c r="I139" s="24">
        <v>0.45</v>
      </c>
      <c r="J139" s="25">
        <v>9000</v>
      </c>
      <c r="K139" s="26">
        <f>I139*J139</f>
        <v>4050</v>
      </c>
      <c r="L139" s="26">
        <f>K139*M139</f>
        <v>1417.5</v>
      </c>
      <c r="M139" s="27">
        <v>0.35</v>
      </c>
      <c r="O139" s="3"/>
    </row>
    <row r="140" spans="2:15" x14ac:dyDescent="0.3">
      <c r="B140" s="22" t="s">
        <v>20</v>
      </c>
      <c r="C140" s="22">
        <v>1197831</v>
      </c>
      <c r="D140" s="23">
        <v>44502</v>
      </c>
      <c r="E140" s="22" t="s">
        <v>49</v>
      </c>
      <c r="F140" s="22" t="s">
        <v>21</v>
      </c>
      <c r="G140" s="22" t="s">
        <v>22</v>
      </c>
      <c r="H140" s="22" t="s">
        <v>13</v>
      </c>
      <c r="I140" s="24">
        <v>0.5</v>
      </c>
      <c r="J140" s="25">
        <v>8250</v>
      </c>
      <c r="K140" s="26">
        <f t="shared" ref="K140:K143" si="43">I140*J140</f>
        <v>4125</v>
      </c>
      <c r="L140" s="26">
        <f t="shared" ref="L140:L143" si="44">K140*M140</f>
        <v>1443.75</v>
      </c>
      <c r="M140" s="27">
        <v>0.35</v>
      </c>
      <c r="O140" s="3"/>
    </row>
    <row r="141" spans="2:15" x14ac:dyDescent="0.3">
      <c r="B141" s="22" t="s">
        <v>20</v>
      </c>
      <c r="C141" s="22">
        <v>1197831</v>
      </c>
      <c r="D141" s="23">
        <v>44502</v>
      </c>
      <c r="E141" s="22" t="s">
        <v>49</v>
      </c>
      <c r="F141" s="22" t="s">
        <v>21</v>
      </c>
      <c r="G141" s="22" t="s">
        <v>22</v>
      </c>
      <c r="H141" s="22" t="s">
        <v>14</v>
      </c>
      <c r="I141" s="24">
        <v>0.5</v>
      </c>
      <c r="J141" s="25">
        <v>6750</v>
      </c>
      <c r="K141" s="26">
        <f t="shared" si="43"/>
        <v>3375</v>
      </c>
      <c r="L141" s="26">
        <f t="shared" si="44"/>
        <v>1518.75</v>
      </c>
      <c r="M141" s="27">
        <v>0.45</v>
      </c>
      <c r="O141" s="3"/>
    </row>
    <row r="142" spans="2:15" x14ac:dyDescent="0.3">
      <c r="B142" s="22" t="s">
        <v>20</v>
      </c>
      <c r="C142" s="22">
        <v>1197831</v>
      </c>
      <c r="D142" s="23">
        <v>44502</v>
      </c>
      <c r="E142" s="22" t="s">
        <v>49</v>
      </c>
      <c r="F142" s="22" t="s">
        <v>21</v>
      </c>
      <c r="G142" s="22" t="s">
        <v>22</v>
      </c>
      <c r="H142" s="22" t="s">
        <v>16</v>
      </c>
      <c r="I142" s="24">
        <v>0.45</v>
      </c>
      <c r="J142" s="25">
        <v>6500</v>
      </c>
      <c r="K142" s="26">
        <f t="shared" si="43"/>
        <v>2925</v>
      </c>
      <c r="L142" s="26">
        <f t="shared" si="44"/>
        <v>877.5</v>
      </c>
      <c r="M142" s="27">
        <v>0.3</v>
      </c>
      <c r="O142" s="3"/>
    </row>
    <row r="143" spans="2:15" x14ac:dyDescent="0.3">
      <c r="B143" s="22" t="s">
        <v>20</v>
      </c>
      <c r="C143" s="22">
        <v>1197831</v>
      </c>
      <c r="D143" s="23">
        <v>44502</v>
      </c>
      <c r="E143" s="22" t="s">
        <v>49</v>
      </c>
      <c r="F143" s="22" t="s">
        <v>21</v>
      </c>
      <c r="G143" s="22" t="s">
        <v>22</v>
      </c>
      <c r="H143" s="22" t="s">
        <v>17</v>
      </c>
      <c r="I143" s="24">
        <v>0.55000000000000004</v>
      </c>
      <c r="J143" s="25">
        <v>8500</v>
      </c>
      <c r="K143" s="26">
        <f t="shared" si="43"/>
        <v>4675</v>
      </c>
      <c r="L143" s="26">
        <f t="shared" si="44"/>
        <v>2337.5</v>
      </c>
      <c r="M143" s="27">
        <v>0.5</v>
      </c>
      <c r="O143" s="3"/>
    </row>
    <row r="144" spans="2:15" x14ac:dyDescent="0.3">
      <c r="B144" s="22" t="s">
        <v>20</v>
      </c>
      <c r="C144" s="22">
        <v>1197831</v>
      </c>
      <c r="D144" s="23">
        <v>44531</v>
      </c>
      <c r="E144" s="22" t="s">
        <v>49</v>
      </c>
      <c r="F144" s="22" t="s">
        <v>21</v>
      </c>
      <c r="G144" s="22" t="s">
        <v>22</v>
      </c>
      <c r="H144" s="22" t="s">
        <v>12</v>
      </c>
      <c r="I144" s="24">
        <v>0.45</v>
      </c>
      <c r="J144" s="25">
        <v>9500</v>
      </c>
      <c r="K144" s="26">
        <f>I144*J144</f>
        <v>4275</v>
      </c>
      <c r="L144" s="26">
        <f>K144*M144</f>
        <v>1496.25</v>
      </c>
      <c r="M144" s="27">
        <v>0.35</v>
      </c>
      <c r="O144" s="3"/>
    </row>
    <row r="145" spans="2:15" x14ac:dyDescent="0.3">
      <c r="B145" s="22" t="s">
        <v>20</v>
      </c>
      <c r="C145" s="22">
        <v>1197831</v>
      </c>
      <c r="D145" s="23">
        <v>44531</v>
      </c>
      <c r="E145" s="22" t="s">
        <v>49</v>
      </c>
      <c r="F145" s="22" t="s">
        <v>21</v>
      </c>
      <c r="G145" s="22" t="s">
        <v>22</v>
      </c>
      <c r="H145" s="22" t="s">
        <v>15</v>
      </c>
      <c r="I145" s="24">
        <v>0.45</v>
      </c>
      <c r="J145" s="25">
        <v>9500</v>
      </c>
      <c r="K145" s="26">
        <f>I145*J145</f>
        <v>4275</v>
      </c>
      <c r="L145" s="26">
        <f>K145*M145</f>
        <v>1496.25</v>
      </c>
      <c r="M145" s="27">
        <v>0.35</v>
      </c>
      <c r="O145" s="3"/>
    </row>
    <row r="146" spans="2:15" x14ac:dyDescent="0.3">
      <c r="B146" s="22" t="s">
        <v>20</v>
      </c>
      <c r="C146" s="22">
        <v>1197831</v>
      </c>
      <c r="D146" s="23">
        <v>44531</v>
      </c>
      <c r="E146" s="22" t="s">
        <v>49</v>
      </c>
      <c r="F146" s="22" t="s">
        <v>21</v>
      </c>
      <c r="G146" s="22" t="s">
        <v>22</v>
      </c>
      <c r="H146" s="22" t="s">
        <v>13</v>
      </c>
      <c r="I146" s="24">
        <v>0.5</v>
      </c>
      <c r="J146" s="25">
        <v>8500</v>
      </c>
      <c r="K146" s="26">
        <f t="shared" ref="K146:K149" si="45">I146*J146</f>
        <v>4250</v>
      </c>
      <c r="L146" s="26">
        <f t="shared" ref="L146:L149" si="46">K146*M146</f>
        <v>1487.5</v>
      </c>
      <c r="M146" s="27">
        <v>0.35</v>
      </c>
      <c r="O146" s="3"/>
    </row>
    <row r="147" spans="2:15" x14ac:dyDescent="0.3">
      <c r="B147" s="22" t="s">
        <v>20</v>
      </c>
      <c r="C147" s="22">
        <v>1197831</v>
      </c>
      <c r="D147" s="23">
        <v>44531</v>
      </c>
      <c r="E147" s="22" t="s">
        <v>49</v>
      </c>
      <c r="F147" s="22" t="s">
        <v>21</v>
      </c>
      <c r="G147" s="22" t="s">
        <v>22</v>
      </c>
      <c r="H147" s="22" t="s">
        <v>14</v>
      </c>
      <c r="I147" s="24">
        <v>0.5</v>
      </c>
      <c r="J147" s="25">
        <v>7000</v>
      </c>
      <c r="K147" s="26">
        <f t="shared" si="45"/>
        <v>3500</v>
      </c>
      <c r="L147" s="26">
        <f t="shared" si="46"/>
        <v>1575</v>
      </c>
      <c r="M147" s="27">
        <v>0.45</v>
      </c>
      <c r="O147" s="3"/>
    </row>
    <row r="148" spans="2:15" x14ac:dyDescent="0.3">
      <c r="B148" s="22" t="s">
        <v>20</v>
      </c>
      <c r="C148" s="22">
        <v>1197831</v>
      </c>
      <c r="D148" s="23">
        <v>44531</v>
      </c>
      <c r="E148" s="22" t="s">
        <v>49</v>
      </c>
      <c r="F148" s="22" t="s">
        <v>21</v>
      </c>
      <c r="G148" s="22" t="s">
        <v>22</v>
      </c>
      <c r="H148" s="22" t="s">
        <v>16</v>
      </c>
      <c r="I148" s="24">
        <v>0.45</v>
      </c>
      <c r="J148" s="25">
        <v>6500</v>
      </c>
      <c r="K148" s="26">
        <f t="shared" si="45"/>
        <v>2925</v>
      </c>
      <c r="L148" s="26">
        <f t="shared" si="46"/>
        <v>877.5</v>
      </c>
      <c r="M148" s="27">
        <v>0.3</v>
      </c>
      <c r="O148" s="3"/>
    </row>
    <row r="149" spans="2:15" x14ac:dyDescent="0.3">
      <c r="B149" s="22" t="s">
        <v>20</v>
      </c>
      <c r="C149" s="22">
        <v>1197831</v>
      </c>
      <c r="D149" s="23">
        <v>44531</v>
      </c>
      <c r="E149" s="22" t="s">
        <v>49</v>
      </c>
      <c r="F149" s="22" t="s">
        <v>21</v>
      </c>
      <c r="G149" s="22" t="s">
        <v>22</v>
      </c>
      <c r="H149" s="22" t="s">
        <v>17</v>
      </c>
      <c r="I149" s="24">
        <v>0.55000000000000004</v>
      </c>
      <c r="J149" s="25">
        <v>9000</v>
      </c>
      <c r="K149" s="26">
        <f t="shared" si="45"/>
        <v>4950</v>
      </c>
      <c r="L149" s="26">
        <f t="shared" si="46"/>
        <v>2475</v>
      </c>
      <c r="M149" s="27">
        <v>0.5</v>
      </c>
      <c r="O149" s="3"/>
    </row>
    <row r="150" spans="2:15" x14ac:dyDescent="0.3">
      <c r="B150" s="22" t="s">
        <v>23</v>
      </c>
      <c r="C150" s="22">
        <v>1128299</v>
      </c>
      <c r="D150" s="23">
        <v>44216</v>
      </c>
      <c r="E150" s="22" t="s">
        <v>24</v>
      </c>
      <c r="F150" s="22" t="s">
        <v>25</v>
      </c>
      <c r="G150" s="22" t="s">
        <v>29</v>
      </c>
      <c r="H150" s="22" t="s">
        <v>12</v>
      </c>
      <c r="I150" s="24">
        <v>0.39999999999999997</v>
      </c>
      <c r="J150" s="25">
        <v>7750</v>
      </c>
      <c r="K150" s="26">
        <f>I150*J150</f>
        <v>3099.9999999999995</v>
      </c>
      <c r="L150" s="26">
        <f>K150*M150</f>
        <v>1085</v>
      </c>
      <c r="M150" s="27">
        <v>0.35000000000000003</v>
      </c>
      <c r="O150" s="7"/>
    </row>
    <row r="151" spans="2:15" x14ac:dyDescent="0.3">
      <c r="B151" s="22" t="s">
        <v>23</v>
      </c>
      <c r="C151" s="22">
        <v>1128299</v>
      </c>
      <c r="D151" s="23">
        <v>44216</v>
      </c>
      <c r="E151" s="22" t="s">
        <v>24</v>
      </c>
      <c r="F151" s="22" t="s">
        <v>25</v>
      </c>
      <c r="G151" s="22" t="s">
        <v>29</v>
      </c>
      <c r="H151" s="22" t="s">
        <v>15</v>
      </c>
      <c r="I151" s="24">
        <v>0.5</v>
      </c>
      <c r="J151" s="25">
        <v>7750</v>
      </c>
      <c r="K151" s="26">
        <f>I151*J151</f>
        <v>3875</v>
      </c>
      <c r="L151" s="26">
        <f>K151*M151</f>
        <v>775</v>
      </c>
      <c r="M151" s="27">
        <v>0.2</v>
      </c>
      <c r="O151" s="7"/>
    </row>
    <row r="152" spans="2:15" x14ac:dyDescent="0.3">
      <c r="B152" s="22" t="s">
        <v>23</v>
      </c>
      <c r="C152" s="22">
        <v>1128299</v>
      </c>
      <c r="D152" s="23">
        <v>44216</v>
      </c>
      <c r="E152" s="22" t="s">
        <v>24</v>
      </c>
      <c r="F152" s="22" t="s">
        <v>25</v>
      </c>
      <c r="G152" s="22" t="s">
        <v>29</v>
      </c>
      <c r="H152" s="22" t="s">
        <v>13</v>
      </c>
      <c r="I152" s="24">
        <v>0.5</v>
      </c>
      <c r="J152" s="25">
        <v>7750</v>
      </c>
      <c r="K152" s="26">
        <f t="shared" ref="K152:K155" si="47">I152*J152</f>
        <v>3875</v>
      </c>
      <c r="L152" s="26">
        <f t="shared" ref="L152:L155" si="48">K152*M152</f>
        <v>1356.2500000000002</v>
      </c>
      <c r="M152" s="27">
        <v>0.35000000000000003</v>
      </c>
      <c r="O152" s="7"/>
    </row>
    <row r="153" spans="2:15" x14ac:dyDescent="0.3">
      <c r="B153" s="22" t="s">
        <v>23</v>
      </c>
      <c r="C153" s="22">
        <v>1128299</v>
      </c>
      <c r="D153" s="23">
        <v>44216</v>
      </c>
      <c r="E153" s="22" t="s">
        <v>24</v>
      </c>
      <c r="F153" s="22" t="s">
        <v>25</v>
      </c>
      <c r="G153" s="22" t="s">
        <v>29</v>
      </c>
      <c r="H153" s="22" t="s">
        <v>14</v>
      </c>
      <c r="I153" s="24">
        <v>0.5</v>
      </c>
      <c r="J153" s="25">
        <v>6250</v>
      </c>
      <c r="K153" s="26">
        <f t="shared" si="47"/>
        <v>3125</v>
      </c>
      <c r="L153" s="26">
        <f t="shared" si="48"/>
        <v>937.5</v>
      </c>
      <c r="M153" s="27">
        <v>0.3</v>
      </c>
      <c r="O153" s="7"/>
    </row>
    <row r="154" spans="2:15" x14ac:dyDescent="0.3">
      <c r="B154" s="22" t="s">
        <v>23</v>
      </c>
      <c r="C154" s="22">
        <v>1128299</v>
      </c>
      <c r="D154" s="23">
        <v>44216</v>
      </c>
      <c r="E154" s="22" t="s">
        <v>24</v>
      </c>
      <c r="F154" s="22" t="s">
        <v>25</v>
      </c>
      <c r="G154" s="22" t="s">
        <v>29</v>
      </c>
      <c r="H154" s="22" t="s">
        <v>16</v>
      </c>
      <c r="I154" s="24">
        <v>0.55000000000000004</v>
      </c>
      <c r="J154" s="25">
        <v>5750</v>
      </c>
      <c r="K154" s="26">
        <f t="shared" si="47"/>
        <v>3162.5000000000005</v>
      </c>
      <c r="L154" s="26">
        <f t="shared" si="48"/>
        <v>1581.2500000000002</v>
      </c>
      <c r="M154" s="27">
        <v>0.5</v>
      </c>
      <c r="O154" s="7"/>
    </row>
    <row r="155" spans="2:15" x14ac:dyDescent="0.3">
      <c r="B155" s="22" t="s">
        <v>23</v>
      </c>
      <c r="C155" s="22">
        <v>1128299</v>
      </c>
      <c r="D155" s="23">
        <v>44216</v>
      </c>
      <c r="E155" s="22" t="s">
        <v>24</v>
      </c>
      <c r="F155" s="22" t="s">
        <v>25</v>
      </c>
      <c r="G155" s="22" t="s">
        <v>29</v>
      </c>
      <c r="H155" s="22" t="s">
        <v>17</v>
      </c>
      <c r="I155" s="24">
        <v>0.5</v>
      </c>
      <c r="J155" s="25">
        <v>7750</v>
      </c>
      <c r="K155" s="26">
        <f t="shared" si="47"/>
        <v>3875</v>
      </c>
      <c r="L155" s="26">
        <f t="shared" si="48"/>
        <v>581.25000000000011</v>
      </c>
      <c r="M155" s="27">
        <v>0.15000000000000002</v>
      </c>
      <c r="O155" s="7"/>
    </row>
    <row r="156" spans="2:15" x14ac:dyDescent="0.3">
      <c r="B156" s="22" t="s">
        <v>23</v>
      </c>
      <c r="C156" s="22">
        <v>1128299</v>
      </c>
      <c r="D156" s="23">
        <v>44247</v>
      </c>
      <c r="E156" s="22" t="s">
        <v>24</v>
      </c>
      <c r="F156" s="22" t="s">
        <v>25</v>
      </c>
      <c r="G156" s="22" t="s">
        <v>29</v>
      </c>
      <c r="H156" s="22" t="s">
        <v>12</v>
      </c>
      <c r="I156" s="24">
        <v>0.39999999999999997</v>
      </c>
      <c r="J156" s="25">
        <v>8250</v>
      </c>
      <c r="K156" s="26">
        <f>I156*J156</f>
        <v>3299.9999999999995</v>
      </c>
      <c r="L156" s="26">
        <f>K156*M156</f>
        <v>1155</v>
      </c>
      <c r="M156" s="27">
        <v>0.35000000000000003</v>
      </c>
      <c r="O156" s="7"/>
    </row>
    <row r="157" spans="2:15" x14ac:dyDescent="0.3">
      <c r="B157" s="22" t="s">
        <v>23</v>
      </c>
      <c r="C157" s="22">
        <v>1128299</v>
      </c>
      <c r="D157" s="23">
        <v>44247</v>
      </c>
      <c r="E157" s="22" t="s">
        <v>24</v>
      </c>
      <c r="F157" s="22" t="s">
        <v>25</v>
      </c>
      <c r="G157" s="22" t="s">
        <v>29</v>
      </c>
      <c r="H157" s="22" t="s">
        <v>15</v>
      </c>
      <c r="I157" s="24">
        <v>0.5</v>
      </c>
      <c r="J157" s="25">
        <v>7250</v>
      </c>
      <c r="K157" s="26">
        <f>I157*J157</f>
        <v>3625</v>
      </c>
      <c r="L157" s="26">
        <f>K157*M157</f>
        <v>725</v>
      </c>
      <c r="M157" s="27">
        <v>0.2</v>
      </c>
      <c r="O157" s="7"/>
    </row>
    <row r="158" spans="2:15" x14ac:dyDescent="0.3">
      <c r="B158" s="22" t="s">
        <v>23</v>
      </c>
      <c r="C158" s="22">
        <v>1128299</v>
      </c>
      <c r="D158" s="23">
        <v>44247</v>
      </c>
      <c r="E158" s="22" t="s">
        <v>24</v>
      </c>
      <c r="F158" s="22" t="s">
        <v>25</v>
      </c>
      <c r="G158" s="22" t="s">
        <v>29</v>
      </c>
      <c r="H158" s="22" t="s">
        <v>13</v>
      </c>
      <c r="I158" s="24">
        <v>0.5</v>
      </c>
      <c r="J158" s="25">
        <v>7250</v>
      </c>
      <c r="K158" s="26">
        <f t="shared" ref="K158:K161" si="49">I158*J158</f>
        <v>3625</v>
      </c>
      <c r="L158" s="26">
        <f t="shared" ref="L158:L161" si="50">K158*M158</f>
        <v>1268.7500000000002</v>
      </c>
      <c r="M158" s="27">
        <v>0.35000000000000003</v>
      </c>
      <c r="O158" s="7"/>
    </row>
    <row r="159" spans="2:15" x14ac:dyDescent="0.3">
      <c r="B159" s="22" t="s">
        <v>23</v>
      </c>
      <c r="C159" s="22">
        <v>1128299</v>
      </c>
      <c r="D159" s="23">
        <v>44247</v>
      </c>
      <c r="E159" s="22" t="s">
        <v>24</v>
      </c>
      <c r="F159" s="22" t="s">
        <v>25</v>
      </c>
      <c r="G159" s="22" t="s">
        <v>29</v>
      </c>
      <c r="H159" s="22" t="s">
        <v>14</v>
      </c>
      <c r="I159" s="24">
        <v>0.5</v>
      </c>
      <c r="J159" s="25">
        <v>5750</v>
      </c>
      <c r="K159" s="26">
        <f t="shared" si="49"/>
        <v>2875</v>
      </c>
      <c r="L159" s="26">
        <f t="shared" si="50"/>
        <v>862.5</v>
      </c>
      <c r="M159" s="27">
        <v>0.3</v>
      </c>
      <c r="O159" s="7"/>
    </row>
    <row r="160" spans="2:15" x14ac:dyDescent="0.3">
      <c r="B160" s="22" t="s">
        <v>23</v>
      </c>
      <c r="C160" s="22">
        <v>1128299</v>
      </c>
      <c r="D160" s="23">
        <v>44247</v>
      </c>
      <c r="E160" s="22" t="s">
        <v>24</v>
      </c>
      <c r="F160" s="22" t="s">
        <v>25</v>
      </c>
      <c r="G160" s="22" t="s">
        <v>29</v>
      </c>
      <c r="H160" s="22" t="s">
        <v>16</v>
      </c>
      <c r="I160" s="24">
        <v>0.55000000000000004</v>
      </c>
      <c r="J160" s="25">
        <v>5000</v>
      </c>
      <c r="K160" s="26">
        <f t="shared" si="49"/>
        <v>2750</v>
      </c>
      <c r="L160" s="26">
        <f t="shared" si="50"/>
        <v>1375</v>
      </c>
      <c r="M160" s="27">
        <v>0.5</v>
      </c>
      <c r="O160" s="7"/>
    </row>
    <row r="161" spans="2:15" x14ac:dyDescent="0.3">
      <c r="B161" s="22" t="s">
        <v>23</v>
      </c>
      <c r="C161" s="22">
        <v>1128299</v>
      </c>
      <c r="D161" s="23">
        <v>44247</v>
      </c>
      <c r="E161" s="22" t="s">
        <v>24</v>
      </c>
      <c r="F161" s="22" t="s">
        <v>25</v>
      </c>
      <c r="G161" s="22" t="s">
        <v>29</v>
      </c>
      <c r="H161" s="22" t="s">
        <v>17</v>
      </c>
      <c r="I161" s="24">
        <v>0.5</v>
      </c>
      <c r="J161" s="25">
        <v>7000</v>
      </c>
      <c r="K161" s="26">
        <f t="shared" si="49"/>
        <v>3500</v>
      </c>
      <c r="L161" s="26">
        <f t="shared" si="50"/>
        <v>525.00000000000011</v>
      </c>
      <c r="M161" s="27">
        <v>0.15000000000000002</v>
      </c>
      <c r="O161" s="7"/>
    </row>
    <row r="162" spans="2:15" x14ac:dyDescent="0.3">
      <c r="B162" s="22" t="s">
        <v>23</v>
      </c>
      <c r="C162" s="22">
        <v>1128299</v>
      </c>
      <c r="D162" s="23">
        <v>44274</v>
      </c>
      <c r="E162" s="22" t="s">
        <v>24</v>
      </c>
      <c r="F162" s="22" t="s">
        <v>25</v>
      </c>
      <c r="G162" s="22" t="s">
        <v>29</v>
      </c>
      <c r="H162" s="22" t="s">
        <v>12</v>
      </c>
      <c r="I162" s="24">
        <v>0.5</v>
      </c>
      <c r="J162" s="25">
        <v>8500</v>
      </c>
      <c r="K162" s="26">
        <f>I162*J162</f>
        <v>4250</v>
      </c>
      <c r="L162" s="26">
        <f>K162*M162</f>
        <v>1487.5000000000002</v>
      </c>
      <c r="M162" s="27">
        <v>0.35000000000000003</v>
      </c>
      <c r="O162" s="7"/>
    </row>
    <row r="163" spans="2:15" x14ac:dyDescent="0.3">
      <c r="B163" s="22" t="s">
        <v>23</v>
      </c>
      <c r="C163" s="22">
        <v>1128299</v>
      </c>
      <c r="D163" s="23">
        <v>44274</v>
      </c>
      <c r="E163" s="22" t="s">
        <v>24</v>
      </c>
      <c r="F163" s="22" t="s">
        <v>25</v>
      </c>
      <c r="G163" s="22" t="s">
        <v>29</v>
      </c>
      <c r="H163" s="22" t="s">
        <v>15</v>
      </c>
      <c r="I163" s="24">
        <v>0.6</v>
      </c>
      <c r="J163" s="25">
        <v>7000</v>
      </c>
      <c r="K163" s="26">
        <f>I163*J163</f>
        <v>4200</v>
      </c>
      <c r="L163" s="26">
        <f>K163*M163</f>
        <v>840</v>
      </c>
      <c r="M163" s="27">
        <v>0.2</v>
      </c>
      <c r="O163" s="7"/>
    </row>
    <row r="164" spans="2:15" x14ac:dyDescent="0.3">
      <c r="B164" s="22" t="s">
        <v>23</v>
      </c>
      <c r="C164" s="22">
        <v>1128299</v>
      </c>
      <c r="D164" s="23">
        <v>44274</v>
      </c>
      <c r="E164" s="22" t="s">
        <v>24</v>
      </c>
      <c r="F164" s="22" t="s">
        <v>25</v>
      </c>
      <c r="G164" s="22" t="s">
        <v>29</v>
      </c>
      <c r="H164" s="22" t="s">
        <v>13</v>
      </c>
      <c r="I164" s="24">
        <v>0.6</v>
      </c>
      <c r="J164" s="25">
        <v>7000</v>
      </c>
      <c r="K164" s="26">
        <f t="shared" ref="K164:K167" si="51">I164*J164</f>
        <v>4200</v>
      </c>
      <c r="L164" s="26">
        <f t="shared" ref="L164:L167" si="52">K164*M164</f>
        <v>1470.0000000000002</v>
      </c>
      <c r="M164" s="27">
        <v>0.35000000000000003</v>
      </c>
      <c r="O164" s="7"/>
    </row>
    <row r="165" spans="2:15" x14ac:dyDescent="0.3">
      <c r="B165" s="22" t="s">
        <v>23</v>
      </c>
      <c r="C165" s="22">
        <v>1128299</v>
      </c>
      <c r="D165" s="23">
        <v>44274</v>
      </c>
      <c r="E165" s="22" t="s">
        <v>24</v>
      </c>
      <c r="F165" s="22" t="s">
        <v>25</v>
      </c>
      <c r="G165" s="22" t="s">
        <v>29</v>
      </c>
      <c r="H165" s="22" t="s">
        <v>14</v>
      </c>
      <c r="I165" s="24">
        <v>0.6</v>
      </c>
      <c r="J165" s="25">
        <v>6000</v>
      </c>
      <c r="K165" s="26">
        <f t="shared" si="51"/>
        <v>3600</v>
      </c>
      <c r="L165" s="26">
        <f t="shared" si="52"/>
        <v>1080</v>
      </c>
      <c r="M165" s="27">
        <v>0.3</v>
      </c>
      <c r="O165" s="7"/>
    </row>
    <row r="166" spans="2:15" x14ac:dyDescent="0.3">
      <c r="B166" s="22" t="s">
        <v>23</v>
      </c>
      <c r="C166" s="22">
        <v>1128299</v>
      </c>
      <c r="D166" s="23">
        <v>44274</v>
      </c>
      <c r="E166" s="22" t="s">
        <v>24</v>
      </c>
      <c r="F166" s="22" t="s">
        <v>25</v>
      </c>
      <c r="G166" s="22" t="s">
        <v>29</v>
      </c>
      <c r="H166" s="22" t="s">
        <v>16</v>
      </c>
      <c r="I166" s="24">
        <v>0.65</v>
      </c>
      <c r="J166" s="25">
        <v>5000</v>
      </c>
      <c r="K166" s="26">
        <f t="shared" si="51"/>
        <v>3250</v>
      </c>
      <c r="L166" s="26">
        <f t="shared" si="52"/>
        <v>1625</v>
      </c>
      <c r="M166" s="27">
        <v>0.5</v>
      </c>
      <c r="O166" s="7"/>
    </row>
    <row r="167" spans="2:15" x14ac:dyDescent="0.3">
      <c r="B167" s="22" t="s">
        <v>23</v>
      </c>
      <c r="C167" s="22">
        <v>1128299</v>
      </c>
      <c r="D167" s="23">
        <v>44274</v>
      </c>
      <c r="E167" s="22" t="s">
        <v>24</v>
      </c>
      <c r="F167" s="22" t="s">
        <v>25</v>
      </c>
      <c r="G167" s="22" t="s">
        <v>29</v>
      </c>
      <c r="H167" s="22" t="s">
        <v>17</v>
      </c>
      <c r="I167" s="24">
        <v>0.6</v>
      </c>
      <c r="J167" s="25">
        <v>7000</v>
      </c>
      <c r="K167" s="26">
        <f t="shared" si="51"/>
        <v>4200</v>
      </c>
      <c r="L167" s="26">
        <f t="shared" si="52"/>
        <v>630.00000000000011</v>
      </c>
      <c r="M167" s="27">
        <v>0.15000000000000002</v>
      </c>
      <c r="O167" s="7"/>
    </row>
    <row r="168" spans="2:15" x14ac:dyDescent="0.3">
      <c r="B168" s="22" t="s">
        <v>23</v>
      </c>
      <c r="C168" s="22">
        <v>1128299</v>
      </c>
      <c r="D168" s="23">
        <v>44306</v>
      </c>
      <c r="E168" s="22" t="s">
        <v>24</v>
      </c>
      <c r="F168" s="22" t="s">
        <v>25</v>
      </c>
      <c r="G168" s="22" t="s">
        <v>29</v>
      </c>
      <c r="H168" s="22" t="s">
        <v>12</v>
      </c>
      <c r="I168" s="24">
        <v>0.6</v>
      </c>
      <c r="J168" s="25">
        <v>8750</v>
      </c>
      <c r="K168" s="26">
        <f>I168*J168</f>
        <v>5250</v>
      </c>
      <c r="L168" s="26">
        <f>K168*M168</f>
        <v>1837.5000000000002</v>
      </c>
      <c r="M168" s="27">
        <v>0.35000000000000003</v>
      </c>
      <c r="O168" s="7"/>
    </row>
    <row r="169" spans="2:15" x14ac:dyDescent="0.3">
      <c r="B169" s="22" t="s">
        <v>23</v>
      </c>
      <c r="C169" s="22">
        <v>1128299</v>
      </c>
      <c r="D169" s="23">
        <v>44306</v>
      </c>
      <c r="E169" s="22" t="s">
        <v>24</v>
      </c>
      <c r="F169" s="22" t="s">
        <v>25</v>
      </c>
      <c r="G169" s="22" t="s">
        <v>29</v>
      </c>
      <c r="H169" s="22" t="s">
        <v>15</v>
      </c>
      <c r="I169" s="24">
        <v>0.65</v>
      </c>
      <c r="J169" s="25">
        <v>6750</v>
      </c>
      <c r="K169" s="26">
        <f>I169*J169</f>
        <v>4387.5</v>
      </c>
      <c r="L169" s="26">
        <f>K169*M169</f>
        <v>877.5</v>
      </c>
      <c r="M169" s="27">
        <v>0.2</v>
      </c>
      <c r="O169" s="7"/>
    </row>
    <row r="170" spans="2:15" x14ac:dyDescent="0.3">
      <c r="B170" s="22" t="s">
        <v>23</v>
      </c>
      <c r="C170" s="22">
        <v>1128299</v>
      </c>
      <c r="D170" s="23">
        <v>44306</v>
      </c>
      <c r="E170" s="22" t="s">
        <v>24</v>
      </c>
      <c r="F170" s="22" t="s">
        <v>25</v>
      </c>
      <c r="G170" s="22" t="s">
        <v>29</v>
      </c>
      <c r="H170" s="22" t="s">
        <v>13</v>
      </c>
      <c r="I170" s="24">
        <v>0.65</v>
      </c>
      <c r="J170" s="25">
        <v>7250</v>
      </c>
      <c r="K170" s="26">
        <f t="shared" ref="K170:K173" si="53">I170*J170</f>
        <v>4712.5</v>
      </c>
      <c r="L170" s="26">
        <f t="shared" ref="L170:L173" si="54">K170*M170</f>
        <v>1649.3750000000002</v>
      </c>
      <c r="M170" s="27">
        <v>0.35000000000000003</v>
      </c>
      <c r="O170" s="7"/>
    </row>
    <row r="171" spans="2:15" x14ac:dyDescent="0.3">
      <c r="B171" s="22" t="s">
        <v>23</v>
      </c>
      <c r="C171" s="22">
        <v>1128299</v>
      </c>
      <c r="D171" s="23">
        <v>44306</v>
      </c>
      <c r="E171" s="22" t="s">
        <v>24</v>
      </c>
      <c r="F171" s="22" t="s">
        <v>25</v>
      </c>
      <c r="G171" s="22" t="s">
        <v>29</v>
      </c>
      <c r="H171" s="22" t="s">
        <v>14</v>
      </c>
      <c r="I171" s="24">
        <v>0.6</v>
      </c>
      <c r="J171" s="25">
        <v>6250</v>
      </c>
      <c r="K171" s="26">
        <f t="shared" si="53"/>
        <v>3750</v>
      </c>
      <c r="L171" s="26">
        <f t="shared" si="54"/>
        <v>1125</v>
      </c>
      <c r="M171" s="27">
        <v>0.3</v>
      </c>
      <c r="O171" s="7"/>
    </row>
    <row r="172" spans="2:15" x14ac:dyDescent="0.3">
      <c r="B172" s="22" t="s">
        <v>23</v>
      </c>
      <c r="C172" s="22">
        <v>1128299</v>
      </c>
      <c r="D172" s="23">
        <v>44306</v>
      </c>
      <c r="E172" s="22" t="s">
        <v>24</v>
      </c>
      <c r="F172" s="22" t="s">
        <v>25</v>
      </c>
      <c r="G172" s="22" t="s">
        <v>29</v>
      </c>
      <c r="H172" s="22" t="s">
        <v>16</v>
      </c>
      <c r="I172" s="24">
        <v>0.65</v>
      </c>
      <c r="J172" s="25">
        <v>5250</v>
      </c>
      <c r="K172" s="26">
        <f t="shared" si="53"/>
        <v>3412.5</v>
      </c>
      <c r="L172" s="26">
        <f t="shared" si="54"/>
        <v>1706.25</v>
      </c>
      <c r="M172" s="27">
        <v>0.5</v>
      </c>
      <c r="O172" s="7"/>
    </row>
    <row r="173" spans="2:15" x14ac:dyDescent="0.3">
      <c r="B173" s="22" t="s">
        <v>23</v>
      </c>
      <c r="C173" s="22">
        <v>1128299</v>
      </c>
      <c r="D173" s="23">
        <v>44306</v>
      </c>
      <c r="E173" s="22" t="s">
        <v>24</v>
      </c>
      <c r="F173" s="22" t="s">
        <v>25</v>
      </c>
      <c r="G173" s="22" t="s">
        <v>29</v>
      </c>
      <c r="H173" s="22" t="s">
        <v>17</v>
      </c>
      <c r="I173" s="24">
        <v>0.8</v>
      </c>
      <c r="J173" s="25">
        <v>7000</v>
      </c>
      <c r="K173" s="26">
        <f t="shared" si="53"/>
        <v>5600</v>
      </c>
      <c r="L173" s="26">
        <f t="shared" si="54"/>
        <v>840.00000000000011</v>
      </c>
      <c r="M173" s="27">
        <v>0.15000000000000002</v>
      </c>
      <c r="O173" s="7"/>
    </row>
    <row r="174" spans="2:15" x14ac:dyDescent="0.3">
      <c r="B174" s="22" t="s">
        <v>23</v>
      </c>
      <c r="C174" s="22">
        <v>1128299</v>
      </c>
      <c r="D174" s="23">
        <v>44337</v>
      </c>
      <c r="E174" s="22" t="s">
        <v>24</v>
      </c>
      <c r="F174" s="22" t="s">
        <v>25</v>
      </c>
      <c r="G174" s="22" t="s">
        <v>29</v>
      </c>
      <c r="H174" s="22" t="s">
        <v>12</v>
      </c>
      <c r="I174" s="24">
        <v>0.6</v>
      </c>
      <c r="J174" s="25">
        <v>9000</v>
      </c>
      <c r="K174" s="26">
        <f>I174*J174</f>
        <v>5400</v>
      </c>
      <c r="L174" s="26">
        <f>K174*M174</f>
        <v>2160</v>
      </c>
      <c r="M174" s="27">
        <v>0.4</v>
      </c>
      <c r="O174" s="7"/>
    </row>
    <row r="175" spans="2:15" x14ac:dyDescent="0.3">
      <c r="B175" s="22" t="s">
        <v>23</v>
      </c>
      <c r="C175" s="22">
        <v>1128299</v>
      </c>
      <c r="D175" s="23">
        <v>44337</v>
      </c>
      <c r="E175" s="22" t="s">
        <v>24</v>
      </c>
      <c r="F175" s="22" t="s">
        <v>25</v>
      </c>
      <c r="G175" s="22" t="s">
        <v>29</v>
      </c>
      <c r="H175" s="22" t="s">
        <v>15</v>
      </c>
      <c r="I175" s="24">
        <v>0.65</v>
      </c>
      <c r="J175" s="25">
        <v>7500</v>
      </c>
      <c r="K175" s="26">
        <f>I175*J175</f>
        <v>4875</v>
      </c>
      <c r="L175" s="26">
        <f>K175*M175</f>
        <v>1218.75</v>
      </c>
      <c r="M175" s="27">
        <v>0.25</v>
      </c>
      <c r="O175" s="7"/>
    </row>
    <row r="176" spans="2:15" x14ac:dyDescent="0.3">
      <c r="B176" s="22" t="s">
        <v>23</v>
      </c>
      <c r="C176" s="22">
        <v>1128299</v>
      </c>
      <c r="D176" s="23">
        <v>44337</v>
      </c>
      <c r="E176" s="22" t="s">
        <v>24</v>
      </c>
      <c r="F176" s="22" t="s">
        <v>25</v>
      </c>
      <c r="G176" s="22" t="s">
        <v>29</v>
      </c>
      <c r="H176" s="22" t="s">
        <v>13</v>
      </c>
      <c r="I176" s="24">
        <v>0.65</v>
      </c>
      <c r="J176" s="25">
        <v>7500</v>
      </c>
      <c r="K176" s="26">
        <f t="shared" ref="K176:K179" si="55">I176*J176</f>
        <v>4875</v>
      </c>
      <c r="L176" s="26">
        <f t="shared" ref="L176:L179" si="56">K176*M176</f>
        <v>1950</v>
      </c>
      <c r="M176" s="27">
        <v>0.4</v>
      </c>
      <c r="O176" s="7"/>
    </row>
    <row r="177" spans="2:15" x14ac:dyDescent="0.3">
      <c r="B177" s="22" t="s">
        <v>23</v>
      </c>
      <c r="C177" s="22">
        <v>1128299</v>
      </c>
      <c r="D177" s="23">
        <v>44337</v>
      </c>
      <c r="E177" s="22" t="s">
        <v>24</v>
      </c>
      <c r="F177" s="22" t="s">
        <v>25</v>
      </c>
      <c r="G177" s="22" t="s">
        <v>29</v>
      </c>
      <c r="H177" s="22" t="s">
        <v>14</v>
      </c>
      <c r="I177" s="24">
        <v>0.6</v>
      </c>
      <c r="J177" s="25">
        <v>6500</v>
      </c>
      <c r="K177" s="26">
        <f t="shared" si="55"/>
        <v>3900</v>
      </c>
      <c r="L177" s="26">
        <f t="shared" si="56"/>
        <v>1365</v>
      </c>
      <c r="M177" s="27">
        <v>0.35</v>
      </c>
      <c r="O177" s="7"/>
    </row>
    <row r="178" spans="2:15" x14ac:dyDescent="0.3">
      <c r="B178" s="22" t="s">
        <v>23</v>
      </c>
      <c r="C178" s="22">
        <v>1128299</v>
      </c>
      <c r="D178" s="23">
        <v>44337</v>
      </c>
      <c r="E178" s="22" t="s">
        <v>24</v>
      </c>
      <c r="F178" s="22" t="s">
        <v>25</v>
      </c>
      <c r="G178" s="22" t="s">
        <v>29</v>
      </c>
      <c r="H178" s="22" t="s">
        <v>16</v>
      </c>
      <c r="I178" s="24">
        <v>0.65</v>
      </c>
      <c r="J178" s="25">
        <v>5500</v>
      </c>
      <c r="K178" s="26">
        <f t="shared" si="55"/>
        <v>3575</v>
      </c>
      <c r="L178" s="26">
        <f t="shared" si="56"/>
        <v>1966.2500000000002</v>
      </c>
      <c r="M178" s="27">
        <v>0.55000000000000004</v>
      </c>
      <c r="O178" s="7"/>
    </row>
    <row r="179" spans="2:15" x14ac:dyDescent="0.3">
      <c r="B179" s="22" t="s">
        <v>23</v>
      </c>
      <c r="C179" s="22">
        <v>1128299</v>
      </c>
      <c r="D179" s="23">
        <v>44337</v>
      </c>
      <c r="E179" s="22" t="s">
        <v>24</v>
      </c>
      <c r="F179" s="22" t="s">
        <v>25</v>
      </c>
      <c r="G179" s="22" t="s">
        <v>29</v>
      </c>
      <c r="H179" s="22" t="s">
        <v>17</v>
      </c>
      <c r="I179" s="24">
        <v>0.8</v>
      </c>
      <c r="J179" s="25">
        <v>7250</v>
      </c>
      <c r="K179" s="26">
        <f t="shared" si="55"/>
        <v>5800</v>
      </c>
      <c r="L179" s="26">
        <f t="shared" si="56"/>
        <v>1160</v>
      </c>
      <c r="M179" s="27">
        <v>0.2</v>
      </c>
      <c r="O179" s="7"/>
    </row>
    <row r="180" spans="2:15" x14ac:dyDescent="0.3">
      <c r="B180" s="22" t="s">
        <v>23</v>
      </c>
      <c r="C180" s="22">
        <v>1128299</v>
      </c>
      <c r="D180" s="23">
        <v>44367</v>
      </c>
      <c r="E180" s="22" t="s">
        <v>24</v>
      </c>
      <c r="F180" s="22" t="s">
        <v>25</v>
      </c>
      <c r="G180" s="22" t="s">
        <v>29</v>
      </c>
      <c r="H180" s="22" t="s">
        <v>12</v>
      </c>
      <c r="I180" s="24">
        <v>0.6</v>
      </c>
      <c r="J180" s="25">
        <v>9750</v>
      </c>
      <c r="K180" s="26">
        <f>I180*J180</f>
        <v>5850</v>
      </c>
      <c r="L180" s="26">
        <f>K180*M180</f>
        <v>2340</v>
      </c>
      <c r="M180" s="27">
        <v>0.4</v>
      </c>
      <c r="O180" s="7"/>
    </row>
    <row r="181" spans="2:15" x14ac:dyDescent="0.3">
      <c r="B181" s="22" t="s">
        <v>23</v>
      </c>
      <c r="C181" s="22">
        <v>1128299</v>
      </c>
      <c r="D181" s="23">
        <v>44367</v>
      </c>
      <c r="E181" s="22" t="s">
        <v>24</v>
      </c>
      <c r="F181" s="22" t="s">
        <v>25</v>
      </c>
      <c r="G181" s="22" t="s">
        <v>29</v>
      </c>
      <c r="H181" s="22" t="s">
        <v>15</v>
      </c>
      <c r="I181" s="24">
        <v>0.65</v>
      </c>
      <c r="J181" s="25">
        <v>8250</v>
      </c>
      <c r="K181" s="26">
        <f>I181*J181</f>
        <v>5362.5</v>
      </c>
      <c r="L181" s="26">
        <f>K181*M181</f>
        <v>1340.625</v>
      </c>
      <c r="M181" s="27">
        <v>0.25</v>
      </c>
      <c r="O181" s="7"/>
    </row>
    <row r="182" spans="2:15" x14ac:dyDescent="0.3">
      <c r="B182" s="22" t="s">
        <v>23</v>
      </c>
      <c r="C182" s="22">
        <v>1128299</v>
      </c>
      <c r="D182" s="23">
        <v>44367</v>
      </c>
      <c r="E182" s="22" t="s">
        <v>24</v>
      </c>
      <c r="F182" s="22" t="s">
        <v>25</v>
      </c>
      <c r="G182" s="22" t="s">
        <v>29</v>
      </c>
      <c r="H182" s="22" t="s">
        <v>13</v>
      </c>
      <c r="I182" s="24">
        <v>0.65</v>
      </c>
      <c r="J182" s="25">
        <v>8250</v>
      </c>
      <c r="K182" s="26">
        <f t="shared" ref="K182:K185" si="57">I182*J182</f>
        <v>5362.5</v>
      </c>
      <c r="L182" s="26">
        <f t="shared" ref="L182:L185" si="58">K182*M182</f>
        <v>2145</v>
      </c>
      <c r="M182" s="27">
        <v>0.4</v>
      </c>
      <c r="O182" s="7"/>
    </row>
    <row r="183" spans="2:15" x14ac:dyDescent="0.3">
      <c r="B183" s="22" t="s">
        <v>23</v>
      </c>
      <c r="C183" s="22">
        <v>1128299</v>
      </c>
      <c r="D183" s="23">
        <v>44367</v>
      </c>
      <c r="E183" s="22" t="s">
        <v>24</v>
      </c>
      <c r="F183" s="22" t="s">
        <v>25</v>
      </c>
      <c r="G183" s="22" t="s">
        <v>29</v>
      </c>
      <c r="H183" s="22" t="s">
        <v>14</v>
      </c>
      <c r="I183" s="24">
        <v>0.6</v>
      </c>
      <c r="J183" s="25">
        <v>7000</v>
      </c>
      <c r="K183" s="26">
        <f t="shared" si="57"/>
        <v>4200</v>
      </c>
      <c r="L183" s="26">
        <f t="shared" si="58"/>
        <v>1470</v>
      </c>
      <c r="M183" s="27">
        <v>0.35</v>
      </c>
      <c r="O183" s="7"/>
    </row>
    <row r="184" spans="2:15" x14ac:dyDescent="0.3">
      <c r="B184" s="22" t="s">
        <v>23</v>
      </c>
      <c r="C184" s="22">
        <v>1128299</v>
      </c>
      <c r="D184" s="23">
        <v>44367</v>
      </c>
      <c r="E184" s="22" t="s">
        <v>24</v>
      </c>
      <c r="F184" s="22" t="s">
        <v>25</v>
      </c>
      <c r="G184" s="22" t="s">
        <v>29</v>
      </c>
      <c r="H184" s="22" t="s">
        <v>16</v>
      </c>
      <c r="I184" s="24">
        <v>0.65</v>
      </c>
      <c r="J184" s="25">
        <v>5750</v>
      </c>
      <c r="K184" s="26">
        <f t="shared" si="57"/>
        <v>3737.5</v>
      </c>
      <c r="L184" s="26">
        <f t="shared" si="58"/>
        <v>2055.625</v>
      </c>
      <c r="M184" s="27">
        <v>0.55000000000000004</v>
      </c>
      <c r="O184" s="7"/>
    </row>
    <row r="185" spans="2:15" x14ac:dyDescent="0.3">
      <c r="B185" s="22" t="s">
        <v>23</v>
      </c>
      <c r="C185" s="22">
        <v>1128299</v>
      </c>
      <c r="D185" s="23">
        <v>44367</v>
      </c>
      <c r="E185" s="22" t="s">
        <v>24</v>
      </c>
      <c r="F185" s="22" t="s">
        <v>25</v>
      </c>
      <c r="G185" s="22" t="s">
        <v>29</v>
      </c>
      <c r="H185" s="22" t="s">
        <v>17</v>
      </c>
      <c r="I185" s="24">
        <v>0.8</v>
      </c>
      <c r="J185" s="25">
        <v>8750</v>
      </c>
      <c r="K185" s="26">
        <f t="shared" si="57"/>
        <v>7000</v>
      </c>
      <c r="L185" s="26">
        <f t="shared" si="58"/>
        <v>1400</v>
      </c>
      <c r="M185" s="27">
        <v>0.2</v>
      </c>
      <c r="O185" s="7"/>
    </row>
    <row r="186" spans="2:15" x14ac:dyDescent="0.3">
      <c r="B186" s="22" t="s">
        <v>23</v>
      </c>
      <c r="C186" s="22">
        <v>1128299</v>
      </c>
      <c r="D186" s="23">
        <v>44396</v>
      </c>
      <c r="E186" s="22" t="s">
        <v>24</v>
      </c>
      <c r="F186" s="22" t="s">
        <v>25</v>
      </c>
      <c r="G186" s="22" t="s">
        <v>29</v>
      </c>
      <c r="H186" s="22" t="s">
        <v>12</v>
      </c>
      <c r="I186" s="24">
        <v>0.6</v>
      </c>
      <c r="J186" s="25">
        <v>10250</v>
      </c>
      <c r="K186" s="26">
        <f>I186*J186</f>
        <v>6150</v>
      </c>
      <c r="L186" s="26">
        <f>K186*M186</f>
        <v>2152.5</v>
      </c>
      <c r="M186" s="27">
        <v>0.35000000000000003</v>
      </c>
      <c r="O186" s="7"/>
    </row>
    <row r="187" spans="2:15" x14ac:dyDescent="0.3">
      <c r="B187" s="22" t="s">
        <v>23</v>
      </c>
      <c r="C187" s="22">
        <v>1128299</v>
      </c>
      <c r="D187" s="23">
        <v>44396</v>
      </c>
      <c r="E187" s="22" t="s">
        <v>24</v>
      </c>
      <c r="F187" s="22" t="s">
        <v>25</v>
      </c>
      <c r="G187" s="22" t="s">
        <v>29</v>
      </c>
      <c r="H187" s="22" t="s">
        <v>15</v>
      </c>
      <c r="I187" s="24">
        <v>0.65</v>
      </c>
      <c r="J187" s="25">
        <v>8750</v>
      </c>
      <c r="K187" s="26">
        <f>I187*J187</f>
        <v>5687.5</v>
      </c>
      <c r="L187" s="26">
        <f>K187*M187</f>
        <v>1137.5</v>
      </c>
      <c r="M187" s="27">
        <v>0.2</v>
      </c>
      <c r="O187" s="7"/>
    </row>
    <row r="188" spans="2:15" x14ac:dyDescent="0.3">
      <c r="B188" s="22" t="s">
        <v>23</v>
      </c>
      <c r="C188" s="22">
        <v>1128299</v>
      </c>
      <c r="D188" s="23">
        <v>44396</v>
      </c>
      <c r="E188" s="22" t="s">
        <v>24</v>
      </c>
      <c r="F188" s="22" t="s">
        <v>25</v>
      </c>
      <c r="G188" s="22" t="s">
        <v>29</v>
      </c>
      <c r="H188" s="22" t="s">
        <v>13</v>
      </c>
      <c r="I188" s="24">
        <v>0.65</v>
      </c>
      <c r="J188" s="25">
        <v>8250</v>
      </c>
      <c r="K188" s="26">
        <f t="shared" ref="K188:K191" si="59">I188*J188</f>
        <v>5362.5</v>
      </c>
      <c r="L188" s="26">
        <f t="shared" ref="L188:L191" si="60">K188*M188</f>
        <v>1876.8750000000002</v>
      </c>
      <c r="M188" s="27">
        <v>0.35000000000000003</v>
      </c>
      <c r="O188" s="7"/>
    </row>
    <row r="189" spans="2:15" x14ac:dyDescent="0.3">
      <c r="B189" s="22" t="s">
        <v>23</v>
      </c>
      <c r="C189" s="22">
        <v>1128299</v>
      </c>
      <c r="D189" s="23">
        <v>44396</v>
      </c>
      <c r="E189" s="22" t="s">
        <v>24</v>
      </c>
      <c r="F189" s="22" t="s">
        <v>25</v>
      </c>
      <c r="G189" s="22" t="s">
        <v>29</v>
      </c>
      <c r="H189" s="22" t="s">
        <v>14</v>
      </c>
      <c r="I189" s="24">
        <v>0.6</v>
      </c>
      <c r="J189" s="25">
        <v>7250</v>
      </c>
      <c r="K189" s="26">
        <f t="shared" si="59"/>
        <v>4350</v>
      </c>
      <c r="L189" s="26">
        <f t="shared" si="60"/>
        <v>1305</v>
      </c>
      <c r="M189" s="27">
        <v>0.3</v>
      </c>
      <c r="O189" s="7"/>
    </row>
    <row r="190" spans="2:15" x14ac:dyDescent="0.3">
      <c r="B190" s="22" t="s">
        <v>23</v>
      </c>
      <c r="C190" s="22">
        <v>1128299</v>
      </c>
      <c r="D190" s="23">
        <v>44396</v>
      </c>
      <c r="E190" s="22" t="s">
        <v>24</v>
      </c>
      <c r="F190" s="22" t="s">
        <v>25</v>
      </c>
      <c r="G190" s="22" t="s">
        <v>29</v>
      </c>
      <c r="H190" s="22" t="s">
        <v>16</v>
      </c>
      <c r="I190" s="24">
        <v>0.65</v>
      </c>
      <c r="J190" s="25">
        <v>7750</v>
      </c>
      <c r="K190" s="26">
        <f t="shared" si="59"/>
        <v>5037.5</v>
      </c>
      <c r="L190" s="26">
        <f t="shared" si="60"/>
        <v>2518.75</v>
      </c>
      <c r="M190" s="27">
        <v>0.5</v>
      </c>
      <c r="O190" s="7"/>
    </row>
    <row r="191" spans="2:15" x14ac:dyDescent="0.3">
      <c r="B191" s="22" t="s">
        <v>23</v>
      </c>
      <c r="C191" s="22">
        <v>1128299</v>
      </c>
      <c r="D191" s="23">
        <v>44396</v>
      </c>
      <c r="E191" s="22" t="s">
        <v>24</v>
      </c>
      <c r="F191" s="22" t="s">
        <v>25</v>
      </c>
      <c r="G191" s="22" t="s">
        <v>29</v>
      </c>
      <c r="H191" s="22" t="s">
        <v>17</v>
      </c>
      <c r="I191" s="24">
        <v>0.8</v>
      </c>
      <c r="J191" s="25">
        <v>7750</v>
      </c>
      <c r="K191" s="26">
        <f t="shared" si="59"/>
        <v>6200</v>
      </c>
      <c r="L191" s="26">
        <f t="shared" si="60"/>
        <v>930.00000000000011</v>
      </c>
      <c r="M191" s="27">
        <v>0.15000000000000002</v>
      </c>
      <c r="O191" s="7"/>
    </row>
    <row r="192" spans="2:15" x14ac:dyDescent="0.3">
      <c r="B192" s="22" t="s">
        <v>23</v>
      </c>
      <c r="C192" s="22">
        <v>1128299</v>
      </c>
      <c r="D192" s="23">
        <v>44428</v>
      </c>
      <c r="E192" s="22" t="s">
        <v>24</v>
      </c>
      <c r="F192" s="22" t="s">
        <v>25</v>
      </c>
      <c r="G192" s="22" t="s">
        <v>29</v>
      </c>
      <c r="H192" s="22" t="s">
        <v>12</v>
      </c>
      <c r="I192" s="24">
        <v>0.65</v>
      </c>
      <c r="J192" s="25">
        <v>9750</v>
      </c>
      <c r="K192" s="26">
        <f>I192*J192</f>
        <v>6337.5</v>
      </c>
      <c r="L192" s="26">
        <f>K192*M192</f>
        <v>2218.125</v>
      </c>
      <c r="M192" s="27">
        <v>0.35000000000000003</v>
      </c>
      <c r="O192" s="7"/>
    </row>
    <row r="193" spans="2:15" x14ac:dyDescent="0.3">
      <c r="B193" s="22" t="s">
        <v>23</v>
      </c>
      <c r="C193" s="22">
        <v>1128299</v>
      </c>
      <c r="D193" s="23">
        <v>44428</v>
      </c>
      <c r="E193" s="22" t="s">
        <v>24</v>
      </c>
      <c r="F193" s="22" t="s">
        <v>25</v>
      </c>
      <c r="G193" s="22" t="s">
        <v>29</v>
      </c>
      <c r="H193" s="22" t="s">
        <v>15</v>
      </c>
      <c r="I193" s="24">
        <v>0.70000000000000007</v>
      </c>
      <c r="J193" s="25">
        <v>9250</v>
      </c>
      <c r="K193" s="26">
        <f>I193*J193</f>
        <v>6475.0000000000009</v>
      </c>
      <c r="L193" s="26">
        <f>K193*M193</f>
        <v>1295.0000000000002</v>
      </c>
      <c r="M193" s="27">
        <v>0.2</v>
      </c>
      <c r="O193" s="7"/>
    </row>
    <row r="194" spans="2:15" x14ac:dyDescent="0.3">
      <c r="B194" s="22" t="s">
        <v>23</v>
      </c>
      <c r="C194" s="22">
        <v>1128299</v>
      </c>
      <c r="D194" s="23">
        <v>44428</v>
      </c>
      <c r="E194" s="22" t="s">
        <v>24</v>
      </c>
      <c r="F194" s="22" t="s">
        <v>25</v>
      </c>
      <c r="G194" s="22" t="s">
        <v>29</v>
      </c>
      <c r="H194" s="22" t="s">
        <v>13</v>
      </c>
      <c r="I194" s="24">
        <v>0.65</v>
      </c>
      <c r="J194" s="25">
        <v>8000</v>
      </c>
      <c r="K194" s="26">
        <f t="shared" ref="K194:K197" si="61">I194*J194</f>
        <v>5200</v>
      </c>
      <c r="L194" s="26">
        <f t="shared" ref="L194:L197" si="62">K194*M194</f>
        <v>1820.0000000000002</v>
      </c>
      <c r="M194" s="27">
        <v>0.35000000000000003</v>
      </c>
      <c r="O194" s="7"/>
    </row>
    <row r="195" spans="2:15" x14ac:dyDescent="0.3">
      <c r="B195" s="22" t="s">
        <v>23</v>
      </c>
      <c r="C195" s="22">
        <v>1128299</v>
      </c>
      <c r="D195" s="23">
        <v>44428</v>
      </c>
      <c r="E195" s="22" t="s">
        <v>24</v>
      </c>
      <c r="F195" s="22" t="s">
        <v>25</v>
      </c>
      <c r="G195" s="22" t="s">
        <v>29</v>
      </c>
      <c r="H195" s="22" t="s">
        <v>14</v>
      </c>
      <c r="I195" s="24">
        <v>0.65</v>
      </c>
      <c r="J195" s="25">
        <v>7500</v>
      </c>
      <c r="K195" s="26">
        <f t="shared" si="61"/>
        <v>4875</v>
      </c>
      <c r="L195" s="26">
        <f t="shared" si="62"/>
        <v>1462.5</v>
      </c>
      <c r="M195" s="27">
        <v>0.3</v>
      </c>
      <c r="O195" s="7"/>
    </row>
    <row r="196" spans="2:15" x14ac:dyDescent="0.3">
      <c r="B196" s="22" t="s">
        <v>23</v>
      </c>
      <c r="C196" s="22">
        <v>1128299</v>
      </c>
      <c r="D196" s="23">
        <v>44428</v>
      </c>
      <c r="E196" s="22" t="s">
        <v>24</v>
      </c>
      <c r="F196" s="22" t="s">
        <v>25</v>
      </c>
      <c r="G196" s="22" t="s">
        <v>29</v>
      </c>
      <c r="H196" s="22" t="s">
        <v>16</v>
      </c>
      <c r="I196" s="24">
        <v>0.75</v>
      </c>
      <c r="J196" s="25">
        <v>7500</v>
      </c>
      <c r="K196" s="26">
        <f t="shared" si="61"/>
        <v>5625</v>
      </c>
      <c r="L196" s="26">
        <f t="shared" si="62"/>
        <v>2812.5</v>
      </c>
      <c r="M196" s="27">
        <v>0.5</v>
      </c>
      <c r="O196" s="7"/>
    </row>
    <row r="197" spans="2:15" x14ac:dyDescent="0.3">
      <c r="B197" s="22" t="s">
        <v>23</v>
      </c>
      <c r="C197" s="22">
        <v>1128299</v>
      </c>
      <c r="D197" s="23">
        <v>44428</v>
      </c>
      <c r="E197" s="22" t="s">
        <v>24</v>
      </c>
      <c r="F197" s="22" t="s">
        <v>25</v>
      </c>
      <c r="G197" s="22" t="s">
        <v>29</v>
      </c>
      <c r="H197" s="22" t="s">
        <v>17</v>
      </c>
      <c r="I197" s="24">
        <v>0.8</v>
      </c>
      <c r="J197" s="25">
        <v>7250</v>
      </c>
      <c r="K197" s="26">
        <f t="shared" si="61"/>
        <v>5800</v>
      </c>
      <c r="L197" s="26">
        <f t="shared" si="62"/>
        <v>870.00000000000011</v>
      </c>
      <c r="M197" s="27">
        <v>0.15000000000000002</v>
      </c>
      <c r="O197" s="7"/>
    </row>
    <row r="198" spans="2:15" x14ac:dyDescent="0.3">
      <c r="B198" s="22" t="s">
        <v>23</v>
      </c>
      <c r="C198" s="22">
        <v>1128299</v>
      </c>
      <c r="D198" s="23">
        <v>44460</v>
      </c>
      <c r="E198" s="22" t="s">
        <v>24</v>
      </c>
      <c r="F198" s="22" t="s">
        <v>25</v>
      </c>
      <c r="G198" s="22" t="s">
        <v>29</v>
      </c>
      <c r="H198" s="22" t="s">
        <v>12</v>
      </c>
      <c r="I198" s="24">
        <v>0.55000000000000004</v>
      </c>
      <c r="J198" s="25">
        <v>9250</v>
      </c>
      <c r="K198" s="26">
        <f>I198*J198</f>
        <v>5087.5</v>
      </c>
      <c r="L198" s="26">
        <f>K198*M198</f>
        <v>1526.2500000000002</v>
      </c>
      <c r="M198" s="27">
        <v>0.30000000000000004</v>
      </c>
      <c r="O198" s="7"/>
    </row>
    <row r="199" spans="2:15" x14ac:dyDescent="0.3">
      <c r="B199" s="22" t="s">
        <v>23</v>
      </c>
      <c r="C199" s="22">
        <v>1128299</v>
      </c>
      <c r="D199" s="23">
        <v>44460</v>
      </c>
      <c r="E199" s="22" t="s">
        <v>24</v>
      </c>
      <c r="F199" s="22" t="s">
        <v>25</v>
      </c>
      <c r="G199" s="22" t="s">
        <v>29</v>
      </c>
      <c r="H199" s="22" t="s">
        <v>15</v>
      </c>
      <c r="I199" s="24">
        <v>0.60000000000000009</v>
      </c>
      <c r="J199" s="25">
        <v>9250</v>
      </c>
      <c r="K199" s="26">
        <f>I199*J199</f>
        <v>5550.0000000000009</v>
      </c>
      <c r="L199" s="26">
        <f>K199*M199</f>
        <v>832.50000000000011</v>
      </c>
      <c r="M199" s="27">
        <v>0.15</v>
      </c>
      <c r="O199" s="7"/>
    </row>
    <row r="200" spans="2:15" x14ac:dyDescent="0.3">
      <c r="B200" s="22" t="s">
        <v>23</v>
      </c>
      <c r="C200" s="22">
        <v>1128299</v>
      </c>
      <c r="D200" s="23">
        <v>44460</v>
      </c>
      <c r="E200" s="22" t="s">
        <v>24</v>
      </c>
      <c r="F200" s="22" t="s">
        <v>25</v>
      </c>
      <c r="G200" s="22" t="s">
        <v>29</v>
      </c>
      <c r="H200" s="22" t="s">
        <v>13</v>
      </c>
      <c r="I200" s="24">
        <v>0.55000000000000004</v>
      </c>
      <c r="J200" s="25">
        <v>7750</v>
      </c>
      <c r="K200" s="26">
        <f t="shared" ref="K200:K203" si="63">I200*J200</f>
        <v>4262.5</v>
      </c>
      <c r="L200" s="26">
        <f t="shared" ref="L200:L203" si="64">K200*M200</f>
        <v>1278.7500000000002</v>
      </c>
      <c r="M200" s="27">
        <v>0.30000000000000004</v>
      </c>
      <c r="O200" s="7"/>
    </row>
    <row r="201" spans="2:15" x14ac:dyDescent="0.3">
      <c r="B201" s="22" t="s">
        <v>23</v>
      </c>
      <c r="C201" s="22">
        <v>1128299</v>
      </c>
      <c r="D201" s="23">
        <v>44460</v>
      </c>
      <c r="E201" s="22" t="s">
        <v>24</v>
      </c>
      <c r="F201" s="22" t="s">
        <v>25</v>
      </c>
      <c r="G201" s="22" t="s">
        <v>29</v>
      </c>
      <c r="H201" s="22" t="s">
        <v>14</v>
      </c>
      <c r="I201" s="24">
        <v>0.55000000000000004</v>
      </c>
      <c r="J201" s="25">
        <v>7250</v>
      </c>
      <c r="K201" s="26">
        <f t="shared" si="63"/>
        <v>3987.5000000000005</v>
      </c>
      <c r="L201" s="26">
        <f t="shared" si="64"/>
        <v>996.875</v>
      </c>
      <c r="M201" s="27">
        <v>0.24999999999999997</v>
      </c>
      <c r="O201" s="7"/>
    </row>
    <row r="202" spans="2:15" x14ac:dyDescent="0.3">
      <c r="B202" s="22" t="s">
        <v>23</v>
      </c>
      <c r="C202" s="22">
        <v>1128299</v>
      </c>
      <c r="D202" s="23">
        <v>44460</v>
      </c>
      <c r="E202" s="22" t="s">
        <v>24</v>
      </c>
      <c r="F202" s="22" t="s">
        <v>25</v>
      </c>
      <c r="G202" s="22" t="s">
        <v>29</v>
      </c>
      <c r="H202" s="22" t="s">
        <v>16</v>
      </c>
      <c r="I202" s="24">
        <v>0.65</v>
      </c>
      <c r="J202" s="25">
        <v>7250</v>
      </c>
      <c r="K202" s="26">
        <f t="shared" si="63"/>
        <v>4712.5</v>
      </c>
      <c r="L202" s="26">
        <f t="shared" si="64"/>
        <v>2120.6250000000005</v>
      </c>
      <c r="M202" s="27">
        <v>0.45000000000000007</v>
      </c>
      <c r="O202" s="7"/>
    </row>
    <row r="203" spans="2:15" x14ac:dyDescent="0.3">
      <c r="B203" s="22" t="s">
        <v>23</v>
      </c>
      <c r="C203" s="22">
        <v>1128299</v>
      </c>
      <c r="D203" s="23">
        <v>44460</v>
      </c>
      <c r="E203" s="22" t="s">
        <v>24</v>
      </c>
      <c r="F203" s="22" t="s">
        <v>25</v>
      </c>
      <c r="G203" s="22" t="s">
        <v>29</v>
      </c>
      <c r="H203" s="22" t="s">
        <v>17</v>
      </c>
      <c r="I203" s="24">
        <v>0.70000000000000007</v>
      </c>
      <c r="J203" s="25">
        <v>7750</v>
      </c>
      <c r="K203" s="26">
        <f t="shared" si="63"/>
        <v>5425.0000000000009</v>
      </c>
      <c r="L203" s="26">
        <f t="shared" si="64"/>
        <v>542.50000000000011</v>
      </c>
      <c r="M203" s="27">
        <v>0.1</v>
      </c>
      <c r="O203" s="7"/>
    </row>
    <row r="204" spans="2:15" x14ac:dyDescent="0.3">
      <c r="B204" s="22" t="s">
        <v>23</v>
      </c>
      <c r="C204" s="22">
        <v>1128299</v>
      </c>
      <c r="D204" s="23">
        <v>44489</v>
      </c>
      <c r="E204" s="22" t="s">
        <v>24</v>
      </c>
      <c r="F204" s="22" t="s">
        <v>25</v>
      </c>
      <c r="G204" s="22" t="s">
        <v>29</v>
      </c>
      <c r="H204" s="22" t="s">
        <v>12</v>
      </c>
      <c r="I204" s="24">
        <v>0.55000000000000004</v>
      </c>
      <c r="J204" s="25">
        <v>8750</v>
      </c>
      <c r="K204" s="26">
        <f>I204*J204</f>
        <v>4812.5</v>
      </c>
      <c r="L204" s="26">
        <f>K204*M204</f>
        <v>1443.7500000000002</v>
      </c>
      <c r="M204" s="27">
        <v>0.30000000000000004</v>
      </c>
      <c r="O204" s="7"/>
    </row>
    <row r="205" spans="2:15" x14ac:dyDescent="0.3">
      <c r="B205" s="22" t="s">
        <v>23</v>
      </c>
      <c r="C205" s="22">
        <v>1128299</v>
      </c>
      <c r="D205" s="23">
        <v>44489</v>
      </c>
      <c r="E205" s="22" t="s">
        <v>24</v>
      </c>
      <c r="F205" s="22" t="s">
        <v>25</v>
      </c>
      <c r="G205" s="22" t="s">
        <v>29</v>
      </c>
      <c r="H205" s="22" t="s">
        <v>15</v>
      </c>
      <c r="I205" s="24">
        <v>0.60000000000000009</v>
      </c>
      <c r="J205" s="25">
        <v>8750</v>
      </c>
      <c r="K205" s="26">
        <f>I205*J205</f>
        <v>5250.0000000000009</v>
      </c>
      <c r="L205" s="26">
        <f>K205*M205</f>
        <v>787.50000000000011</v>
      </c>
      <c r="M205" s="27">
        <v>0.15</v>
      </c>
      <c r="O205" s="7"/>
    </row>
    <row r="206" spans="2:15" x14ac:dyDescent="0.3">
      <c r="B206" s="22" t="s">
        <v>23</v>
      </c>
      <c r="C206" s="22">
        <v>1128299</v>
      </c>
      <c r="D206" s="23">
        <v>44489</v>
      </c>
      <c r="E206" s="22" t="s">
        <v>24</v>
      </c>
      <c r="F206" s="22" t="s">
        <v>25</v>
      </c>
      <c r="G206" s="22" t="s">
        <v>29</v>
      </c>
      <c r="H206" s="22" t="s">
        <v>13</v>
      </c>
      <c r="I206" s="24">
        <v>0.55000000000000004</v>
      </c>
      <c r="J206" s="25">
        <v>7000</v>
      </c>
      <c r="K206" s="26">
        <f t="shared" ref="K206:K209" si="65">I206*J206</f>
        <v>3850.0000000000005</v>
      </c>
      <c r="L206" s="26">
        <f t="shared" ref="L206:L209" si="66">K206*M206</f>
        <v>1155.0000000000002</v>
      </c>
      <c r="M206" s="27">
        <v>0.30000000000000004</v>
      </c>
      <c r="O206" s="7"/>
    </row>
    <row r="207" spans="2:15" x14ac:dyDescent="0.3">
      <c r="B207" s="22" t="s">
        <v>23</v>
      </c>
      <c r="C207" s="22">
        <v>1128299</v>
      </c>
      <c r="D207" s="23">
        <v>44489</v>
      </c>
      <c r="E207" s="22" t="s">
        <v>24</v>
      </c>
      <c r="F207" s="22" t="s">
        <v>25</v>
      </c>
      <c r="G207" s="22" t="s">
        <v>29</v>
      </c>
      <c r="H207" s="22" t="s">
        <v>14</v>
      </c>
      <c r="I207" s="24">
        <v>0.55000000000000004</v>
      </c>
      <c r="J207" s="25">
        <v>6750</v>
      </c>
      <c r="K207" s="26">
        <f t="shared" si="65"/>
        <v>3712.5000000000005</v>
      </c>
      <c r="L207" s="26">
        <f t="shared" si="66"/>
        <v>928.125</v>
      </c>
      <c r="M207" s="27">
        <v>0.24999999999999997</v>
      </c>
      <c r="O207" s="7"/>
    </row>
    <row r="208" spans="2:15" x14ac:dyDescent="0.3">
      <c r="B208" s="22" t="s">
        <v>23</v>
      </c>
      <c r="C208" s="22">
        <v>1128299</v>
      </c>
      <c r="D208" s="23">
        <v>44489</v>
      </c>
      <c r="E208" s="22" t="s">
        <v>24</v>
      </c>
      <c r="F208" s="22" t="s">
        <v>25</v>
      </c>
      <c r="G208" s="22" t="s">
        <v>29</v>
      </c>
      <c r="H208" s="22" t="s">
        <v>16</v>
      </c>
      <c r="I208" s="24">
        <v>0.65</v>
      </c>
      <c r="J208" s="25">
        <v>6500</v>
      </c>
      <c r="K208" s="26">
        <f t="shared" si="65"/>
        <v>4225</v>
      </c>
      <c r="L208" s="26">
        <f t="shared" si="66"/>
        <v>1901.2500000000002</v>
      </c>
      <c r="M208" s="27">
        <v>0.45000000000000007</v>
      </c>
      <c r="O208" s="7"/>
    </row>
    <row r="209" spans="2:15" x14ac:dyDescent="0.3">
      <c r="B209" s="22" t="s">
        <v>23</v>
      </c>
      <c r="C209" s="22">
        <v>1128299</v>
      </c>
      <c r="D209" s="23">
        <v>44489</v>
      </c>
      <c r="E209" s="22" t="s">
        <v>24</v>
      </c>
      <c r="F209" s="22" t="s">
        <v>25</v>
      </c>
      <c r="G209" s="22" t="s">
        <v>29</v>
      </c>
      <c r="H209" s="22" t="s">
        <v>17</v>
      </c>
      <c r="I209" s="24">
        <v>0.70000000000000007</v>
      </c>
      <c r="J209" s="25">
        <v>7000</v>
      </c>
      <c r="K209" s="26">
        <f t="shared" si="65"/>
        <v>4900.0000000000009</v>
      </c>
      <c r="L209" s="26">
        <f t="shared" si="66"/>
        <v>490.00000000000011</v>
      </c>
      <c r="M209" s="27">
        <v>0.1</v>
      </c>
      <c r="O209" s="7"/>
    </row>
    <row r="210" spans="2:15" x14ac:dyDescent="0.3">
      <c r="B210" s="22" t="s">
        <v>23</v>
      </c>
      <c r="C210" s="22">
        <v>1128299</v>
      </c>
      <c r="D210" s="23">
        <v>44520</v>
      </c>
      <c r="E210" s="22" t="s">
        <v>24</v>
      </c>
      <c r="F210" s="22" t="s">
        <v>25</v>
      </c>
      <c r="G210" s="22" t="s">
        <v>29</v>
      </c>
      <c r="H210" s="22" t="s">
        <v>12</v>
      </c>
      <c r="I210" s="24">
        <v>0.55000000000000004</v>
      </c>
      <c r="J210" s="25">
        <v>8750</v>
      </c>
      <c r="K210" s="26">
        <f>I210*J210</f>
        <v>4812.5</v>
      </c>
      <c r="L210" s="26">
        <f>K210*M210</f>
        <v>1443.7500000000002</v>
      </c>
      <c r="M210" s="27">
        <v>0.30000000000000004</v>
      </c>
      <c r="O210" s="7"/>
    </row>
    <row r="211" spans="2:15" x14ac:dyDescent="0.3">
      <c r="B211" s="22" t="s">
        <v>23</v>
      </c>
      <c r="C211" s="22">
        <v>1128299</v>
      </c>
      <c r="D211" s="23">
        <v>44520</v>
      </c>
      <c r="E211" s="22" t="s">
        <v>24</v>
      </c>
      <c r="F211" s="22" t="s">
        <v>25</v>
      </c>
      <c r="G211" s="22" t="s">
        <v>29</v>
      </c>
      <c r="H211" s="22" t="s">
        <v>15</v>
      </c>
      <c r="I211" s="24">
        <v>0.60000000000000009</v>
      </c>
      <c r="J211" s="25">
        <v>8750</v>
      </c>
      <c r="K211" s="26">
        <f>I211*J211</f>
        <v>5250.0000000000009</v>
      </c>
      <c r="L211" s="26">
        <f>K211*M211</f>
        <v>787.50000000000011</v>
      </c>
      <c r="M211" s="27">
        <v>0.15</v>
      </c>
      <c r="O211" s="7"/>
    </row>
    <row r="212" spans="2:15" x14ac:dyDescent="0.3">
      <c r="B212" s="22" t="s">
        <v>23</v>
      </c>
      <c r="C212" s="22">
        <v>1128299</v>
      </c>
      <c r="D212" s="23">
        <v>44520</v>
      </c>
      <c r="E212" s="22" t="s">
        <v>24</v>
      </c>
      <c r="F212" s="22" t="s">
        <v>25</v>
      </c>
      <c r="G212" s="22" t="s">
        <v>29</v>
      </c>
      <c r="H212" s="22" t="s">
        <v>13</v>
      </c>
      <c r="I212" s="24">
        <v>0.55000000000000004</v>
      </c>
      <c r="J212" s="25">
        <v>7250</v>
      </c>
      <c r="K212" s="26">
        <f t="shared" ref="K212:K215" si="67">I212*J212</f>
        <v>3987.5000000000005</v>
      </c>
      <c r="L212" s="26">
        <f t="shared" ref="L212:L215" si="68">K212*M212</f>
        <v>1196.2500000000002</v>
      </c>
      <c r="M212" s="27">
        <v>0.30000000000000004</v>
      </c>
      <c r="O212" s="7"/>
    </row>
    <row r="213" spans="2:15" x14ac:dyDescent="0.3">
      <c r="B213" s="22" t="s">
        <v>23</v>
      </c>
      <c r="C213" s="22">
        <v>1128299</v>
      </c>
      <c r="D213" s="23">
        <v>44520</v>
      </c>
      <c r="E213" s="22" t="s">
        <v>24</v>
      </c>
      <c r="F213" s="22" t="s">
        <v>25</v>
      </c>
      <c r="G213" s="22" t="s">
        <v>29</v>
      </c>
      <c r="H213" s="22" t="s">
        <v>14</v>
      </c>
      <c r="I213" s="24">
        <v>0.55000000000000004</v>
      </c>
      <c r="J213" s="25">
        <v>7000</v>
      </c>
      <c r="K213" s="26">
        <f t="shared" si="67"/>
        <v>3850.0000000000005</v>
      </c>
      <c r="L213" s="26">
        <f t="shared" si="68"/>
        <v>962.5</v>
      </c>
      <c r="M213" s="27">
        <v>0.24999999999999997</v>
      </c>
      <c r="O213" s="7"/>
    </row>
    <row r="214" spans="2:15" x14ac:dyDescent="0.3">
      <c r="B214" s="22" t="s">
        <v>23</v>
      </c>
      <c r="C214" s="22">
        <v>1128299</v>
      </c>
      <c r="D214" s="23">
        <v>44520</v>
      </c>
      <c r="E214" s="22" t="s">
        <v>24</v>
      </c>
      <c r="F214" s="22" t="s">
        <v>25</v>
      </c>
      <c r="G214" s="22" t="s">
        <v>29</v>
      </c>
      <c r="H214" s="22" t="s">
        <v>16</v>
      </c>
      <c r="I214" s="24">
        <v>0.65</v>
      </c>
      <c r="J214" s="25">
        <v>6500</v>
      </c>
      <c r="K214" s="26">
        <f t="shared" si="67"/>
        <v>4225</v>
      </c>
      <c r="L214" s="26">
        <f t="shared" si="68"/>
        <v>1901.2500000000002</v>
      </c>
      <c r="M214" s="27">
        <v>0.45000000000000007</v>
      </c>
      <c r="O214" s="7"/>
    </row>
    <row r="215" spans="2:15" x14ac:dyDescent="0.3">
      <c r="B215" s="22" t="s">
        <v>23</v>
      </c>
      <c r="C215" s="22">
        <v>1128299</v>
      </c>
      <c r="D215" s="23">
        <v>44520</v>
      </c>
      <c r="E215" s="22" t="s">
        <v>24</v>
      </c>
      <c r="F215" s="22" t="s">
        <v>25</v>
      </c>
      <c r="G215" s="22" t="s">
        <v>29</v>
      </c>
      <c r="H215" s="22" t="s">
        <v>17</v>
      </c>
      <c r="I215" s="24">
        <v>0.70000000000000007</v>
      </c>
      <c r="J215" s="25">
        <v>7750</v>
      </c>
      <c r="K215" s="26">
        <f t="shared" si="67"/>
        <v>5425.0000000000009</v>
      </c>
      <c r="L215" s="26">
        <f t="shared" si="68"/>
        <v>542.50000000000011</v>
      </c>
      <c r="M215" s="27">
        <v>0.1</v>
      </c>
      <c r="O215" s="7"/>
    </row>
    <row r="216" spans="2:15" x14ac:dyDescent="0.3">
      <c r="B216" s="22" t="s">
        <v>23</v>
      </c>
      <c r="C216" s="22">
        <v>1128299</v>
      </c>
      <c r="D216" s="23">
        <v>44549</v>
      </c>
      <c r="E216" s="22" t="s">
        <v>24</v>
      </c>
      <c r="F216" s="22" t="s">
        <v>25</v>
      </c>
      <c r="G216" s="22" t="s">
        <v>29</v>
      </c>
      <c r="H216" s="22" t="s">
        <v>12</v>
      </c>
      <c r="I216" s="24">
        <v>0.55000000000000004</v>
      </c>
      <c r="J216" s="25">
        <v>9750</v>
      </c>
      <c r="K216" s="26">
        <f>I216*J216</f>
        <v>5362.5</v>
      </c>
      <c r="L216" s="26">
        <f>K216*M216</f>
        <v>1608.7500000000002</v>
      </c>
      <c r="M216" s="27">
        <v>0.30000000000000004</v>
      </c>
      <c r="O216" s="7"/>
    </row>
    <row r="217" spans="2:15" x14ac:dyDescent="0.3">
      <c r="B217" s="22" t="s">
        <v>23</v>
      </c>
      <c r="C217" s="22">
        <v>1128299</v>
      </c>
      <c r="D217" s="23">
        <v>44549</v>
      </c>
      <c r="E217" s="22" t="s">
        <v>24</v>
      </c>
      <c r="F217" s="22" t="s">
        <v>25</v>
      </c>
      <c r="G217" s="22" t="s">
        <v>29</v>
      </c>
      <c r="H217" s="22" t="s">
        <v>15</v>
      </c>
      <c r="I217" s="24">
        <v>0.60000000000000009</v>
      </c>
      <c r="J217" s="25">
        <v>9750</v>
      </c>
      <c r="K217" s="26">
        <f>I217*J217</f>
        <v>5850.0000000000009</v>
      </c>
      <c r="L217" s="26">
        <f>K217*M217</f>
        <v>877.50000000000011</v>
      </c>
      <c r="M217" s="27">
        <v>0.15</v>
      </c>
      <c r="O217" s="7"/>
    </row>
    <row r="218" spans="2:15" x14ac:dyDescent="0.3">
      <c r="B218" s="22" t="s">
        <v>23</v>
      </c>
      <c r="C218" s="22">
        <v>1128299</v>
      </c>
      <c r="D218" s="23">
        <v>44549</v>
      </c>
      <c r="E218" s="22" t="s">
        <v>24</v>
      </c>
      <c r="F218" s="22" t="s">
        <v>25</v>
      </c>
      <c r="G218" s="22" t="s">
        <v>29</v>
      </c>
      <c r="H218" s="22" t="s">
        <v>13</v>
      </c>
      <c r="I218" s="24">
        <v>0.55000000000000004</v>
      </c>
      <c r="J218" s="25">
        <v>7750</v>
      </c>
      <c r="K218" s="26">
        <f t="shared" ref="K218:K221" si="69">I218*J218</f>
        <v>4262.5</v>
      </c>
      <c r="L218" s="26">
        <f t="shared" ref="L218:L221" si="70">K218*M218</f>
        <v>1278.7500000000002</v>
      </c>
      <c r="M218" s="27">
        <v>0.30000000000000004</v>
      </c>
      <c r="O218" s="7"/>
    </row>
    <row r="219" spans="2:15" x14ac:dyDescent="0.3">
      <c r="B219" s="22" t="s">
        <v>23</v>
      </c>
      <c r="C219" s="22">
        <v>1128299</v>
      </c>
      <c r="D219" s="23">
        <v>44549</v>
      </c>
      <c r="E219" s="22" t="s">
        <v>24</v>
      </c>
      <c r="F219" s="22" t="s">
        <v>25</v>
      </c>
      <c r="G219" s="22" t="s">
        <v>29</v>
      </c>
      <c r="H219" s="22" t="s">
        <v>14</v>
      </c>
      <c r="I219" s="24">
        <v>0.55000000000000004</v>
      </c>
      <c r="J219" s="25">
        <v>7750</v>
      </c>
      <c r="K219" s="26">
        <f t="shared" si="69"/>
        <v>4262.5</v>
      </c>
      <c r="L219" s="26">
        <f t="shared" si="70"/>
        <v>1065.6249999999998</v>
      </c>
      <c r="M219" s="27">
        <v>0.24999999999999997</v>
      </c>
      <c r="O219" s="7"/>
    </row>
    <row r="220" spans="2:15" x14ac:dyDescent="0.3">
      <c r="B220" s="22" t="s">
        <v>23</v>
      </c>
      <c r="C220" s="22">
        <v>1128299</v>
      </c>
      <c r="D220" s="23">
        <v>44549</v>
      </c>
      <c r="E220" s="22" t="s">
        <v>24</v>
      </c>
      <c r="F220" s="22" t="s">
        <v>25</v>
      </c>
      <c r="G220" s="22" t="s">
        <v>29</v>
      </c>
      <c r="H220" s="22" t="s">
        <v>16</v>
      </c>
      <c r="I220" s="24">
        <v>0.65</v>
      </c>
      <c r="J220" s="25">
        <v>7000</v>
      </c>
      <c r="K220" s="26">
        <f t="shared" si="69"/>
        <v>4550</v>
      </c>
      <c r="L220" s="26">
        <f t="shared" si="70"/>
        <v>2047.5000000000002</v>
      </c>
      <c r="M220" s="27">
        <v>0.45000000000000007</v>
      </c>
      <c r="O220" s="7"/>
    </row>
    <row r="221" spans="2:15" x14ac:dyDescent="0.3">
      <c r="B221" s="22" t="s">
        <v>23</v>
      </c>
      <c r="C221" s="22">
        <v>1128299</v>
      </c>
      <c r="D221" s="23">
        <v>44549</v>
      </c>
      <c r="E221" s="22" t="s">
        <v>24</v>
      </c>
      <c r="F221" s="22" t="s">
        <v>25</v>
      </c>
      <c r="G221" s="22" t="s">
        <v>29</v>
      </c>
      <c r="H221" s="22" t="s">
        <v>17</v>
      </c>
      <c r="I221" s="24">
        <v>0.70000000000000007</v>
      </c>
      <c r="J221" s="25">
        <v>8000</v>
      </c>
      <c r="K221" s="26">
        <f t="shared" si="69"/>
        <v>5600.0000000000009</v>
      </c>
      <c r="L221" s="26">
        <f t="shared" si="70"/>
        <v>560.00000000000011</v>
      </c>
      <c r="M221" s="27">
        <v>0.1</v>
      </c>
      <c r="O221" s="7"/>
    </row>
    <row r="222" spans="2:15" x14ac:dyDescent="0.3">
      <c r="B222" s="22" t="s">
        <v>28</v>
      </c>
      <c r="C222" s="22">
        <v>1189833</v>
      </c>
      <c r="D222" s="23">
        <v>44211</v>
      </c>
      <c r="E222" s="22" t="s">
        <v>24</v>
      </c>
      <c r="F222" s="22" t="s">
        <v>25</v>
      </c>
      <c r="G222" s="22" t="s">
        <v>26</v>
      </c>
      <c r="H222" s="22" t="s">
        <v>12</v>
      </c>
      <c r="I222" s="24">
        <v>0.35</v>
      </c>
      <c r="J222" s="25">
        <v>7000</v>
      </c>
      <c r="K222" s="26">
        <f>I222*J222</f>
        <v>2450</v>
      </c>
      <c r="L222" s="26">
        <f>K222*M222</f>
        <v>980</v>
      </c>
      <c r="M222" s="27">
        <v>0.4</v>
      </c>
      <c r="O222" s="7"/>
    </row>
    <row r="223" spans="2:15" x14ac:dyDescent="0.3">
      <c r="B223" s="22" t="s">
        <v>28</v>
      </c>
      <c r="C223" s="22">
        <v>1189833</v>
      </c>
      <c r="D223" s="23">
        <v>44211</v>
      </c>
      <c r="E223" s="22" t="s">
        <v>24</v>
      </c>
      <c r="F223" s="22" t="s">
        <v>25</v>
      </c>
      <c r="G223" s="22" t="s">
        <v>26</v>
      </c>
      <c r="H223" s="22" t="s">
        <v>15</v>
      </c>
      <c r="I223" s="24">
        <v>0.45</v>
      </c>
      <c r="J223" s="25">
        <v>7000</v>
      </c>
      <c r="K223" s="26">
        <f>I223*J223</f>
        <v>3150</v>
      </c>
      <c r="L223" s="26">
        <f>K223*M223</f>
        <v>787.5</v>
      </c>
      <c r="M223" s="27">
        <v>0.25</v>
      </c>
      <c r="O223" s="7"/>
    </row>
    <row r="224" spans="2:15" x14ac:dyDescent="0.3">
      <c r="B224" s="22" t="s">
        <v>28</v>
      </c>
      <c r="C224" s="22">
        <v>1189833</v>
      </c>
      <c r="D224" s="23">
        <v>44211</v>
      </c>
      <c r="E224" s="22" t="s">
        <v>24</v>
      </c>
      <c r="F224" s="22" t="s">
        <v>25</v>
      </c>
      <c r="G224" s="22" t="s">
        <v>26</v>
      </c>
      <c r="H224" s="22" t="s">
        <v>13</v>
      </c>
      <c r="I224" s="24">
        <v>0.45</v>
      </c>
      <c r="J224" s="25">
        <v>7000</v>
      </c>
      <c r="K224" s="26">
        <f t="shared" ref="K224:K227" si="71">I224*J224</f>
        <v>3150</v>
      </c>
      <c r="L224" s="26">
        <f t="shared" ref="L224:L227" si="72">K224*M224</f>
        <v>1260</v>
      </c>
      <c r="M224" s="27">
        <v>0.4</v>
      </c>
      <c r="O224" s="7"/>
    </row>
    <row r="225" spans="2:15" x14ac:dyDescent="0.3">
      <c r="B225" s="22" t="s">
        <v>28</v>
      </c>
      <c r="C225" s="22">
        <v>1189833</v>
      </c>
      <c r="D225" s="23">
        <v>44211</v>
      </c>
      <c r="E225" s="22" t="s">
        <v>24</v>
      </c>
      <c r="F225" s="22" t="s">
        <v>25</v>
      </c>
      <c r="G225" s="22" t="s">
        <v>26</v>
      </c>
      <c r="H225" s="22" t="s">
        <v>14</v>
      </c>
      <c r="I225" s="24">
        <v>0.45</v>
      </c>
      <c r="J225" s="25">
        <v>5500</v>
      </c>
      <c r="K225" s="26">
        <f t="shared" si="71"/>
        <v>2475</v>
      </c>
      <c r="L225" s="26">
        <f t="shared" si="72"/>
        <v>866.25</v>
      </c>
      <c r="M225" s="27">
        <v>0.35</v>
      </c>
      <c r="O225" s="7"/>
    </row>
    <row r="226" spans="2:15" x14ac:dyDescent="0.3">
      <c r="B226" s="22" t="s">
        <v>28</v>
      </c>
      <c r="C226" s="22">
        <v>1189833</v>
      </c>
      <c r="D226" s="23">
        <v>44211</v>
      </c>
      <c r="E226" s="22" t="s">
        <v>24</v>
      </c>
      <c r="F226" s="22" t="s">
        <v>25</v>
      </c>
      <c r="G226" s="22" t="s">
        <v>26</v>
      </c>
      <c r="H226" s="22" t="s">
        <v>16</v>
      </c>
      <c r="I226" s="24">
        <v>0.5</v>
      </c>
      <c r="J226" s="25">
        <v>5000</v>
      </c>
      <c r="K226" s="26">
        <f t="shared" si="71"/>
        <v>2500</v>
      </c>
      <c r="L226" s="26">
        <f t="shared" si="72"/>
        <v>1375</v>
      </c>
      <c r="M226" s="27">
        <v>0.55000000000000004</v>
      </c>
      <c r="O226" s="7"/>
    </row>
    <row r="227" spans="2:15" x14ac:dyDescent="0.3">
      <c r="B227" s="22" t="s">
        <v>28</v>
      </c>
      <c r="C227" s="22">
        <v>1189833</v>
      </c>
      <c r="D227" s="23">
        <v>44211</v>
      </c>
      <c r="E227" s="22" t="s">
        <v>24</v>
      </c>
      <c r="F227" s="22" t="s">
        <v>25</v>
      </c>
      <c r="G227" s="22" t="s">
        <v>26</v>
      </c>
      <c r="H227" s="22" t="s">
        <v>17</v>
      </c>
      <c r="I227" s="24">
        <v>0.45</v>
      </c>
      <c r="J227" s="25">
        <v>7000</v>
      </c>
      <c r="K227" s="26">
        <f t="shared" si="71"/>
        <v>3150</v>
      </c>
      <c r="L227" s="26">
        <f t="shared" si="72"/>
        <v>630</v>
      </c>
      <c r="M227" s="27">
        <v>0.2</v>
      </c>
      <c r="O227" s="7"/>
    </row>
    <row r="228" spans="2:15" x14ac:dyDescent="0.3">
      <c r="B228" s="22" t="s">
        <v>28</v>
      </c>
      <c r="C228" s="22">
        <v>1189833</v>
      </c>
      <c r="D228" s="23">
        <v>44242</v>
      </c>
      <c r="E228" s="22" t="s">
        <v>24</v>
      </c>
      <c r="F228" s="22" t="s">
        <v>25</v>
      </c>
      <c r="G228" s="22" t="s">
        <v>26</v>
      </c>
      <c r="H228" s="22" t="s">
        <v>12</v>
      </c>
      <c r="I228" s="24">
        <v>0.35</v>
      </c>
      <c r="J228" s="25">
        <v>7500</v>
      </c>
      <c r="K228" s="26">
        <f>I228*J228</f>
        <v>2625</v>
      </c>
      <c r="L228" s="26">
        <f>K228*M228</f>
        <v>1050</v>
      </c>
      <c r="M228" s="27">
        <v>0.4</v>
      </c>
      <c r="O228" s="7"/>
    </row>
    <row r="229" spans="2:15" x14ac:dyDescent="0.3">
      <c r="B229" s="22" t="s">
        <v>28</v>
      </c>
      <c r="C229" s="22">
        <v>1189833</v>
      </c>
      <c r="D229" s="23">
        <v>44242</v>
      </c>
      <c r="E229" s="22" t="s">
        <v>24</v>
      </c>
      <c r="F229" s="22" t="s">
        <v>25</v>
      </c>
      <c r="G229" s="22" t="s">
        <v>26</v>
      </c>
      <c r="H229" s="22" t="s">
        <v>15</v>
      </c>
      <c r="I229" s="24">
        <v>0.45</v>
      </c>
      <c r="J229" s="25">
        <v>6500</v>
      </c>
      <c r="K229" s="26">
        <f>I229*J229</f>
        <v>2925</v>
      </c>
      <c r="L229" s="26">
        <f>K229*M229</f>
        <v>731.25</v>
      </c>
      <c r="M229" s="27">
        <v>0.25</v>
      </c>
      <c r="O229" s="7"/>
    </row>
    <row r="230" spans="2:15" x14ac:dyDescent="0.3">
      <c r="B230" s="22" t="s">
        <v>28</v>
      </c>
      <c r="C230" s="22">
        <v>1189833</v>
      </c>
      <c r="D230" s="23">
        <v>44242</v>
      </c>
      <c r="E230" s="22" t="s">
        <v>24</v>
      </c>
      <c r="F230" s="22" t="s">
        <v>25</v>
      </c>
      <c r="G230" s="22" t="s">
        <v>26</v>
      </c>
      <c r="H230" s="22" t="s">
        <v>13</v>
      </c>
      <c r="I230" s="24">
        <v>0.45</v>
      </c>
      <c r="J230" s="25">
        <v>6750</v>
      </c>
      <c r="K230" s="26">
        <f t="shared" ref="K230:K233" si="73">I230*J230</f>
        <v>3037.5</v>
      </c>
      <c r="L230" s="26">
        <f t="shared" ref="L230:L233" si="74">K230*M230</f>
        <v>1215</v>
      </c>
      <c r="M230" s="27">
        <v>0.4</v>
      </c>
      <c r="O230" s="7"/>
    </row>
    <row r="231" spans="2:15" x14ac:dyDescent="0.3">
      <c r="B231" s="22" t="s">
        <v>28</v>
      </c>
      <c r="C231" s="22">
        <v>1189833</v>
      </c>
      <c r="D231" s="23">
        <v>44242</v>
      </c>
      <c r="E231" s="22" t="s">
        <v>24</v>
      </c>
      <c r="F231" s="22" t="s">
        <v>25</v>
      </c>
      <c r="G231" s="22" t="s">
        <v>26</v>
      </c>
      <c r="H231" s="22" t="s">
        <v>14</v>
      </c>
      <c r="I231" s="24">
        <v>0.45</v>
      </c>
      <c r="J231" s="25">
        <v>5250</v>
      </c>
      <c r="K231" s="26">
        <f t="shared" si="73"/>
        <v>2362.5</v>
      </c>
      <c r="L231" s="26">
        <f t="shared" si="74"/>
        <v>826.875</v>
      </c>
      <c r="M231" s="27">
        <v>0.35</v>
      </c>
      <c r="O231" s="7"/>
    </row>
    <row r="232" spans="2:15" x14ac:dyDescent="0.3">
      <c r="B232" s="22" t="s">
        <v>28</v>
      </c>
      <c r="C232" s="22">
        <v>1189833</v>
      </c>
      <c r="D232" s="23">
        <v>44242</v>
      </c>
      <c r="E232" s="22" t="s">
        <v>24</v>
      </c>
      <c r="F232" s="22" t="s">
        <v>25</v>
      </c>
      <c r="G232" s="22" t="s">
        <v>26</v>
      </c>
      <c r="H232" s="22" t="s">
        <v>16</v>
      </c>
      <c r="I232" s="24">
        <v>0.5</v>
      </c>
      <c r="J232" s="25">
        <v>4500</v>
      </c>
      <c r="K232" s="26">
        <f t="shared" si="73"/>
        <v>2250</v>
      </c>
      <c r="L232" s="26">
        <f t="shared" si="74"/>
        <v>1237.5</v>
      </c>
      <c r="M232" s="27">
        <v>0.55000000000000004</v>
      </c>
      <c r="O232" s="7"/>
    </row>
    <row r="233" spans="2:15" x14ac:dyDescent="0.3">
      <c r="B233" s="22" t="s">
        <v>28</v>
      </c>
      <c r="C233" s="22">
        <v>1189833</v>
      </c>
      <c r="D233" s="23">
        <v>44242</v>
      </c>
      <c r="E233" s="22" t="s">
        <v>24</v>
      </c>
      <c r="F233" s="22" t="s">
        <v>25</v>
      </c>
      <c r="G233" s="22" t="s">
        <v>26</v>
      </c>
      <c r="H233" s="22" t="s">
        <v>17</v>
      </c>
      <c r="I233" s="24">
        <v>0.45</v>
      </c>
      <c r="J233" s="25">
        <v>6500</v>
      </c>
      <c r="K233" s="26">
        <f t="shared" si="73"/>
        <v>2925</v>
      </c>
      <c r="L233" s="26">
        <f t="shared" si="74"/>
        <v>585</v>
      </c>
      <c r="M233" s="27">
        <v>0.2</v>
      </c>
      <c r="O233" s="7"/>
    </row>
    <row r="234" spans="2:15" x14ac:dyDescent="0.3">
      <c r="B234" s="22" t="s">
        <v>28</v>
      </c>
      <c r="C234" s="22">
        <v>1189833</v>
      </c>
      <c r="D234" s="23">
        <v>44269</v>
      </c>
      <c r="E234" s="22" t="s">
        <v>24</v>
      </c>
      <c r="F234" s="22" t="s">
        <v>25</v>
      </c>
      <c r="G234" s="22" t="s">
        <v>26</v>
      </c>
      <c r="H234" s="22" t="s">
        <v>12</v>
      </c>
      <c r="I234" s="24">
        <v>0.35</v>
      </c>
      <c r="J234" s="25">
        <v>8000</v>
      </c>
      <c r="K234" s="26">
        <f>I234*J234</f>
        <v>2800</v>
      </c>
      <c r="L234" s="26">
        <f>K234*M234</f>
        <v>1120</v>
      </c>
      <c r="M234" s="27">
        <v>0.4</v>
      </c>
      <c r="O234" s="7"/>
    </row>
    <row r="235" spans="2:15" x14ac:dyDescent="0.3">
      <c r="B235" s="22" t="s">
        <v>28</v>
      </c>
      <c r="C235" s="22">
        <v>1189833</v>
      </c>
      <c r="D235" s="23">
        <v>44269</v>
      </c>
      <c r="E235" s="22" t="s">
        <v>24</v>
      </c>
      <c r="F235" s="22" t="s">
        <v>25</v>
      </c>
      <c r="G235" s="22" t="s">
        <v>26</v>
      </c>
      <c r="H235" s="22" t="s">
        <v>15</v>
      </c>
      <c r="I235" s="24">
        <v>0.45</v>
      </c>
      <c r="J235" s="25">
        <v>6500</v>
      </c>
      <c r="K235" s="26">
        <f>I235*J235</f>
        <v>2925</v>
      </c>
      <c r="L235" s="26">
        <f>K235*M235</f>
        <v>731.25</v>
      </c>
      <c r="M235" s="27">
        <v>0.25</v>
      </c>
      <c r="O235" s="7"/>
    </row>
    <row r="236" spans="2:15" x14ac:dyDescent="0.3">
      <c r="B236" s="22" t="s">
        <v>28</v>
      </c>
      <c r="C236" s="22">
        <v>1189833</v>
      </c>
      <c r="D236" s="23">
        <v>44269</v>
      </c>
      <c r="E236" s="22" t="s">
        <v>24</v>
      </c>
      <c r="F236" s="22" t="s">
        <v>25</v>
      </c>
      <c r="G236" s="22" t="s">
        <v>26</v>
      </c>
      <c r="H236" s="22" t="s">
        <v>13</v>
      </c>
      <c r="I236" s="24">
        <v>0.45</v>
      </c>
      <c r="J236" s="25">
        <v>6500</v>
      </c>
      <c r="K236" s="26">
        <f t="shared" ref="K236:K239" si="75">I236*J236</f>
        <v>2925</v>
      </c>
      <c r="L236" s="26">
        <f t="shared" ref="L236:L239" si="76">K236*M236</f>
        <v>1170</v>
      </c>
      <c r="M236" s="27">
        <v>0.4</v>
      </c>
      <c r="O236" s="7"/>
    </row>
    <row r="237" spans="2:15" x14ac:dyDescent="0.3">
      <c r="B237" s="22" t="s">
        <v>28</v>
      </c>
      <c r="C237" s="22">
        <v>1189833</v>
      </c>
      <c r="D237" s="23">
        <v>44269</v>
      </c>
      <c r="E237" s="22" t="s">
        <v>24</v>
      </c>
      <c r="F237" s="22" t="s">
        <v>25</v>
      </c>
      <c r="G237" s="22" t="s">
        <v>26</v>
      </c>
      <c r="H237" s="22" t="s">
        <v>14</v>
      </c>
      <c r="I237" s="24">
        <v>0.45</v>
      </c>
      <c r="J237" s="25">
        <v>5500</v>
      </c>
      <c r="K237" s="26">
        <f t="shared" si="75"/>
        <v>2475</v>
      </c>
      <c r="L237" s="26">
        <f t="shared" si="76"/>
        <v>866.25</v>
      </c>
      <c r="M237" s="27">
        <v>0.35</v>
      </c>
      <c r="O237" s="7"/>
    </row>
    <row r="238" spans="2:15" x14ac:dyDescent="0.3">
      <c r="B238" s="22" t="s">
        <v>28</v>
      </c>
      <c r="C238" s="22">
        <v>1189833</v>
      </c>
      <c r="D238" s="23">
        <v>44269</v>
      </c>
      <c r="E238" s="22" t="s">
        <v>24</v>
      </c>
      <c r="F238" s="22" t="s">
        <v>25</v>
      </c>
      <c r="G238" s="22" t="s">
        <v>26</v>
      </c>
      <c r="H238" s="22" t="s">
        <v>16</v>
      </c>
      <c r="I238" s="24">
        <v>0.5</v>
      </c>
      <c r="J238" s="25">
        <v>4250</v>
      </c>
      <c r="K238" s="26">
        <f t="shared" si="75"/>
        <v>2125</v>
      </c>
      <c r="L238" s="26">
        <f t="shared" si="76"/>
        <v>1168.75</v>
      </c>
      <c r="M238" s="27">
        <v>0.55000000000000004</v>
      </c>
      <c r="O238" s="7"/>
    </row>
    <row r="239" spans="2:15" x14ac:dyDescent="0.3">
      <c r="B239" s="22" t="s">
        <v>28</v>
      </c>
      <c r="C239" s="22">
        <v>1189833</v>
      </c>
      <c r="D239" s="23">
        <v>44269</v>
      </c>
      <c r="E239" s="22" t="s">
        <v>24</v>
      </c>
      <c r="F239" s="22" t="s">
        <v>25</v>
      </c>
      <c r="G239" s="22" t="s">
        <v>26</v>
      </c>
      <c r="H239" s="22" t="s">
        <v>17</v>
      </c>
      <c r="I239" s="24">
        <v>0.45</v>
      </c>
      <c r="J239" s="25">
        <v>6250</v>
      </c>
      <c r="K239" s="26">
        <f t="shared" si="75"/>
        <v>2812.5</v>
      </c>
      <c r="L239" s="26">
        <f t="shared" si="76"/>
        <v>562.5</v>
      </c>
      <c r="M239" s="27">
        <v>0.2</v>
      </c>
      <c r="O239" s="7"/>
    </row>
    <row r="240" spans="2:15" x14ac:dyDescent="0.3">
      <c r="B240" s="22" t="s">
        <v>28</v>
      </c>
      <c r="C240" s="22">
        <v>1189833</v>
      </c>
      <c r="D240" s="23">
        <v>44301</v>
      </c>
      <c r="E240" s="22" t="s">
        <v>24</v>
      </c>
      <c r="F240" s="22" t="s">
        <v>25</v>
      </c>
      <c r="G240" s="22" t="s">
        <v>26</v>
      </c>
      <c r="H240" s="22" t="s">
        <v>12</v>
      </c>
      <c r="I240" s="24">
        <v>0.45</v>
      </c>
      <c r="J240" s="25">
        <v>8000</v>
      </c>
      <c r="K240" s="26">
        <f>I240*J240</f>
        <v>3600</v>
      </c>
      <c r="L240" s="26">
        <f>K240*M240</f>
        <v>1440</v>
      </c>
      <c r="M240" s="27">
        <v>0.4</v>
      </c>
      <c r="O240" s="7"/>
    </row>
    <row r="241" spans="2:15" x14ac:dyDescent="0.3">
      <c r="B241" s="22" t="s">
        <v>28</v>
      </c>
      <c r="C241" s="22">
        <v>1189833</v>
      </c>
      <c r="D241" s="23">
        <v>44301</v>
      </c>
      <c r="E241" s="22" t="s">
        <v>24</v>
      </c>
      <c r="F241" s="22" t="s">
        <v>25</v>
      </c>
      <c r="G241" s="22" t="s">
        <v>26</v>
      </c>
      <c r="H241" s="22" t="s">
        <v>15</v>
      </c>
      <c r="I241" s="24">
        <v>0.5</v>
      </c>
      <c r="J241" s="25">
        <v>6000</v>
      </c>
      <c r="K241" s="26">
        <f>I241*J241</f>
        <v>3000</v>
      </c>
      <c r="L241" s="26">
        <f>K241*M241</f>
        <v>750</v>
      </c>
      <c r="M241" s="27">
        <v>0.25</v>
      </c>
      <c r="O241" s="7"/>
    </row>
    <row r="242" spans="2:15" x14ac:dyDescent="0.3">
      <c r="B242" s="22" t="s">
        <v>28</v>
      </c>
      <c r="C242" s="22">
        <v>1189833</v>
      </c>
      <c r="D242" s="23">
        <v>44301</v>
      </c>
      <c r="E242" s="22" t="s">
        <v>24</v>
      </c>
      <c r="F242" s="22" t="s">
        <v>25</v>
      </c>
      <c r="G242" s="22" t="s">
        <v>26</v>
      </c>
      <c r="H242" s="22" t="s">
        <v>13</v>
      </c>
      <c r="I242" s="24">
        <v>0.5</v>
      </c>
      <c r="J242" s="25">
        <v>6250</v>
      </c>
      <c r="K242" s="26">
        <f t="shared" ref="K242:K245" si="77">I242*J242</f>
        <v>3125</v>
      </c>
      <c r="L242" s="26">
        <f t="shared" ref="L242:L245" si="78">K242*M242</f>
        <v>1250</v>
      </c>
      <c r="M242" s="27">
        <v>0.4</v>
      </c>
      <c r="O242" s="7"/>
    </row>
    <row r="243" spans="2:15" x14ac:dyDescent="0.3">
      <c r="B243" s="22" t="s">
        <v>28</v>
      </c>
      <c r="C243" s="22">
        <v>1189833</v>
      </c>
      <c r="D243" s="23">
        <v>44301</v>
      </c>
      <c r="E243" s="22" t="s">
        <v>24</v>
      </c>
      <c r="F243" s="22" t="s">
        <v>25</v>
      </c>
      <c r="G243" s="22" t="s">
        <v>26</v>
      </c>
      <c r="H243" s="22" t="s">
        <v>14</v>
      </c>
      <c r="I243" s="24">
        <v>0.45</v>
      </c>
      <c r="J243" s="25">
        <v>5250</v>
      </c>
      <c r="K243" s="26">
        <f t="shared" si="77"/>
        <v>2362.5</v>
      </c>
      <c r="L243" s="26">
        <f t="shared" si="78"/>
        <v>826.875</v>
      </c>
      <c r="M243" s="27">
        <v>0.35</v>
      </c>
      <c r="O243" s="7"/>
    </row>
    <row r="244" spans="2:15" x14ac:dyDescent="0.3">
      <c r="B244" s="22" t="s">
        <v>28</v>
      </c>
      <c r="C244" s="22">
        <v>1189833</v>
      </c>
      <c r="D244" s="23">
        <v>44301</v>
      </c>
      <c r="E244" s="22" t="s">
        <v>24</v>
      </c>
      <c r="F244" s="22" t="s">
        <v>25</v>
      </c>
      <c r="G244" s="22" t="s">
        <v>26</v>
      </c>
      <c r="H244" s="22" t="s">
        <v>16</v>
      </c>
      <c r="I244" s="24">
        <v>0.5</v>
      </c>
      <c r="J244" s="25">
        <v>4250</v>
      </c>
      <c r="K244" s="26">
        <f t="shared" si="77"/>
        <v>2125</v>
      </c>
      <c r="L244" s="26">
        <f t="shared" si="78"/>
        <v>1168.75</v>
      </c>
      <c r="M244" s="27">
        <v>0.55000000000000004</v>
      </c>
      <c r="O244" s="7"/>
    </row>
    <row r="245" spans="2:15" x14ac:dyDescent="0.3">
      <c r="B245" s="22" t="s">
        <v>28</v>
      </c>
      <c r="C245" s="22">
        <v>1189833</v>
      </c>
      <c r="D245" s="23">
        <v>44301</v>
      </c>
      <c r="E245" s="22" t="s">
        <v>24</v>
      </c>
      <c r="F245" s="22" t="s">
        <v>25</v>
      </c>
      <c r="G245" s="22" t="s">
        <v>26</v>
      </c>
      <c r="H245" s="22" t="s">
        <v>17</v>
      </c>
      <c r="I245" s="24">
        <v>0.65</v>
      </c>
      <c r="J245" s="25">
        <v>6000</v>
      </c>
      <c r="K245" s="26">
        <f t="shared" si="77"/>
        <v>3900</v>
      </c>
      <c r="L245" s="26">
        <f t="shared" si="78"/>
        <v>780</v>
      </c>
      <c r="M245" s="27">
        <v>0.2</v>
      </c>
      <c r="O245" s="7"/>
    </row>
    <row r="246" spans="2:15" x14ac:dyDescent="0.3">
      <c r="B246" s="22" t="s">
        <v>28</v>
      </c>
      <c r="C246" s="22">
        <v>1189833</v>
      </c>
      <c r="D246" s="23">
        <v>44332</v>
      </c>
      <c r="E246" s="22" t="s">
        <v>24</v>
      </c>
      <c r="F246" s="22" t="s">
        <v>25</v>
      </c>
      <c r="G246" s="22" t="s">
        <v>26</v>
      </c>
      <c r="H246" s="22" t="s">
        <v>12</v>
      </c>
      <c r="I246" s="24">
        <v>0.45</v>
      </c>
      <c r="J246" s="25">
        <v>8000</v>
      </c>
      <c r="K246" s="26">
        <f>I246*J246</f>
        <v>3600</v>
      </c>
      <c r="L246" s="26">
        <f>K246*M246</f>
        <v>1440</v>
      </c>
      <c r="M246" s="27">
        <v>0.4</v>
      </c>
      <c r="O246" s="7"/>
    </row>
    <row r="247" spans="2:15" x14ac:dyDescent="0.3">
      <c r="B247" s="22" t="s">
        <v>28</v>
      </c>
      <c r="C247" s="22">
        <v>1189833</v>
      </c>
      <c r="D247" s="23">
        <v>44332</v>
      </c>
      <c r="E247" s="22" t="s">
        <v>24</v>
      </c>
      <c r="F247" s="22" t="s">
        <v>25</v>
      </c>
      <c r="G247" s="22" t="s">
        <v>26</v>
      </c>
      <c r="H247" s="22" t="s">
        <v>15</v>
      </c>
      <c r="I247" s="24">
        <v>0.5</v>
      </c>
      <c r="J247" s="25">
        <v>6500</v>
      </c>
      <c r="K247" s="26">
        <f>I247*J247</f>
        <v>3250</v>
      </c>
      <c r="L247" s="26">
        <f>K247*M247</f>
        <v>812.5</v>
      </c>
      <c r="M247" s="27">
        <v>0.25</v>
      </c>
      <c r="O247" s="7"/>
    </row>
    <row r="248" spans="2:15" x14ac:dyDescent="0.3">
      <c r="B248" s="22" t="s">
        <v>28</v>
      </c>
      <c r="C248" s="22">
        <v>1189833</v>
      </c>
      <c r="D248" s="23">
        <v>44332</v>
      </c>
      <c r="E248" s="22" t="s">
        <v>24</v>
      </c>
      <c r="F248" s="22" t="s">
        <v>25</v>
      </c>
      <c r="G248" s="22" t="s">
        <v>26</v>
      </c>
      <c r="H248" s="22" t="s">
        <v>13</v>
      </c>
      <c r="I248" s="24">
        <v>0.5</v>
      </c>
      <c r="J248" s="25">
        <v>6500</v>
      </c>
      <c r="K248" s="26">
        <f t="shared" ref="K248:K251" si="79">I248*J248</f>
        <v>3250</v>
      </c>
      <c r="L248" s="26">
        <f t="shared" ref="L248:L251" si="80">K248*M248</f>
        <v>1300</v>
      </c>
      <c r="M248" s="27">
        <v>0.4</v>
      </c>
      <c r="O248" s="7"/>
    </row>
    <row r="249" spans="2:15" x14ac:dyDescent="0.3">
      <c r="B249" s="22" t="s">
        <v>28</v>
      </c>
      <c r="C249" s="22">
        <v>1189833</v>
      </c>
      <c r="D249" s="23">
        <v>44332</v>
      </c>
      <c r="E249" s="22" t="s">
        <v>24</v>
      </c>
      <c r="F249" s="22" t="s">
        <v>25</v>
      </c>
      <c r="G249" s="22" t="s">
        <v>26</v>
      </c>
      <c r="H249" s="22" t="s">
        <v>14</v>
      </c>
      <c r="I249" s="24">
        <v>0.45</v>
      </c>
      <c r="J249" s="25">
        <v>5500</v>
      </c>
      <c r="K249" s="26">
        <f t="shared" si="79"/>
        <v>2475</v>
      </c>
      <c r="L249" s="26">
        <f t="shared" si="80"/>
        <v>866.25</v>
      </c>
      <c r="M249" s="27">
        <v>0.35</v>
      </c>
      <c r="O249" s="7"/>
    </row>
    <row r="250" spans="2:15" x14ac:dyDescent="0.3">
      <c r="B250" s="22" t="s">
        <v>28</v>
      </c>
      <c r="C250" s="22">
        <v>1189833</v>
      </c>
      <c r="D250" s="23">
        <v>44332</v>
      </c>
      <c r="E250" s="22" t="s">
        <v>24</v>
      </c>
      <c r="F250" s="22" t="s">
        <v>25</v>
      </c>
      <c r="G250" s="22" t="s">
        <v>26</v>
      </c>
      <c r="H250" s="22" t="s">
        <v>16</v>
      </c>
      <c r="I250" s="24">
        <v>0.5</v>
      </c>
      <c r="J250" s="25">
        <v>4500</v>
      </c>
      <c r="K250" s="26">
        <f t="shared" si="79"/>
        <v>2250</v>
      </c>
      <c r="L250" s="26">
        <f t="shared" si="80"/>
        <v>1237.5</v>
      </c>
      <c r="M250" s="27">
        <v>0.55000000000000004</v>
      </c>
      <c r="O250" s="7"/>
    </row>
    <row r="251" spans="2:15" x14ac:dyDescent="0.3">
      <c r="B251" s="22" t="s">
        <v>28</v>
      </c>
      <c r="C251" s="22">
        <v>1189833</v>
      </c>
      <c r="D251" s="23">
        <v>44332</v>
      </c>
      <c r="E251" s="22" t="s">
        <v>24</v>
      </c>
      <c r="F251" s="22" t="s">
        <v>25</v>
      </c>
      <c r="G251" s="22" t="s">
        <v>26</v>
      </c>
      <c r="H251" s="22" t="s">
        <v>17</v>
      </c>
      <c r="I251" s="24">
        <v>0.65</v>
      </c>
      <c r="J251" s="25">
        <v>6250</v>
      </c>
      <c r="K251" s="26">
        <f t="shared" si="79"/>
        <v>4062.5</v>
      </c>
      <c r="L251" s="26">
        <f t="shared" si="80"/>
        <v>812.5</v>
      </c>
      <c r="M251" s="27">
        <v>0.2</v>
      </c>
      <c r="O251" s="7"/>
    </row>
    <row r="252" spans="2:15" x14ac:dyDescent="0.3">
      <c r="B252" s="22" t="s">
        <v>28</v>
      </c>
      <c r="C252" s="22">
        <v>1189833</v>
      </c>
      <c r="D252" s="23">
        <v>44362</v>
      </c>
      <c r="E252" s="22" t="s">
        <v>24</v>
      </c>
      <c r="F252" s="22" t="s">
        <v>25</v>
      </c>
      <c r="G252" s="22" t="s">
        <v>26</v>
      </c>
      <c r="H252" s="22" t="s">
        <v>12</v>
      </c>
      <c r="I252" s="24">
        <v>0.45</v>
      </c>
      <c r="J252" s="25">
        <v>9000</v>
      </c>
      <c r="K252" s="26">
        <f>I252*J252</f>
        <v>4050</v>
      </c>
      <c r="L252" s="26">
        <f>K252*M252</f>
        <v>1620</v>
      </c>
      <c r="M252" s="27">
        <v>0.4</v>
      </c>
      <c r="O252" s="7"/>
    </row>
    <row r="253" spans="2:15" x14ac:dyDescent="0.3">
      <c r="B253" s="22" t="s">
        <v>28</v>
      </c>
      <c r="C253" s="22">
        <v>1189833</v>
      </c>
      <c r="D253" s="23">
        <v>44362</v>
      </c>
      <c r="E253" s="22" t="s">
        <v>24</v>
      </c>
      <c r="F253" s="22" t="s">
        <v>25</v>
      </c>
      <c r="G253" s="22" t="s">
        <v>26</v>
      </c>
      <c r="H253" s="22" t="s">
        <v>15</v>
      </c>
      <c r="I253" s="24">
        <v>0.5</v>
      </c>
      <c r="J253" s="25">
        <v>7500</v>
      </c>
      <c r="K253" s="26">
        <f>I253*J253</f>
        <v>3750</v>
      </c>
      <c r="L253" s="26">
        <f>K253*M253</f>
        <v>937.5</v>
      </c>
      <c r="M253" s="27">
        <v>0.25</v>
      </c>
      <c r="O253" s="7"/>
    </row>
    <row r="254" spans="2:15" x14ac:dyDescent="0.3">
      <c r="B254" s="22" t="s">
        <v>28</v>
      </c>
      <c r="C254" s="22">
        <v>1189833</v>
      </c>
      <c r="D254" s="23">
        <v>44362</v>
      </c>
      <c r="E254" s="22" t="s">
        <v>24</v>
      </c>
      <c r="F254" s="22" t="s">
        <v>25</v>
      </c>
      <c r="G254" s="22" t="s">
        <v>26</v>
      </c>
      <c r="H254" s="22" t="s">
        <v>13</v>
      </c>
      <c r="I254" s="24">
        <v>0.5</v>
      </c>
      <c r="J254" s="25">
        <v>7500</v>
      </c>
      <c r="K254" s="26">
        <f t="shared" ref="K254:K257" si="81">I254*J254</f>
        <v>3750</v>
      </c>
      <c r="L254" s="26">
        <f t="shared" ref="L254:L257" si="82">K254*M254</f>
        <v>1500</v>
      </c>
      <c r="M254" s="27">
        <v>0.4</v>
      </c>
      <c r="O254" s="7"/>
    </row>
    <row r="255" spans="2:15" x14ac:dyDescent="0.3">
      <c r="B255" s="22" t="s">
        <v>28</v>
      </c>
      <c r="C255" s="22">
        <v>1189833</v>
      </c>
      <c r="D255" s="23">
        <v>44362</v>
      </c>
      <c r="E255" s="22" t="s">
        <v>24</v>
      </c>
      <c r="F255" s="22" t="s">
        <v>25</v>
      </c>
      <c r="G255" s="22" t="s">
        <v>26</v>
      </c>
      <c r="H255" s="22" t="s">
        <v>14</v>
      </c>
      <c r="I255" s="24">
        <v>0.45</v>
      </c>
      <c r="J255" s="25">
        <v>6250</v>
      </c>
      <c r="K255" s="26">
        <f t="shared" si="81"/>
        <v>2812.5</v>
      </c>
      <c r="L255" s="26">
        <f t="shared" si="82"/>
        <v>984.37499999999989</v>
      </c>
      <c r="M255" s="27">
        <v>0.35</v>
      </c>
      <c r="O255" s="7"/>
    </row>
    <row r="256" spans="2:15" x14ac:dyDescent="0.3">
      <c r="B256" s="22" t="s">
        <v>28</v>
      </c>
      <c r="C256" s="22">
        <v>1189833</v>
      </c>
      <c r="D256" s="23">
        <v>44362</v>
      </c>
      <c r="E256" s="22" t="s">
        <v>24</v>
      </c>
      <c r="F256" s="22" t="s">
        <v>25</v>
      </c>
      <c r="G256" s="22" t="s">
        <v>26</v>
      </c>
      <c r="H256" s="22" t="s">
        <v>16</v>
      </c>
      <c r="I256" s="24">
        <v>0.5</v>
      </c>
      <c r="J256" s="25">
        <v>5000</v>
      </c>
      <c r="K256" s="26">
        <f t="shared" si="81"/>
        <v>2500</v>
      </c>
      <c r="L256" s="26">
        <f t="shared" si="82"/>
        <v>1375</v>
      </c>
      <c r="M256" s="27">
        <v>0.55000000000000004</v>
      </c>
      <c r="O256" s="7"/>
    </row>
    <row r="257" spans="2:15" x14ac:dyDescent="0.3">
      <c r="B257" s="22" t="s">
        <v>28</v>
      </c>
      <c r="C257" s="22">
        <v>1189833</v>
      </c>
      <c r="D257" s="23">
        <v>44362</v>
      </c>
      <c r="E257" s="22" t="s">
        <v>24</v>
      </c>
      <c r="F257" s="22" t="s">
        <v>25</v>
      </c>
      <c r="G257" s="22" t="s">
        <v>26</v>
      </c>
      <c r="H257" s="22" t="s">
        <v>17</v>
      </c>
      <c r="I257" s="24">
        <v>0.65</v>
      </c>
      <c r="J257" s="25">
        <v>8000</v>
      </c>
      <c r="K257" s="26">
        <f t="shared" si="81"/>
        <v>5200</v>
      </c>
      <c r="L257" s="26">
        <f t="shared" si="82"/>
        <v>1040</v>
      </c>
      <c r="M257" s="27">
        <v>0.2</v>
      </c>
      <c r="O257" s="7"/>
    </row>
    <row r="258" spans="2:15" x14ac:dyDescent="0.3">
      <c r="B258" s="22" t="s">
        <v>28</v>
      </c>
      <c r="C258" s="22">
        <v>1189833</v>
      </c>
      <c r="D258" s="23">
        <v>44391</v>
      </c>
      <c r="E258" s="22" t="s">
        <v>24</v>
      </c>
      <c r="F258" s="22" t="s">
        <v>25</v>
      </c>
      <c r="G258" s="22" t="s">
        <v>26</v>
      </c>
      <c r="H258" s="22" t="s">
        <v>12</v>
      </c>
      <c r="I258" s="24">
        <v>0.45</v>
      </c>
      <c r="J258" s="25">
        <v>9500</v>
      </c>
      <c r="K258" s="26">
        <f>I258*J258</f>
        <v>4275</v>
      </c>
      <c r="L258" s="26">
        <f>K258*M258</f>
        <v>1710</v>
      </c>
      <c r="M258" s="27">
        <v>0.4</v>
      </c>
      <c r="O258" s="7"/>
    </row>
    <row r="259" spans="2:15" x14ac:dyDescent="0.3">
      <c r="B259" s="22" t="s">
        <v>28</v>
      </c>
      <c r="C259" s="22">
        <v>1189833</v>
      </c>
      <c r="D259" s="23">
        <v>44391</v>
      </c>
      <c r="E259" s="22" t="s">
        <v>24</v>
      </c>
      <c r="F259" s="22" t="s">
        <v>25</v>
      </c>
      <c r="G259" s="22" t="s">
        <v>26</v>
      </c>
      <c r="H259" s="22" t="s">
        <v>15</v>
      </c>
      <c r="I259" s="24">
        <v>0.5</v>
      </c>
      <c r="J259" s="25">
        <v>8000</v>
      </c>
      <c r="K259" s="26">
        <f>I259*J259</f>
        <v>4000</v>
      </c>
      <c r="L259" s="26">
        <f>K259*M259</f>
        <v>1000</v>
      </c>
      <c r="M259" s="27">
        <v>0.25</v>
      </c>
      <c r="O259" s="7"/>
    </row>
    <row r="260" spans="2:15" x14ac:dyDescent="0.3">
      <c r="B260" s="22" t="s">
        <v>28</v>
      </c>
      <c r="C260" s="22">
        <v>1189833</v>
      </c>
      <c r="D260" s="23">
        <v>44391</v>
      </c>
      <c r="E260" s="22" t="s">
        <v>24</v>
      </c>
      <c r="F260" s="22" t="s">
        <v>25</v>
      </c>
      <c r="G260" s="22" t="s">
        <v>26</v>
      </c>
      <c r="H260" s="22" t="s">
        <v>13</v>
      </c>
      <c r="I260" s="24">
        <v>0.5</v>
      </c>
      <c r="J260" s="25">
        <v>7500</v>
      </c>
      <c r="K260" s="26">
        <f t="shared" ref="K260:K263" si="83">I260*J260</f>
        <v>3750</v>
      </c>
      <c r="L260" s="26">
        <f t="shared" ref="L260:L263" si="84">K260*M260</f>
        <v>1500</v>
      </c>
      <c r="M260" s="27">
        <v>0.4</v>
      </c>
      <c r="O260" s="7"/>
    </row>
    <row r="261" spans="2:15" x14ac:dyDescent="0.3">
      <c r="B261" s="22" t="s">
        <v>28</v>
      </c>
      <c r="C261" s="22">
        <v>1189833</v>
      </c>
      <c r="D261" s="23">
        <v>44391</v>
      </c>
      <c r="E261" s="22" t="s">
        <v>24</v>
      </c>
      <c r="F261" s="22" t="s">
        <v>25</v>
      </c>
      <c r="G261" s="22" t="s">
        <v>26</v>
      </c>
      <c r="H261" s="22" t="s">
        <v>14</v>
      </c>
      <c r="I261" s="24">
        <v>0.45</v>
      </c>
      <c r="J261" s="25">
        <v>6500</v>
      </c>
      <c r="K261" s="26">
        <f t="shared" si="83"/>
        <v>2925</v>
      </c>
      <c r="L261" s="26">
        <f t="shared" si="84"/>
        <v>1023.7499999999999</v>
      </c>
      <c r="M261" s="27">
        <v>0.35</v>
      </c>
      <c r="O261" s="7"/>
    </row>
    <row r="262" spans="2:15" x14ac:dyDescent="0.3">
      <c r="B262" s="22" t="s">
        <v>28</v>
      </c>
      <c r="C262" s="22">
        <v>1189833</v>
      </c>
      <c r="D262" s="23">
        <v>44391</v>
      </c>
      <c r="E262" s="22" t="s">
        <v>24</v>
      </c>
      <c r="F262" s="22" t="s">
        <v>25</v>
      </c>
      <c r="G262" s="22" t="s">
        <v>26</v>
      </c>
      <c r="H262" s="22" t="s">
        <v>16</v>
      </c>
      <c r="I262" s="24">
        <v>0.5</v>
      </c>
      <c r="J262" s="25">
        <v>7000</v>
      </c>
      <c r="K262" s="26">
        <f t="shared" si="83"/>
        <v>3500</v>
      </c>
      <c r="L262" s="26">
        <f t="shared" si="84"/>
        <v>1925.0000000000002</v>
      </c>
      <c r="M262" s="27">
        <v>0.55000000000000004</v>
      </c>
      <c r="O262" s="7"/>
    </row>
    <row r="263" spans="2:15" x14ac:dyDescent="0.3">
      <c r="B263" s="22" t="s">
        <v>28</v>
      </c>
      <c r="C263" s="22">
        <v>1189833</v>
      </c>
      <c r="D263" s="23">
        <v>44391</v>
      </c>
      <c r="E263" s="22" t="s">
        <v>24</v>
      </c>
      <c r="F263" s="22" t="s">
        <v>25</v>
      </c>
      <c r="G263" s="22" t="s">
        <v>26</v>
      </c>
      <c r="H263" s="22" t="s">
        <v>17</v>
      </c>
      <c r="I263" s="24">
        <v>0.65</v>
      </c>
      <c r="J263" s="25">
        <v>7000</v>
      </c>
      <c r="K263" s="26">
        <f t="shared" si="83"/>
        <v>4550</v>
      </c>
      <c r="L263" s="26">
        <f t="shared" si="84"/>
        <v>910</v>
      </c>
      <c r="M263" s="27">
        <v>0.2</v>
      </c>
      <c r="O263" s="7"/>
    </row>
    <row r="264" spans="2:15" x14ac:dyDescent="0.3">
      <c r="B264" s="22" t="s">
        <v>28</v>
      </c>
      <c r="C264" s="22">
        <v>1189833</v>
      </c>
      <c r="D264" s="23">
        <v>44423</v>
      </c>
      <c r="E264" s="22" t="s">
        <v>24</v>
      </c>
      <c r="F264" s="22" t="s">
        <v>25</v>
      </c>
      <c r="G264" s="22" t="s">
        <v>26</v>
      </c>
      <c r="H264" s="22" t="s">
        <v>12</v>
      </c>
      <c r="I264" s="24">
        <v>0.5</v>
      </c>
      <c r="J264" s="25">
        <v>9000</v>
      </c>
      <c r="K264" s="26">
        <f>I264*J264</f>
        <v>4500</v>
      </c>
      <c r="L264" s="26">
        <f>K264*M264</f>
        <v>1800</v>
      </c>
      <c r="M264" s="27">
        <v>0.4</v>
      </c>
      <c r="O264" s="7"/>
    </row>
    <row r="265" spans="2:15" x14ac:dyDescent="0.3">
      <c r="B265" s="22" t="s">
        <v>28</v>
      </c>
      <c r="C265" s="22">
        <v>1189833</v>
      </c>
      <c r="D265" s="23">
        <v>44423</v>
      </c>
      <c r="E265" s="22" t="s">
        <v>24</v>
      </c>
      <c r="F265" s="22" t="s">
        <v>25</v>
      </c>
      <c r="G265" s="22" t="s">
        <v>26</v>
      </c>
      <c r="H265" s="22" t="s">
        <v>15</v>
      </c>
      <c r="I265" s="24">
        <v>0.55000000000000004</v>
      </c>
      <c r="J265" s="25">
        <v>8500</v>
      </c>
      <c r="K265" s="26">
        <f>I265*J265</f>
        <v>4675</v>
      </c>
      <c r="L265" s="26">
        <f>K265*M265</f>
        <v>1168.75</v>
      </c>
      <c r="M265" s="27">
        <v>0.25</v>
      </c>
      <c r="O265" s="7"/>
    </row>
    <row r="266" spans="2:15" x14ac:dyDescent="0.3">
      <c r="B266" s="22" t="s">
        <v>28</v>
      </c>
      <c r="C266" s="22">
        <v>1189833</v>
      </c>
      <c r="D266" s="23">
        <v>44423</v>
      </c>
      <c r="E266" s="22" t="s">
        <v>24</v>
      </c>
      <c r="F266" s="22" t="s">
        <v>25</v>
      </c>
      <c r="G266" s="22" t="s">
        <v>26</v>
      </c>
      <c r="H266" s="22" t="s">
        <v>13</v>
      </c>
      <c r="I266" s="24">
        <v>0.5</v>
      </c>
      <c r="J266" s="25">
        <v>7250</v>
      </c>
      <c r="K266" s="26">
        <f t="shared" ref="K266:K269" si="85">I266*J266</f>
        <v>3625</v>
      </c>
      <c r="L266" s="26">
        <f t="shared" ref="L266:L269" si="86">K266*M266</f>
        <v>1450</v>
      </c>
      <c r="M266" s="27">
        <v>0.4</v>
      </c>
      <c r="O266" s="7"/>
    </row>
    <row r="267" spans="2:15" x14ac:dyDescent="0.3">
      <c r="B267" s="22" t="s">
        <v>28</v>
      </c>
      <c r="C267" s="22">
        <v>1189833</v>
      </c>
      <c r="D267" s="23">
        <v>44423</v>
      </c>
      <c r="E267" s="22" t="s">
        <v>24</v>
      </c>
      <c r="F267" s="22" t="s">
        <v>25</v>
      </c>
      <c r="G267" s="22" t="s">
        <v>26</v>
      </c>
      <c r="H267" s="22" t="s">
        <v>14</v>
      </c>
      <c r="I267" s="24">
        <v>0.5</v>
      </c>
      <c r="J267" s="25">
        <v>6750</v>
      </c>
      <c r="K267" s="26">
        <f t="shared" si="85"/>
        <v>3375</v>
      </c>
      <c r="L267" s="26">
        <f t="shared" si="86"/>
        <v>1181.25</v>
      </c>
      <c r="M267" s="27">
        <v>0.35</v>
      </c>
      <c r="O267" s="7"/>
    </row>
    <row r="268" spans="2:15" x14ac:dyDescent="0.3">
      <c r="B268" s="22" t="s">
        <v>28</v>
      </c>
      <c r="C268" s="22">
        <v>1189833</v>
      </c>
      <c r="D268" s="23">
        <v>44423</v>
      </c>
      <c r="E268" s="22" t="s">
        <v>24</v>
      </c>
      <c r="F268" s="22" t="s">
        <v>25</v>
      </c>
      <c r="G268" s="22" t="s">
        <v>26</v>
      </c>
      <c r="H268" s="22" t="s">
        <v>16</v>
      </c>
      <c r="I268" s="24">
        <v>0.6</v>
      </c>
      <c r="J268" s="25">
        <v>6750</v>
      </c>
      <c r="K268" s="26">
        <f t="shared" si="85"/>
        <v>4050</v>
      </c>
      <c r="L268" s="26">
        <f t="shared" si="86"/>
        <v>2227.5</v>
      </c>
      <c r="M268" s="27">
        <v>0.55000000000000004</v>
      </c>
      <c r="O268" s="7"/>
    </row>
    <row r="269" spans="2:15" x14ac:dyDescent="0.3">
      <c r="B269" s="22" t="s">
        <v>28</v>
      </c>
      <c r="C269" s="22">
        <v>1189833</v>
      </c>
      <c r="D269" s="23">
        <v>44423</v>
      </c>
      <c r="E269" s="22" t="s">
        <v>24</v>
      </c>
      <c r="F269" s="22" t="s">
        <v>25</v>
      </c>
      <c r="G269" s="22" t="s">
        <v>26</v>
      </c>
      <c r="H269" s="22" t="s">
        <v>17</v>
      </c>
      <c r="I269" s="24">
        <v>0.65</v>
      </c>
      <c r="J269" s="25">
        <v>6500</v>
      </c>
      <c r="K269" s="26">
        <f t="shared" si="85"/>
        <v>4225</v>
      </c>
      <c r="L269" s="26">
        <f t="shared" si="86"/>
        <v>845</v>
      </c>
      <c r="M269" s="27">
        <v>0.2</v>
      </c>
      <c r="O269" s="7"/>
    </row>
    <row r="270" spans="2:15" x14ac:dyDescent="0.3">
      <c r="B270" s="22" t="s">
        <v>28</v>
      </c>
      <c r="C270" s="22">
        <v>1189833</v>
      </c>
      <c r="D270" s="23">
        <v>44455</v>
      </c>
      <c r="E270" s="22" t="s">
        <v>24</v>
      </c>
      <c r="F270" s="22" t="s">
        <v>25</v>
      </c>
      <c r="G270" s="22" t="s">
        <v>26</v>
      </c>
      <c r="H270" s="22" t="s">
        <v>12</v>
      </c>
      <c r="I270" s="24">
        <v>0.5</v>
      </c>
      <c r="J270" s="25">
        <v>8500</v>
      </c>
      <c r="K270" s="26">
        <f>I270*J270</f>
        <v>4250</v>
      </c>
      <c r="L270" s="26">
        <f>K270*M270</f>
        <v>1700</v>
      </c>
      <c r="M270" s="27">
        <v>0.4</v>
      </c>
      <c r="O270" s="7"/>
    </row>
    <row r="271" spans="2:15" x14ac:dyDescent="0.3">
      <c r="B271" s="22" t="s">
        <v>28</v>
      </c>
      <c r="C271" s="22">
        <v>1189833</v>
      </c>
      <c r="D271" s="23">
        <v>44455</v>
      </c>
      <c r="E271" s="22" t="s">
        <v>24</v>
      </c>
      <c r="F271" s="22" t="s">
        <v>25</v>
      </c>
      <c r="G271" s="22" t="s">
        <v>26</v>
      </c>
      <c r="H271" s="22" t="s">
        <v>15</v>
      </c>
      <c r="I271" s="24">
        <v>0.55000000000000004</v>
      </c>
      <c r="J271" s="25">
        <v>8500</v>
      </c>
      <c r="K271" s="26">
        <f>I271*J271</f>
        <v>4675</v>
      </c>
      <c r="L271" s="26">
        <f>K271*M271</f>
        <v>1168.75</v>
      </c>
      <c r="M271" s="27">
        <v>0.25</v>
      </c>
      <c r="O271" s="7"/>
    </row>
    <row r="272" spans="2:15" x14ac:dyDescent="0.3">
      <c r="B272" s="22" t="s">
        <v>28</v>
      </c>
      <c r="C272" s="22">
        <v>1189833</v>
      </c>
      <c r="D272" s="23">
        <v>44455</v>
      </c>
      <c r="E272" s="22" t="s">
        <v>24</v>
      </c>
      <c r="F272" s="22" t="s">
        <v>25</v>
      </c>
      <c r="G272" s="22" t="s">
        <v>26</v>
      </c>
      <c r="H272" s="22" t="s">
        <v>13</v>
      </c>
      <c r="I272" s="24">
        <v>0.5</v>
      </c>
      <c r="J272" s="25">
        <v>7000</v>
      </c>
      <c r="K272" s="26">
        <f t="shared" ref="K272:K275" si="87">I272*J272</f>
        <v>3500</v>
      </c>
      <c r="L272" s="26">
        <f t="shared" ref="L272:L275" si="88">K272*M272</f>
        <v>1400</v>
      </c>
      <c r="M272" s="27">
        <v>0.4</v>
      </c>
      <c r="O272" s="7"/>
    </row>
    <row r="273" spans="2:15" x14ac:dyDescent="0.3">
      <c r="B273" s="22" t="s">
        <v>28</v>
      </c>
      <c r="C273" s="22">
        <v>1189833</v>
      </c>
      <c r="D273" s="23">
        <v>44455</v>
      </c>
      <c r="E273" s="22" t="s">
        <v>24</v>
      </c>
      <c r="F273" s="22" t="s">
        <v>25</v>
      </c>
      <c r="G273" s="22" t="s">
        <v>26</v>
      </c>
      <c r="H273" s="22" t="s">
        <v>14</v>
      </c>
      <c r="I273" s="24">
        <v>0.5</v>
      </c>
      <c r="J273" s="25">
        <v>6500</v>
      </c>
      <c r="K273" s="26">
        <f t="shared" si="87"/>
        <v>3250</v>
      </c>
      <c r="L273" s="26">
        <f t="shared" si="88"/>
        <v>1137.5</v>
      </c>
      <c r="M273" s="27">
        <v>0.35</v>
      </c>
      <c r="O273" s="7"/>
    </row>
    <row r="274" spans="2:15" x14ac:dyDescent="0.3">
      <c r="B274" s="22" t="s">
        <v>28</v>
      </c>
      <c r="C274" s="22">
        <v>1189833</v>
      </c>
      <c r="D274" s="23">
        <v>44455</v>
      </c>
      <c r="E274" s="22" t="s">
        <v>24</v>
      </c>
      <c r="F274" s="22" t="s">
        <v>25</v>
      </c>
      <c r="G274" s="22" t="s">
        <v>26</v>
      </c>
      <c r="H274" s="22" t="s">
        <v>16</v>
      </c>
      <c r="I274" s="24">
        <v>0.6</v>
      </c>
      <c r="J274" s="25">
        <v>6500</v>
      </c>
      <c r="K274" s="26">
        <f t="shared" si="87"/>
        <v>3900</v>
      </c>
      <c r="L274" s="26">
        <f t="shared" si="88"/>
        <v>2145</v>
      </c>
      <c r="M274" s="27">
        <v>0.55000000000000004</v>
      </c>
      <c r="O274" s="7"/>
    </row>
    <row r="275" spans="2:15" x14ac:dyDescent="0.3">
      <c r="B275" s="22" t="s">
        <v>28</v>
      </c>
      <c r="C275" s="22">
        <v>1189833</v>
      </c>
      <c r="D275" s="23">
        <v>44455</v>
      </c>
      <c r="E275" s="22" t="s">
        <v>24</v>
      </c>
      <c r="F275" s="22" t="s">
        <v>25</v>
      </c>
      <c r="G275" s="22" t="s">
        <v>26</v>
      </c>
      <c r="H275" s="22" t="s">
        <v>17</v>
      </c>
      <c r="I275" s="24">
        <v>0.65</v>
      </c>
      <c r="J275" s="25">
        <v>7000</v>
      </c>
      <c r="K275" s="26">
        <f t="shared" si="87"/>
        <v>4550</v>
      </c>
      <c r="L275" s="26">
        <f t="shared" si="88"/>
        <v>910</v>
      </c>
      <c r="M275" s="27">
        <v>0.2</v>
      </c>
      <c r="O275" s="7"/>
    </row>
    <row r="276" spans="2:15" x14ac:dyDescent="0.3">
      <c r="B276" s="22" t="s">
        <v>28</v>
      </c>
      <c r="C276" s="22">
        <v>1189833</v>
      </c>
      <c r="D276" s="23">
        <v>44484</v>
      </c>
      <c r="E276" s="22" t="s">
        <v>24</v>
      </c>
      <c r="F276" s="22" t="s">
        <v>25</v>
      </c>
      <c r="G276" s="22" t="s">
        <v>26</v>
      </c>
      <c r="H276" s="22" t="s">
        <v>12</v>
      </c>
      <c r="I276" s="24">
        <v>0.5</v>
      </c>
      <c r="J276" s="25">
        <v>8000</v>
      </c>
      <c r="K276" s="26">
        <f>I276*J276</f>
        <v>4000</v>
      </c>
      <c r="L276" s="26">
        <f>K276*M276</f>
        <v>1600</v>
      </c>
      <c r="M276" s="27">
        <v>0.4</v>
      </c>
      <c r="O276" s="7"/>
    </row>
    <row r="277" spans="2:15" x14ac:dyDescent="0.3">
      <c r="B277" s="22" t="s">
        <v>28</v>
      </c>
      <c r="C277" s="22">
        <v>1189833</v>
      </c>
      <c r="D277" s="23">
        <v>44484</v>
      </c>
      <c r="E277" s="22" t="s">
        <v>24</v>
      </c>
      <c r="F277" s="22" t="s">
        <v>25</v>
      </c>
      <c r="G277" s="22" t="s">
        <v>26</v>
      </c>
      <c r="H277" s="22" t="s">
        <v>15</v>
      </c>
      <c r="I277" s="24">
        <v>0.55000000000000004</v>
      </c>
      <c r="J277" s="25">
        <v>8000</v>
      </c>
      <c r="K277" s="26">
        <f>I277*J277</f>
        <v>4400</v>
      </c>
      <c r="L277" s="26">
        <f>K277*M277</f>
        <v>1100</v>
      </c>
      <c r="M277" s="27">
        <v>0.25</v>
      </c>
      <c r="O277" s="7"/>
    </row>
    <row r="278" spans="2:15" x14ac:dyDescent="0.3">
      <c r="B278" s="22" t="s">
        <v>28</v>
      </c>
      <c r="C278" s="22">
        <v>1189833</v>
      </c>
      <c r="D278" s="23">
        <v>44484</v>
      </c>
      <c r="E278" s="22" t="s">
        <v>24</v>
      </c>
      <c r="F278" s="22" t="s">
        <v>25</v>
      </c>
      <c r="G278" s="22" t="s">
        <v>26</v>
      </c>
      <c r="H278" s="22" t="s">
        <v>13</v>
      </c>
      <c r="I278" s="24">
        <v>0.5</v>
      </c>
      <c r="J278" s="25">
        <v>6500</v>
      </c>
      <c r="K278" s="26">
        <f t="shared" ref="K278:K281" si="89">I278*J278</f>
        <v>3250</v>
      </c>
      <c r="L278" s="26">
        <f t="shared" ref="L278:L281" si="90">K278*M278</f>
        <v>1300</v>
      </c>
      <c r="M278" s="27">
        <v>0.4</v>
      </c>
      <c r="O278" s="7"/>
    </row>
    <row r="279" spans="2:15" x14ac:dyDescent="0.3">
      <c r="B279" s="22" t="s">
        <v>28</v>
      </c>
      <c r="C279" s="22">
        <v>1189833</v>
      </c>
      <c r="D279" s="23">
        <v>44484</v>
      </c>
      <c r="E279" s="22" t="s">
        <v>24</v>
      </c>
      <c r="F279" s="22" t="s">
        <v>25</v>
      </c>
      <c r="G279" s="22" t="s">
        <v>26</v>
      </c>
      <c r="H279" s="22" t="s">
        <v>14</v>
      </c>
      <c r="I279" s="24">
        <v>0.5</v>
      </c>
      <c r="J279" s="25">
        <v>6250</v>
      </c>
      <c r="K279" s="26">
        <f t="shared" si="89"/>
        <v>3125</v>
      </c>
      <c r="L279" s="26">
        <f t="shared" si="90"/>
        <v>1093.75</v>
      </c>
      <c r="M279" s="27">
        <v>0.35</v>
      </c>
      <c r="O279" s="7"/>
    </row>
    <row r="280" spans="2:15" x14ac:dyDescent="0.3">
      <c r="B280" s="22" t="s">
        <v>28</v>
      </c>
      <c r="C280" s="22">
        <v>1189833</v>
      </c>
      <c r="D280" s="23">
        <v>44484</v>
      </c>
      <c r="E280" s="22" t="s">
        <v>24</v>
      </c>
      <c r="F280" s="22" t="s">
        <v>25</v>
      </c>
      <c r="G280" s="22" t="s">
        <v>26</v>
      </c>
      <c r="H280" s="22" t="s">
        <v>16</v>
      </c>
      <c r="I280" s="24">
        <v>0.6</v>
      </c>
      <c r="J280" s="25">
        <v>6000</v>
      </c>
      <c r="K280" s="26">
        <f t="shared" si="89"/>
        <v>3600</v>
      </c>
      <c r="L280" s="26">
        <f t="shared" si="90"/>
        <v>1980.0000000000002</v>
      </c>
      <c r="M280" s="27">
        <v>0.55000000000000004</v>
      </c>
      <c r="O280" s="7"/>
    </row>
    <row r="281" spans="2:15" x14ac:dyDescent="0.3">
      <c r="B281" s="22" t="s">
        <v>28</v>
      </c>
      <c r="C281" s="22">
        <v>1189833</v>
      </c>
      <c r="D281" s="23">
        <v>44484</v>
      </c>
      <c r="E281" s="22" t="s">
        <v>24</v>
      </c>
      <c r="F281" s="22" t="s">
        <v>25</v>
      </c>
      <c r="G281" s="22" t="s">
        <v>26</v>
      </c>
      <c r="H281" s="22" t="s">
        <v>17</v>
      </c>
      <c r="I281" s="24">
        <v>0.65</v>
      </c>
      <c r="J281" s="25">
        <v>6500</v>
      </c>
      <c r="K281" s="26">
        <f t="shared" si="89"/>
        <v>4225</v>
      </c>
      <c r="L281" s="26">
        <f t="shared" si="90"/>
        <v>845</v>
      </c>
      <c r="M281" s="27">
        <v>0.2</v>
      </c>
      <c r="O281" s="7"/>
    </row>
    <row r="282" spans="2:15" x14ac:dyDescent="0.3">
      <c r="B282" s="22" t="s">
        <v>28</v>
      </c>
      <c r="C282" s="22">
        <v>1189833</v>
      </c>
      <c r="D282" s="23">
        <v>44515</v>
      </c>
      <c r="E282" s="22" t="s">
        <v>24</v>
      </c>
      <c r="F282" s="22" t="s">
        <v>25</v>
      </c>
      <c r="G282" s="22" t="s">
        <v>26</v>
      </c>
      <c r="H282" s="22" t="s">
        <v>12</v>
      </c>
      <c r="I282" s="24">
        <v>0.5</v>
      </c>
      <c r="J282" s="25">
        <v>8250</v>
      </c>
      <c r="K282" s="26">
        <f>I282*J282</f>
        <v>4125</v>
      </c>
      <c r="L282" s="26">
        <f>K282*M282</f>
        <v>1650</v>
      </c>
      <c r="M282" s="27">
        <v>0.4</v>
      </c>
      <c r="O282" s="7"/>
    </row>
    <row r="283" spans="2:15" x14ac:dyDescent="0.3">
      <c r="B283" s="22" t="s">
        <v>28</v>
      </c>
      <c r="C283" s="22">
        <v>1189833</v>
      </c>
      <c r="D283" s="23">
        <v>44515</v>
      </c>
      <c r="E283" s="22" t="s">
        <v>24</v>
      </c>
      <c r="F283" s="22" t="s">
        <v>25</v>
      </c>
      <c r="G283" s="22" t="s">
        <v>26</v>
      </c>
      <c r="H283" s="22" t="s">
        <v>15</v>
      </c>
      <c r="I283" s="24">
        <v>0.55000000000000004</v>
      </c>
      <c r="J283" s="25">
        <v>8250</v>
      </c>
      <c r="K283" s="26">
        <f>I283*J283</f>
        <v>4537.5</v>
      </c>
      <c r="L283" s="26">
        <f>K283*M283</f>
        <v>1134.375</v>
      </c>
      <c r="M283" s="27">
        <v>0.25</v>
      </c>
      <c r="O283" s="7"/>
    </row>
    <row r="284" spans="2:15" x14ac:dyDescent="0.3">
      <c r="B284" s="22" t="s">
        <v>28</v>
      </c>
      <c r="C284" s="22">
        <v>1189833</v>
      </c>
      <c r="D284" s="23">
        <v>44515</v>
      </c>
      <c r="E284" s="22" t="s">
        <v>24</v>
      </c>
      <c r="F284" s="22" t="s">
        <v>25</v>
      </c>
      <c r="G284" s="22" t="s">
        <v>26</v>
      </c>
      <c r="H284" s="22" t="s">
        <v>13</v>
      </c>
      <c r="I284" s="24">
        <v>0.5</v>
      </c>
      <c r="J284" s="25">
        <v>6750</v>
      </c>
      <c r="K284" s="26">
        <f t="shared" ref="K284:K287" si="91">I284*J284</f>
        <v>3375</v>
      </c>
      <c r="L284" s="26">
        <f t="shared" ref="L284:L287" si="92">K284*M284</f>
        <v>1350</v>
      </c>
      <c r="M284" s="27">
        <v>0.4</v>
      </c>
      <c r="O284" s="7"/>
    </row>
    <row r="285" spans="2:15" x14ac:dyDescent="0.3">
      <c r="B285" s="22" t="s">
        <v>28</v>
      </c>
      <c r="C285" s="22">
        <v>1189833</v>
      </c>
      <c r="D285" s="23">
        <v>44515</v>
      </c>
      <c r="E285" s="22" t="s">
        <v>24</v>
      </c>
      <c r="F285" s="22" t="s">
        <v>25</v>
      </c>
      <c r="G285" s="22" t="s">
        <v>26</v>
      </c>
      <c r="H285" s="22" t="s">
        <v>14</v>
      </c>
      <c r="I285" s="24">
        <v>0.5</v>
      </c>
      <c r="J285" s="25">
        <v>6500</v>
      </c>
      <c r="K285" s="26">
        <f t="shared" si="91"/>
        <v>3250</v>
      </c>
      <c r="L285" s="26">
        <f t="shared" si="92"/>
        <v>1137.5</v>
      </c>
      <c r="M285" s="27">
        <v>0.35</v>
      </c>
      <c r="O285" s="7"/>
    </row>
    <row r="286" spans="2:15" x14ac:dyDescent="0.3">
      <c r="B286" s="22" t="s">
        <v>28</v>
      </c>
      <c r="C286" s="22">
        <v>1189833</v>
      </c>
      <c r="D286" s="23">
        <v>44515</v>
      </c>
      <c r="E286" s="22" t="s">
        <v>24</v>
      </c>
      <c r="F286" s="22" t="s">
        <v>25</v>
      </c>
      <c r="G286" s="22" t="s">
        <v>26</v>
      </c>
      <c r="H286" s="22" t="s">
        <v>16</v>
      </c>
      <c r="I286" s="24">
        <v>0.6</v>
      </c>
      <c r="J286" s="25">
        <v>6000</v>
      </c>
      <c r="K286" s="26">
        <f t="shared" si="91"/>
        <v>3600</v>
      </c>
      <c r="L286" s="26">
        <f t="shared" si="92"/>
        <v>1980.0000000000002</v>
      </c>
      <c r="M286" s="27">
        <v>0.55000000000000004</v>
      </c>
      <c r="O286" s="7"/>
    </row>
    <row r="287" spans="2:15" x14ac:dyDescent="0.3">
      <c r="B287" s="22" t="s">
        <v>28</v>
      </c>
      <c r="C287" s="22">
        <v>1189833</v>
      </c>
      <c r="D287" s="23">
        <v>44515</v>
      </c>
      <c r="E287" s="22" t="s">
        <v>24</v>
      </c>
      <c r="F287" s="22" t="s">
        <v>25</v>
      </c>
      <c r="G287" s="22" t="s">
        <v>26</v>
      </c>
      <c r="H287" s="22" t="s">
        <v>17</v>
      </c>
      <c r="I287" s="24">
        <v>0.65</v>
      </c>
      <c r="J287" s="25">
        <v>7000</v>
      </c>
      <c r="K287" s="26">
        <f t="shared" si="91"/>
        <v>4550</v>
      </c>
      <c r="L287" s="26">
        <f t="shared" si="92"/>
        <v>910</v>
      </c>
      <c r="M287" s="27">
        <v>0.2</v>
      </c>
      <c r="O287" s="7"/>
    </row>
    <row r="288" spans="2:15" x14ac:dyDescent="0.3">
      <c r="B288" s="22" t="s">
        <v>28</v>
      </c>
      <c r="C288" s="22">
        <v>1189833</v>
      </c>
      <c r="D288" s="23">
        <v>44544</v>
      </c>
      <c r="E288" s="22" t="s">
        <v>24</v>
      </c>
      <c r="F288" s="22" t="s">
        <v>25</v>
      </c>
      <c r="G288" s="22" t="s">
        <v>26</v>
      </c>
      <c r="H288" s="22" t="s">
        <v>12</v>
      </c>
      <c r="I288" s="24">
        <v>0.5</v>
      </c>
      <c r="J288" s="25">
        <v>9000</v>
      </c>
      <c r="K288" s="26">
        <f>I288*J288</f>
        <v>4500</v>
      </c>
      <c r="L288" s="26">
        <f>K288*M288</f>
        <v>1800</v>
      </c>
      <c r="M288" s="27">
        <v>0.4</v>
      </c>
      <c r="O288" s="7"/>
    </row>
    <row r="289" spans="2:16" x14ac:dyDescent="0.3">
      <c r="B289" s="22" t="s">
        <v>28</v>
      </c>
      <c r="C289" s="22">
        <v>1189833</v>
      </c>
      <c r="D289" s="23">
        <v>44544</v>
      </c>
      <c r="E289" s="22" t="s">
        <v>24</v>
      </c>
      <c r="F289" s="22" t="s">
        <v>25</v>
      </c>
      <c r="G289" s="22" t="s">
        <v>26</v>
      </c>
      <c r="H289" s="22" t="s">
        <v>15</v>
      </c>
      <c r="I289" s="24">
        <v>0.55000000000000004</v>
      </c>
      <c r="J289" s="25">
        <v>9000</v>
      </c>
      <c r="K289" s="26">
        <f>I289*J289</f>
        <v>4950</v>
      </c>
      <c r="L289" s="26">
        <f>K289*M289</f>
        <v>1237.5</v>
      </c>
      <c r="M289" s="27">
        <v>0.25</v>
      </c>
      <c r="O289" s="7"/>
    </row>
    <row r="290" spans="2:16" x14ac:dyDescent="0.3">
      <c r="B290" s="22" t="s">
        <v>28</v>
      </c>
      <c r="C290" s="22">
        <v>1189833</v>
      </c>
      <c r="D290" s="23">
        <v>44544</v>
      </c>
      <c r="E290" s="22" t="s">
        <v>24</v>
      </c>
      <c r="F290" s="22" t="s">
        <v>25</v>
      </c>
      <c r="G290" s="22" t="s">
        <v>26</v>
      </c>
      <c r="H290" s="22" t="s">
        <v>13</v>
      </c>
      <c r="I290" s="24">
        <v>0.5</v>
      </c>
      <c r="J290" s="25">
        <v>7000</v>
      </c>
      <c r="K290" s="26">
        <f t="shared" ref="K290:K293" si="93">I290*J290</f>
        <v>3500</v>
      </c>
      <c r="L290" s="26">
        <f t="shared" ref="L290:L293" si="94">K290*M290</f>
        <v>1400</v>
      </c>
      <c r="M290" s="27">
        <v>0.4</v>
      </c>
      <c r="O290" s="7"/>
    </row>
    <row r="291" spans="2:16" x14ac:dyDescent="0.3">
      <c r="B291" s="22" t="s">
        <v>28</v>
      </c>
      <c r="C291" s="22">
        <v>1189833</v>
      </c>
      <c r="D291" s="23">
        <v>44544</v>
      </c>
      <c r="E291" s="22" t="s">
        <v>24</v>
      </c>
      <c r="F291" s="22" t="s">
        <v>25</v>
      </c>
      <c r="G291" s="22" t="s">
        <v>26</v>
      </c>
      <c r="H291" s="22" t="s">
        <v>14</v>
      </c>
      <c r="I291" s="24">
        <v>0.5</v>
      </c>
      <c r="J291" s="25">
        <v>7000</v>
      </c>
      <c r="K291" s="26">
        <f t="shared" si="93"/>
        <v>3500</v>
      </c>
      <c r="L291" s="26">
        <f t="shared" si="94"/>
        <v>1225</v>
      </c>
      <c r="M291" s="27">
        <v>0.35</v>
      </c>
      <c r="O291" s="7"/>
    </row>
    <row r="292" spans="2:16" x14ac:dyDescent="0.3">
      <c r="B292" s="22" t="s">
        <v>28</v>
      </c>
      <c r="C292" s="22">
        <v>1189833</v>
      </c>
      <c r="D292" s="23">
        <v>44544</v>
      </c>
      <c r="E292" s="22" t="s">
        <v>24</v>
      </c>
      <c r="F292" s="22" t="s">
        <v>25</v>
      </c>
      <c r="G292" s="22" t="s">
        <v>26</v>
      </c>
      <c r="H292" s="22" t="s">
        <v>16</v>
      </c>
      <c r="I292" s="24">
        <v>0.6</v>
      </c>
      <c r="J292" s="25">
        <v>6250</v>
      </c>
      <c r="K292" s="26">
        <f t="shared" si="93"/>
        <v>3750</v>
      </c>
      <c r="L292" s="26">
        <f t="shared" si="94"/>
        <v>2062.5</v>
      </c>
      <c r="M292" s="27">
        <v>0.55000000000000004</v>
      </c>
      <c r="O292" s="7"/>
    </row>
    <row r="293" spans="2:16" x14ac:dyDescent="0.3">
      <c r="B293" s="22" t="s">
        <v>28</v>
      </c>
      <c r="C293" s="22">
        <v>1189833</v>
      </c>
      <c r="D293" s="23">
        <v>44544</v>
      </c>
      <c r="E293" s="22" t="s">
        <v>24</v>
      </c>
      <c r="F293" s="22" t="s">
        <v>25</v>
      </c>
      <c r="G293" s="22" t="s">
        <v>26</v>
      </c>
      <c r="H293" s="22" t="s">
        <v>17</v>
      </c>
      <c r="I293" s="24">
        <v>0.65</v>
      </c>
      <c r="J293" s="25">
        <v>7250</v>
      </c>
      <c r="K293" s="26">
        <f t="shared" si="93"/>
        <v>4712.5</v>
      </c>
      <c r="L293" s="26">
        <f t="shared" si="94"/>
        <v>942.5</v>
      </c>
      <c r="M293" s="27">
        <v>0.2</v>
      </c>
      <c r="O293" s="7"/>
    </row>
    <row r="294" spans="2:16" x14ac:dyDescent="0.3">
      <c r="B294" s="22" t="s">
        <v>10</v>
      </c>
      <c r="C294" s="22">
        <v>1185732</v>
      </c>
      <c r="D294" s="23">
        <v>44211</v>
      </c>
      <c r="E294" s="22" t="s">
        <v>30</v>
      </c>
      <c r="F294" s="22" t="s">
        <v>31</v>
      </c>
      <c r="G294" s="22" t="s">
        <v>32</v>
      </c>
      <c r="H294" s="22" t="s">
        <v>12</v>
      </c>
      <c r="I294" s="24">
        <v>0.45</v>
      </c>
      <c r="J294" s="25">
        <v>4750</v>
      </c>
      <c r="K294" s="26">
        <f>I294*J294</f>
        <v>2137.5</v>
      </c>
      <c r="L294" s="26">
        <f>K294*M294</f>
        <v>855</v>
      </c>
      <c r="M294" s="27">
        <v>0.4</v>
      </c>
      <c r="O294" s="5"/>
      <c r="P294" s="3"/>
    </row>
    <row r="295" spans="2:16" x14ac:dyDescent="0.3">
      <c r="B295" s="22" t="s">
        <v>10</v>
      </c>
      <c r="C295" s="22">
        <v>1185732</v>
      </c>
      <c r="D295" s="23">
        <v>44211</v>
      </c>
      <c r="E295" s="22" t="s">
        <v>30</v>
      </c>
      <c r="F295" s="22" t="s">
        <v>31</v>
      </c>
      <c r="G295" s="22" t="s">
        <v>32</v>
      </c>
      <c r="H295" s="22" t="s">
        <v>15</v>
      </c>
      <c r="I295" s="24">
        <v>0.45</v>
      </c>
      <c r="J295" s="25">
        <v>2750</v>
      </c>
      <c r="K295" s="26">
        <f>I295*J295</f>
        <v>1237.5</v>
      </c>
      <c r="L295" s="26">
        <f>K295*M295</f>
        <v>433.125</v>
      </c>
      <c r="M295" s="27">
        <v>0.35</v>
      </c>
      <c r="O295" s="5"/>
      <c r="P295" s="3"/>
    </row>
    <row r="296" spans="2:16" x14ac:dyDescent="0.3">
      <c r="B296" s="22" t="s">
        <v>10</v>
      </c>
      <c r="C296" s="22">
        <v>1185732</v>
      </c>
      <c r="D296" s="23">
        <v>44211</v>
      </c>
      <c r="E296" s="22" t="s">
        <v>30</v>
      </c>
      <c r="F296" s="22" t="s">
        <v>31</v>
      </c>
      <c r="G296" s="22" t="s">
        <v>32</v>
      </c>
      <c r="H296" s="22" t="s">
        <v>13</v>
      </c>
      <c r="I296" s="24">
        <v>0.35000000000000003</v>
      </c>
      <c r="J296" s="25">
        <v>2750</v>
      </c>
      <c r="K296" s="26">
        <f t="shared" ref="K296:K299" si="95">I296*J296</f>
        <v>962.50000000000011</v>
      </c>
      <c r="L296" s="26">
        <f t="shared" ref="L296:L299" si="96">K296*M296</f>
        <v>336.875</v>
      </c>
      <c r="M296" s="27">
        <v>0.35</v>
      </c>
      <c r="O296" s="5"/>
      <c r="P296" s="3"/>
    </row>
    <row r="297" spans="2:16" x14ac:dyDescent="0.3">
      <c r="B297" s="22" t="s">
        <v>10</v>
      </c>
      <c r="C297" s="22">
        <v>1185732</v>
      </c>
      <c r="D297" s="23">
        <v>44211</v>
      </c>
      <c r="E297" s="22" t="s">
        <v>30</v>
      </c>
      <c r="F297" s="22" t="s">
        <v>31</v>
      </c>
      <c r="G297" s="22" t="s">
        <v>32</v>
      </c>
      <c r="H297" s="22" t="s">
        <v>14</v>
      </c>
      <c r="I297" s="24">
        <v>0.4</v>
      </c>
      <c r="J297" s="25">
        <v>1250</v>
      </c>
      <c r="K297" s="26">
        <f t="shared" si="95"/>
        <v>500</v>
      </c>
      <c r="L297" s="26">
        <f t="shared" si="96"/>
        <v>200</v>
      </c>
      <c r="M297" s="27">
        <v>0.4</v>
      </c>
      <c r="O297" s="2"/>
      <c r="P297" s="3"/>
    </row>
    <row r="298" spans="2:16" x14ac:dyDescent="0.3">
      <c r="B298" s="22" t="s">
        <v>10</v>
      </c>
      <c r="C298" s="22">
        <v>1185732</v>
      </c>
      <c r="D298" s="23">
        <v>44211</v>
      </c>
      <c r="E298" s="22" t="s">
        <v>30</v>
      </c>
      <c r="F298" s="22" t="s">
        <v>31</v>
      </c>
      <c r="G298" s="22" t="s">
        <v>32</v>
      </c>
      <c r="H298" s="22" t="s">
        <v>16</v>
      </c>
      <c r="I298" s="24">
        <v>0.54999999999999993</v>
      </c>
      <c r="J298" s="25">
        <v>1750</v>
      </c>
      <c r="K298" s="26">
        <f t="shared" si="95"/>
        <v>962.49999999999989</v>
      </c>
      <c r="L298" s="26">
        <f t="shared" si="96"/>
        <v>336.87499999999994</v>
      </c>
      <c r="M298" s="27">
        <v>0.35</v>
      </c>
      <c r="O298" s="2"/>
      <c r="P298" s="3"/>
    </row>
    <row r="299" spans="2:16" x14ac:dyDescent="0.3">
      <c r="B299" s="22" t="s">
        <v>10</v>
      </c>
      <c r="C299" s="22">
        <v>1185732</v>
      </c>
      <c r="D299" s="23">
        <v>44211</v>
      </c>
      <c r="E299" s="22" t="s">
        <v>30</v>
      </c>
      <c r="F299" s="22" t="s">
        <v>31</v>
      </c>
      <c r="G299" s="22" t="s">
        <v>32</v>
      </c>
      <c r="H299" s="22" t="s">
        <v>17</v>
      </c>
      <c r="I299" s="24">
        <v>0.45</v>
      </c>
      <c r="J299" s="25">
        <v>2750</v>
      </c>
      <c r="K299" s="26">
        <f t="shared" si="95"/>
        <v>1237.5</v>
      </c>
      <c r="L299" s="26">
        <f t="shared" si="96"/>
        <v>618.75</v>
      </c>
      <c r="M299" s="27">
        <v>0.5</v>
      </c>
      <c r="O299" s="2"/>
      <c r="P299" s="3"/>
    </row>
    <row r="300" spans="2:16" x14ac:dyDescent="0.3">
      <c r="B300" s="22" t="s">
        <v>10</v>
      </c>
      <c r="C300" s="22">
        <v>1185732</v>
      </c>
      <c r="D300" s="23">
        <v>44242</v>
      </c>
      <c r="E300" s="22" t="s">
        <v>30</v>
      </c>
      <c r="F300" s="22" t="s">
        <v>31</v>
      </c>
      <c r="G300" s="22" t="s">
        <v>32</v>
      </c>
      <c r="H300" s="22" t="s">
        <v>12</v>
      </c>
      <c r="I300" s="24">
        <v>0.45</v>
      </c>
      <c r="J300" s="25">
        <v>5250</v>
      </c>
      <c r="K300" s="26">
        <f>I300*J300</f>
        <v>2362.5</v>
      </c>
      <c r="L300" s="26">
        <f>K300*M300</f>
        <v>945</v>
      </c>
      <c r="M300" s="27">
        <v>0.4</v>
      </c>
      <c r="O300" s="2"/>
      <c r="P300" s="3"/>
    </row>
    <row r="301" spans="2:16" x14ac:dyDescent="0.3">
      <c r="B301" s="22" t="s">
        <v>10</v>
      </c>
      <c r="C301" s="22">
        <v>1185732</v>
      </c>
      <c r="D301" s="23">
        <v>44242</v>
      </c>
      <c r="E301" s="22" t="s">
        <v>30</v>
      </c>
      <c r="F301" s="22" t="s">
        <v>31</v>
      </c>
      <c r="G301" s="22" t="s">
        <v>32</v>
      </c>
      <c r="H301" s="22" t="s">
        <v>15</v>
      </c>
      <c r="I301" s="24">
        <v>0.45</v>
      </c>
      <c r="J301" s="25">
        <v>1750</v>
      </c>
      <c r="K301" s="26">
        <f>I301*J301</f>
        <v>787.5</v>
      </c>
      <c r="L301" s="26">
        <f>K301*M301</f>
        <v>275.625</v>
      </c>
      <c r="M301" s="27">
        <v>0.35</v>
      </c>
      <c r="O301" s="2"/>
      <c r="P301" s="3"/>
    </row>
    <row r="302" spans="2:16" x14ac:dyDescent="0.3">
      <c r="B302" s="22" t="s">
        <v>10</v>
      </c>
      <c r="C302" s="22">
        <v>1185732</v>
      </c>
      <c r="D302" s="23">
        <v>44242</v>
      </c>
      <c r="E302" s="22" t="s">
        <v>30</v>
      </c>
      <c r="F302" s="22" t="s">
        <v>31</v>
      </c>
      <c r="G302" s="22" t="s">
        <v>32</v>
      </c>
      <c r="H302" s="22" t="s">
        <v>13</v>
      </c>
      <c r="I302" s="24">
        <v>0.35000000000000003</v>
      </c>
      <c r="J302" s="25">
        <v>2250</v>
      </c>
      <c r="K302" s="26">
        <f t="shared" ref="K302:K305" si="97">I302*J302</f>
        <v>787.50000000000011</v>
      </c>
      <c r="L302" s="26">
        <f t="shared" ref="L302:L305" si="98">K302*M302</f>
        <v>275.625</v>
      </c>
      <c r="M302" s="27">
        <v>0.35</v>
      </c>
      <c r="O302" s="2"/>
      <c r="P302" s="3"/>
    </row>
    <row r="303" spans="2:16" x14ac:dyDescent="0.3">
      <c r="B303" s="22" t="s">
        <v>10</v>
      </c>
      <c r="C303" s="22">
        <v>1185732</v>
      </c>
      <c r="D303" s="23">
        <v>44242</v>
      </c>
      <c r="E303" s="22" t="s">
        <v>30</v>
      </c>
      <c r="F303" s="22" t="s">
        <v>31</v>
      </c>
      <c r="G303" s="22" t="s">
        <v>32</v>
      </c>
      <c r="H303" s="22" t="s">
        <v>14</v>
      </c>
      <c r="I303" s="24">
        <v>0.4</v>
      </c>
      <c r="J303" s="25">
        <v>1000</v>
      </c>
      <c r="K303" s="26">
        <f t="shared" si="97"/>
        <v>400</v>
      </c>
      <c r="L303" s="26">
        <f t="shared" si="98"/>
        <v>160</v>
      </c>
      <c r="M303" s="27">
        <v>0.4</v>
      </c>
      <c r="O303" s="2"/>
      <c r="P303" s="3"/>
    </row>
    <row r="304" spans="2:16" x14ac:dyDescent="0.3">
      <c r="B304" s="22" t="s">
        <v>10</v>
      </c>
      <c r="C304" s="22">
        <v>1185732</v>
      </c>
      <c r="D304" s="23">
        <v>44242</v>
      </c>
      <c r="E304" s="22" t="s">
        <v>30</v>
      </c>
      <c r="F304" s="22" t="s">
        <v>31</v>
      </c>
      <c r="G304" s="22" t="s">
        <v>32</v>
      </c>
      <c r="H304" s="22" t="s">
        <v>16</v>
      </c>
      <c r="I304" s="24">
        <v>0.54999999999999993</v>
      </c>
      <c r="J304" s="25">
        <v>1750</v>
      </c>
      <c r="K304" s="26">
        <f t="shared" si="97"/>
        <v>962.49999999999989</v>
      </c>
      <c r="L304" s="26">
        <f t="shared" si="98"/>
        <v>336.87499999999994</v>
      </c>
      <c r="M304" s="27">
        <v>0.35</v>
      </c>
      <c r="O304" s="2"/>
      <c r="P304" s="3"/>
    </row>
    <row r="305" spans="2:16" x14ac:dyDescent="0.3">
      <c r="B305" s="22" t="s">
        <v>10</v>
      </c>
      <c r="C305" s="22">
        <v>1185732</v>
      </c>
      <c r="D305" s="23">
        <v>44242</v>
      </c>
      <c r="E305" s="22" t="s">
        <v>30</v>
      </c>
      <c r="F305" s="22" t="s">
        <v>31</v>
      </c>
      <c r="G305" s="22" t="s">
        <v>32</v>
      </c>
      <c r="H305" s="22" t="s">
        <v>17</v>
      </c>
      <c r="I305" s="24">
        <v>0.45</v>
      </c>
      <c r="J305" s="25">
        <v>2750</v>
      </c>
      <c r="K305" s="26">
        <f t="shared" si="97"/>
        <v>1237.5</v>
      </c>
      <c r="L305" s="26">
        <f t="shared" si="98"/>
        <v>618.75</v>
      </c>
      <c r="M305" s="27">
        <v>0.5</v>
      </c>
      <c r="O305" s="2"/>
      <c r="P305" s="3"/>
    </row>
    <row r="306" spans="2:16" x14ac:dyDescent="0.3">
      <c r="B306" s="22" t="s">
        <v>10</v>
      </c>
      <c r="C306" s="22">
        <v>1185732</v>
      </c>
      <c r="D306" s="23">
        <v>44269</v>
      </c>
      <c r="E306" s="22" t="s">
        <v>30</v>
      </c>
      <c r="F306" s="22" t="s">
        <v>31</v>
      </c>
      <c r="G306" s="22" t="s">
        <v>32</v>
      </c>
      <c r="H306" s="22" t="s">
        <v>12</v>
      </c>
      <c r="I306" s="24">
        <v>0.5</v>
      </c>
      <c r="J306" s="25">
        <v>4950</v>
      </c>
      <c r="K306" s="26">
        <f>I306*J306</f>
        <v>2475</v>
      </c>
      <c r="L306" s="26">
        <f>K306*M306</f>
        <v>990</v>
      </c>
      <c r="M306" s="27">
        <v>0.4</v>
      </c>
      <c r="O306" s="2"/>
      <c r="P306" s="3"/>
    </row>
    <row r="307" spans="2:16" x14ac:dyDescent="0.3">
      <c r="B307" s="22" t="s">
        <v>10</v>
      </c>
      <c r="C307" s="22">
        <v>1185732</v>
      </c>
      <c r="D307" s="23">
        <v>44269</v>
      </c>
      <c r="E307" s="22" t="s">
        <v>30</v>
      </c>
      <c r="F307" s="22" t="s">
        <v>31</v>
      </c>
      <c r="G307" s="22" t="s">
        <v>32</v>
      </c>
      <c r="H307" s="22" t="s">
        <v>15</v>
      </c>
      <c r="I307" s="24">
        <v>0.5</v>
      </c>
      <c r="J307" s="25">
        <v>2000</v>
      </c>
      <c r="K307" s="26">
        <f>I307*J307</f>
        <v>1000</v>
      </c>
      <c r="L307" s="26">
        <f>K307*M307</f>
        <v>350</v>
      </c>
      <c r="M307" s="27">
        <v>0.35</v>
      </c>
      <c r="O307" s="2"/>
      <c r="P307" s="3"/>
    </row>
    <row r="308" spans="2:16" x14ac:dyDescent="0.3">
      <c r="B308" s="22" t="s">
        <v>10</v>
      </c>
      <c r="C308" s="22">
        <v>1185732</v>
      </c>
      <c r="D308" s="23">
        <v>44269</v>
      </c>
      <c r="E308" s="22" t="s">
        <v>30</v>
      </c>
      <c r="F308" s="22" t="s">
        <v>31</v>
      </c>
      <c r="G308" s="22" t="s">
        <v>32</v>
      </c>
      <c r="H308" s="22" t="s">
        <v>13</v>
      </c>
      <c r="I308" s="24">
        <v>0.4</v>
      </c>
      <c r="J308" s="25">
        <v>2250</v>
      </c>
      <c r="K308" s="26">
        <f t="shared" ref="K308:K311" si="99">I308*J308</f>
        <v>900</v>
      </c>
      <c r="L308" s="26">
        <f t="shared" ref="L308:L311" si="100">K308*M308</f>
        <v>315</v>
      </c>
      <c r="M308" s="27">
        <v>0.35</v>
      </c>
      <c r="O308" s="2"/>
      <c r="P308" s="3"/>
    </row>
    <row r="309" spans="2:16" x14ac:dyDescent="0.3">
      <c r="B309" s="22" t="s">
        <v>10</v>
      </c>
      <c r="C309" s="22">
        <v>1185732</v>
      </c>
      <c r="D309" s="23">
        <v>44269</v>
      </c>
      <c r="E309" s="22" t="s">
        <v>30</v>
      </c>
      <c r="F309" s="22" t="s">
        <v>31</v>
      </c>
      <c r="G309" s="22" t="s">
        <v>32</v>
      </c>
      <c r="H309" s="22" t="s">
        <v>14</v>
      </c>
      <c r="I309" s="24">
        <v>0.45</v>
      </c>
      <c r="J309" s="25">
        <v>750</v>
      </c>
      <c r="K309" s="26">
        <f t="shared" si="99"/>
        <v>337.5</v>
      </c>
      <c r="L309" s="26">
        <f t="shared" si="100"/>
        <v>135</v>
      </c>
      <c r="M309" s="27">
        <v>0.4</v>
      </c>
      <c r="O309" s="2"/>
      <c r="P309" s="3"/>
    </row>
    <row r="310" spans="2:16" x14ac:dyDescent="0.3">
      <c r="B310" s="22" t="s">
        <v>10</v>
      </c>
      <c r="C310" s="22">
        <v>1185732</v>
      </c>
      <c r="D310" s="23">
        <v>44269</v>
      </c>
      <c r="E310" s="22" t="s">
        <v>30</v>
      </c>
      <c r="F310" s="22" t="s">
        <v>31</v>
      </c>
      <c r="G310" s="22" t="s">
        <v>32</v>
      </c>
      <c r="H310" s="22" t="s">
        <v>16</v>
      </c>
      <c r="I310" s="24">
        <v>0.6</v>
      </c>
      <c r="J310" s="25">
        <v>1250</v>
      </c>
      <c r="K310" s="26">
        <f t="shared" si="99"/>
        <v>750</v>
      </c>
      <c r="L310" s="26">
        <f t="shared" si="100"/>
        <v>262.5</v>
      </c>
      <c r="M310" s="27">
        <v>0.35</v>
      </c>
      <c r="O310" s="2"/>
      <c r="P310" s="3"/>
    </row>
    <row r="311" spans="2:16" x14ac:dyDescent="0.3">
      <c r="B311" s="22" t="s">
        <v>10</v>
      </c>
      <c r="C311" s="22">
        <v>1185732</v>
      </c>
      <c r="D311" s="23">
        <v>44269</v>
      </c>
      <c r="E311" s="22" t="s">
        <v>30</v>
      </c>
      <c r="F311" s="22" t="s">
        <v>31</v>
      </c>
      <c r="G311" s="22" t="s">
        <v>32</v>
      </c>
      <c r="H311" s="22" t="s">
        <v>17</v>
      </c>
      <c r="I311" s="24">
        <v>0.5</v>
      </c>
      <c r="J311" s="25">
        <v>2250</v>
      </c>
      <c r="K311" s="26">
        <f t="shared" si="99"/>
        <v>1125</v>
      </c>
      <c r="L311" s="26">
        <f t="shared" si="100"/>
        <v>562.5</v>
      </c>
      <c r="M311" s="27">
        <v>0.5</v>
      </c>
      <c r="O311" s="2"/>
      <c r="P311" s="3"/>
    </row>
    <row r="312" spans="2:16" x14ac:dyDescent="0.3">
      <c r="B312" s="22" t="s">
        <v>10</v>
      </c>
      <c r="C312" s="22">
        <v>1185732</v>
      </c>
      <c r="D312" s="23">
        <v>44301</v>
      </c>
      <c r="E312" s="22" t="s">
        <v>30</v>
      </c>
      <c r="F312" s="22" t="s">
        <v>31</v>
      </c>
      <c r="G312" s="22" t="s">
        <v>32</v>
      </c>
      <c r="H312" s="22" t="s">
        <v>12</v>
      </c>
      <c r="I312" s="24">
        <v>0.5</v>
      </c>
      <c r="J312" s="25">
        <v>4500</v>
      </c>
      <c r="K312" s="26">
        <f>I312*J312</f>
        <v>2250</v>
      </c>
      <c r="L312" s="26">
        <f>K312*M312</f>
        <v>900</v>
      </c>
      <c r="M312" s="27">
        <v>0.4</v>
      </c>
      <c r="O312" s="2"/>
      <c r="P312" s="3"/>
    </row>
    <row r="313" spans="2:16" x14ac:dyDescent="0.3">
      <c r="B313" s="22" t="s">
        <v>10</v>
      </c>
      <c r="C313" s="22">
        <v>1185732</v>
      </c>
      <c r="D313" s="23">
        <v>44301</v>
      </c>
      <c r="E313" s="22" t="s">
        <v>30</v>
      </c>
      <c r="F313" s="22" t="s">
        <v>31</v>
      </c>
      <c r="G313" s="22" t="s">
        <v>32</v>
      </c>
      <c r="H313" s="22" t="s">
        <v>15</v>
      </c>
      <c r="I313" s="24">
        <v>0.5</v>
      </c>
      <c r="J313" s="25">
        <v>1500</v>
      </c>
      <c r="K313" s="26">
        <f>I313*J313</f>
        <v>750</v>
      </c>
      <c r="L313" s="26">
        <f>K313*M313</f>
        <v>262.5</v>
      </c>
      <c r="M313" s="27">
        <v>0.35</v>
      </c>
      <c r="O313" s="2"/>
      <c r="P313" s="3"/>
    </row>
    <row r="314" spans="2:16" x14ac:dyDescent="0.3">
      <c r="B314" s="22" t="s">
        <v>10</v>
      </c>
      <c r="C314" s="22">
        <v>1185732</v>
      </c>
      <c r="D314" s="23">
        <v>44301</v>
      </c>
      <c r="E314" s="22" t="s">
        <v>30</v>
      </c>
      <c r="F314" s="22" t="s">
        <v>31</v>
      </c>
      <c r="G314" s="22" t="s">
        <v>32</v>
      </c>
      <c r="H314" s="22" t="s">
        <v>13</v>
      </c>
      <c r="I314" s="24">
        <v>0.4</v>
      </c>
      <c r="J314" s="25">
        <v>1500</v>
      </c>
      <c r="K314" s="26">
        <f t="shared" ref="K314:K317" si="101">I314*J314</f>
        <v>600</v>
      </c>
      <c r="L314" s="26">
        <f t="shared" ref="L314:L317" si="102">K314*M314</f>
        <v>210</v>
      </c>
      <c r="M314" s="27">
        <v>0.35</v>
      </c>
      <c r="O314" s="2"/>
      <c r="P314" s="3"/>
    </row>
    <row r="315" spans="2:16" x14ac:dyDescent="0.3">
      <c r="B315" s="22" t="s">
        <v>10</v>
      </c>
      <c r="C315" s="22">
        <v>1185732</v>
      </c>
      <c r="D315" s="23">
        <v>44301</v>
      </c>
      <c r="E315" s="22" t="s">
        <v>30</v>
      </c>
      <c r="F315" s="22" t="s">
        <v>31</v>
      </c>
      <c r="G315" s="22" t="s">
        <v>32</v>
      </c>
      <c r="H315" s="22" t="s">
        <v>14</v>
      </c>
      <c r="I315" s="24">
        <v>0.45</v>
      </c>
      <c r="J315" s="25">
        <v>750</v>
      </c>
      <c r="K315" s="26">
        <f t="shared" si="101"/>
        <v>337.5</v>
      </c>
      <c r="L315" s="26">
        <f t="shared" si="102"/>
        <v>135</v>
      </c>
      <c r="M315" s="27">
        <v>0.4</v>
      </c>
      <c r="O315" s="2"/>
      <c r="P315" s="3"/>
    </row>
    <row r="316" spans="2:16" x14ac:dyDescent="0.3">
      <c r="B316" s="22" t="s">
        <v>10</v>
      </c>
      <c r="C316" s="22">
        <v>1185732</v>
      </c>
      <c r="D316" s="23">
        <v>44301</v>
      </c>
      <c r="E316" s="22" t="s">
        <v>30</v>
      </c>
      <c r="F316" s="22" t="s">
        <v>31</v>
      </c>
      <c r="G316" s="22" t="s">
        <v>32</v>
      </c>
      <c r="H316" s="22" t="s">
        <v>16</v>
      </c>
      <c r="I316" s="24">
        <v>0.6</v>
      </c>
      <c r="J316" s="25">
        <v>1000</v>
      </c>
      <c r="K316" s="26">
        <f t="shared" si="101"/>
        <v>600</v>
      </c>
      <c r="L316" s="26">
        <f t="shared" si="102"/>
        <v>210</v>
      </c>
      <c r="M316" s="27">
        <v>0.35</v>
      </c>
      <c r="O316" s="2"/>
      <c r="P316" s="3"/>
    </row>
    <row r="317" spans="2:16" x14ac:dyDescent="0.3">
      <c r="B317" s="22" t="s">
        <v>10</v>
      </c>
      <c r="C317" s="22">
        <v>1185732</v>
      </c>
      <c r="D317" s="23">
        <v>44301</v>
      </c>
      <c r="E317" s="22" t="s">
        <v>30</v>
      </c>
      <c r="F317" s="22" t="s">
        <v>31</v>
      </c>
      <c r="G317" s="22" t="s">
        <v>32</v>
      </c>
      <c r="H317" s="22" t="s">
        <v>17</v>
      </c>
      <c r="I317" s="24">
        <v>0.5</v>
      </c>
      <c r="J317" s="25">
        <v>2250</v>
      </c>
      <c r="K317" s="26">
        <f t="shared" si="101"/>
        <v>1125</v>
      </c>
      <c r="L317" s="26">
        <f t="shared" si="102"/>
        <v>562.5</v>
      </c>
      <c r="M317" s="27">
        <v>0.5</v>
      </c>
      <c r="O317" s="2"/>
      <c r="P317" s="3"/>
    </row>
    <row r="318" spans="2:16" x14ac:dyDescent="0.3">
      <c r="B318" s="22" t="s">
        <v>10</v>
      </c>
      <c r="C318" s="22">
        <v>1185732</v>
      </c>
      <c r="D318" s="23">
        <v>44332</v>
      </c>
      <c r="E318" s="22" t="s">
        <v>30</v>
      </c>
      <c r="F318" s="22" t="s">
        <v>31</v>
      </c>
      <c r="G318" s="22" t="s">
        <v>32</v>
      </c>
      <c r="H318" s="22" t="s">
        <v>12</v>
      </c>
      <c r="I318" s="24">
        <v>0.6</v>
      </c>
      <c r="J318" s="25">
        <v>4950</v>
      </c>
      <c r="K318" s="26">
        <f>I318*J318</f>
        <v>2970</v>
      </c>
      <c r="L318" s="26">
        <f>K318*M318</f>
        <v>1188</v>
      </c>
      <c r="M318" s="27">
        <v>0.4</v>
      </c>
      <c r="O318" s="2"/>
      <c r="P318" s="3"/>
    </row>
    <row r="319" spans="2:16" x14ac:dyDescent="0.3">
      <c r="B319" s="22" t="s">
        <v>10</v>
      </c>
      <c r="C319" s="22">
        <v>1185732</v>
      </c>
      <c r="D319" s="23">
        <v>44332</v>
      </c>
      <c r="E319" s="22" t="s">
        <v>30</v>
      </c>
      <c r="F319" s="22" t="s">
        <v>31</v>
      </c>
      <c r="G319" s="22" t="s">
        <v>32</v>
      </c>
      <c r="H319" s="22" t="s">
        <v>15</v>
      </c>
      <c r="I319" s="24">
        <v>0.55000000000000004</v>
      </c>
      <c r="J319" s="25">
        <v>2000</v>
      </c>
      <c r="K319" s="26">
        <f>I319*J319</f>
        <v>1100</v>
      </c>
      <c r="L319" s="26">
        <f>K319*M319</f>
        <v>385</v>
      </c>
      <c r="M319" s="27">
        <v>0.35</v>
      </c>
      <c r="O319" s="2"/>
      <c r="P319" s="3"/>
    </row>
    <row r="320" spans="2:16" x14ac:dyDescent="0.3">
      <c r="B320" s="22" t="s">
        <v>10</v>
      </c>
      <c r="C320" s="22">
        <v>1185732</v>
      </c>
      <c r="D320" s="23">
        <v>44332</v>
      </c>
      <c r="E320" s="22" t="s">
        <v>30</v>
      </c>
      <c r="F320" s="22" t="s">
        <v>31</v>
      </c>
      <c r="G320" s="22" t="s">
        <v>32</v>
      </c>
      <c r="H320" s="22" t="s">
        <v>13</v>
      </c>
      <c r="I320" s="24">
        <v>0.5</v>
      </c>
      <c r="J320" s="25">
        <v>1750</v>
      </c>
      <c r="K320" s="26">
        <f t="shared" ref="K320:K323" si="103">I320*J320</f>
        <v>875</v>
      </c>
      <c r="L320" s="26">
        <f t="shared" ref="L320:L323" si="104">K320*M320</f>
        <v>306.25</v>
      </c>
      <c r="M320" s="27">
        <v>0.35</v>
      </c>
      <c r="O320" s="2"/>
      <c r="P320" s="3"/>
    </row>
    <row r="321" spans="2:16" x14ac:dyDescent="0.3">
      <c r="B321" s="22" t="s">
        <v>10</v>
      </c>
      <c r="C321" s="22">
        <v>1185732</v>
      </c>
      <c r="D321" s="23">
        <v>44332</v>
      </c>
      <c r="E321" s="22" t="s">
        <v>30</v>
      </c>
      <c r="F321" s="22" t="s">
        <v>31</v>
      </c>
      <c r="G321" s="22" t="s">
        <v>32</v>
      </c>
      <c r="H321" s="22" t="s">
        <v>14</v>
      </c>
      <c r="I321" s="24">
        <v>0.5</v>
      </c>
      <c r="J321" s="25">
        <v>1000</v>
      </c>
      <c r="K321" s="26">
        <f t="shared" si="103"/>
        <v>500</v>
      </c>
      <c r="L321" s="26">
        <f t="shared" si="104"/>
        <v>200</v>
      </c>
      <c r="M321" s="27">
        <v>0.4</v>
      </c>
      <c r="O321" s="2"/>
      <c r="P321" s="3"/>
    </row>
    <row r="322" spans="2:16" x14ac:dyDescent="0.3">
      <c r="B322" s="22" t="s">
        <v>10</v>
      </c>
      <c r="C322" s="22">
        <v>1185732</v>
      </c>
      <c r="D322" s="23">
        <v>44332</v>
      </c>
      <c r="E322" s="22" t="s">
        <v>30</v>
      </c>
      <c r="F322" s="22" t="s">
        <v>31</v>
      </c>
      <c r="G322" s="22" t="s">
        <v>32</v>
      </c>
      <c r="H322" s="22" t="s">
        <v>16</v>
      </c>
      <c r="I322" s="24">
        <v>0.6</v>
      </c>
      <c r="J322" s="25">
        <v>1250</v>
      </c>
      <c r="K322" s="26">
        <f t="shared" si="103"/>
        <v>750</v>
      </c>
      <c r="L322" s="26">
        <f t="shared" si="104"/>
        <v>262.5</v>
      </c>
      <c r="M322" s="27">
        <v>0.35</v>
      </c>
      <c r="O322" s="2"/>
      <c r="P322" s="3"/>
    </row>
    <row r="323" spans="2:16" x14ac:dyDescent="0.3">
      <c r="B323" s="22" t="s">
        <v>10</v>
      </c>
      <c r="C323" s="22">
        <v>1185732</v>
      </c>
      <c r="D323" s="23">
        <v>44332</v>
      </c>
      <c r="E323" s="22" t="s">
        <v>30</v>
      </c>
      <c r="F323" s="22" t="s">
        <v>31</v>
      </c>
      <c r="G323" s="22" t="s">
        <v>32</v>
      </c>
      <c r="H323" s="22" t="s">
        <v>17</v>
      </c>
      <c r="I323" s="24">
        <v>0.65</v>
      </c>
      <c r="J323" s="25">
        <v>2500</v>
      </c>
      <c r="K323" s="26">
        <f t="shared" si="103"/>
        <v>1625</v>
      </c>
      <c r="L323" s="26">
        <f t="shared" si="104"/>
        <v>812.5</v>
      </c>
      <c r="M323" s="27">
        <v>0.5</v>
      </c>
      <c r="O323" s="2"/>
      <c r="P323" s="3"/>
    </row>
    <row r="324" spans="2:16" x14ac:dyDescent="0.3">
      <c r="B324" s="22" t="s">
        <v>10</v>
      </c>
      <c r="C324" s="22">
        <v>1185732</v>
      </c>
      <c r="D324" s="23">
        <v>44362</v>
      </c>
      <c r="E324" s="22" t="s">
        <v>30</v>
      </c>
      <c r="F324" s="22" t="s">
        <v>31</v>
      </c>
      <c r="G324" s="22" t="s">
        <v>32</v>
      </c>
      <c r="H324" s="22" t="s">
        <v>12</v>
      </c>
      <c r="I324" s="24">
        <v>0.5</v>
      </c>
      <c r="J324" s="25">
        <v>5000</v>
      </c>
      <c r="K324" s="26">
        <f>I324*J324</f>
        <v>2500</v>
      </c>
      <c r="L324" s="26">
        <f>K324*M324</f>
        <v>1000</v>
      </c>
      <c r="M324" s="27">
        <v>0.4</v>
      </c>
      <c r="O324" s="2"/>
      <c r="P324" s="3"/>
    </row>
    <row r="325" spans="2:16" x14ac:dyDescent="0.3">
      <c r="B325" s="22" t="s">
        <v>10</v>
      </c>
      <c r="C325" s="22">
        <v>1185732</v>
      </c>
      <c r="D325" s="23">
        <v>44362</v>
      </c>
      <c r="E325" s="22" t="s">
        <v>30</v>
      </c>
      <c r="F325" s="22" t="s">
        <v>31</v>
      </c>
      <c r="G325" s="22" t="s">
        <v>32</v>
      </c>
      <c r="H325" s="22" t="s">
        <v>15</v>
      </c>
      <c r="I325" s="24">
        <v>0.45000000000000007</v>
      </c>
      <c r="J325" s="25">
        <v>2500</v>
      </c>
      <c r="K325" s="26">
        <f>I325*J325</f>
        <v>1125.0000000000002</v>
      </c>
      <c r="L325" s="26">
        <f>K325*M325</f>
        <v>393.75000000000006</v>
      </c>
      <c r="M325" s="27">
        <v>0.35</v>
      </c>
      <c r="O325" s="2"/>
      <c r="P325" s="3"/>
    </row>
    <row r="326" spans="2:16" x14ac:dyDescent="0.3">
      <c r="B326" s="22" t="s">
        <v>10</v>
      </c>
      <c r="C326" s="22">
        <v>1185732</v>
      </c>
      <c r="D326" s="23">
        <v>44362</v>
      </c>
      <c r="E326" s="22" t="s">
        <v>30</v>
      </c>
      <c r="F326" s="22" t="s">
        <v>31</v>
      </c>
      <c r="G326" s="22" t="s">
        <v>32</v>
      </c>
      <c r="H326" s="22" t="s">
        <v>13</v>
      </c>
      <c r="I326" s="24">
        <v>0.4</v>
      </c>
      <c r="J326" s="25">
        <v>2000</v>
      </c>
      <c r="K326" s="26">
        <f t="shared" ref="K326:K329" si="105">I326*J326</f>
        <v>800</v>
      </c>
      <c r="L326" s="26">
        <f t="shared" ref="L326:L329" si="106">K326*M326</f>
        <v>280</v>
      </c>
      <c r="M326" s="27">
        <v>0.35</v>
      </c>
      <c r="O326" s="2"/>
      <c r="P326" s="3"/>
    </row>
    <row r="327" spans="2:16" x14ac:dyDescent="0.3">
      <c r="B327" s="22" t="s">
        <v>10</v>
      </c>
      <c r="C327" s="22">
        <v>1185732</v>
      </c>
      <c r="D327" s="23">
        <v>44362</v>
      </c>
      <c r="E327" s="22" t="s">
        <v>30</v>
      </c>
      <c r="F327" s="22" t="s">
        <v>31</v>
      </c>
      <c r="G327" s="22" t="s">
        <v>32</v>
      </c>
      <c r="H327" s="22" t="s">
        <v>14</v>
      </c>
      <c r="I327" s="24">
        <v>0.4</v>
      </c>
      <c r="J327" s="25">
        <v>1750</v>
      </c>
      <c r="K327" s="26">
        <f t="shared" si="105"/>
        <v>700</v>
      </c>
      <c r="L327" s="26">
        <f t="shared" si="106"/>
        <v>280</v>
      </c>
      <c r="M327" s="27">
        <v>0.4</v>
      </c>
      <c r="O327" s="2"/>
      <c r="P327" s="3"/>
    </row>
    <row r="328" spans="2:16" x14ac:dyDescent="0.3">
      <c r="B328" s="22" t="s">
        <v>10</v>
      </c>
      <c r="C328" s="22">
        <v>1185732</v>
      </c>
      <c r="D328" s="23">
        <v>44362</v>
      </c>
      <c r="E328" s="22" t="s">
        <v>30</v>
      </c>
      <c r="F328" s="22" t="s">
        <v>31</v>
      </c>
      <c r="G328" s="22" t="s">
        <v>32</v>
      </c>
      <c r="H328" s="22" t="s">
        <v>16</v>
      </c>
      <c r="I328" s="24">
        <v>0.5</v>
      </c>
      <c r="J328" s="25">
        <v>1750</v>
      </c>
      <c r="K328" s="26">
        <f t="shared" si="105"/>
        <v>875</v>
      </c>
      <c r="L328" s="26">
        <f t="shared" si="106"/>
        <v>306.25</v>
      </c>
      <c r="M328" s="27">
        <v>0.35</v>
      </c>
      <c r="O328" s="2"/>
      <c r="P328" s="3"/>
    </row>
    <row r="329" spans="2:16" x14ac:dyDescent="0.3">
      <c r="B329" s="22" t="s">
        <v>10</v>
      </c>
      <c r="C329" s="22">
        <v>1185732</v>
      </c>
      <c r="D329" s="23">
        <v>44362</v>
      </c>
      <c r="E329" s="22" t="s">
        <v>30</v>
      </c>
      <c r="F329" s="22" t="s">
        <v>31</v>
      </c>
      <c r="G329" s="22" t="s">
        <v>32</v>
      </c>
      <c r="H329" s="22" t="s">
        <v>17</v>
      </c>
      <c r="I329" s="24">
        <v>0.55000000000000004</v>
      </c>
      <c r="J329" s="25">
        <v>3500</v>
      </c>
      <c r="K329" s="26">
        <f t="shared" si="105"/>
        <v>1925.0000000000002</v>
      </c>
      <c r="L329" s="26">
        <f t="shared" si="106"/>
        <v>962.50000000000011</v>
      </c>
      <c r="M329" s="27">
        <v>0.5</v>
      </c>
      <c r="O329" s="2"/>
      <c r="P329" s="3"/>
    </row>
    <row r="330" spans="2:16" x14ac:dyDescent="0.3">
      <c r="B330" s="22" t="s">
        <v>10</v>
      </c>
      <c r="C330" s="22">
        <v>1185732</v>
      </c>
      <c r="D330" s="23">
        <v>44391</v>
      </c>
      <c r="E330" s="22" t="s">
        <v>30</v>
      </c>
      <c r="F330" s="22" t="s">
        <v>31</v>
      </c>
      <c r="G330" s="22" t="s">
        <v>32</v>
      </c>
      <c r="H330" s="22" t="s">
        <v>12</v>
      </c>
      <c r="I330" s="24">
        <v>0.5</v>
      </c>
      <c r="J330" s="25">
        <v>5750</v>
      </c>
      <c r="K330" s="26">
        <f>I330*J330</f>
        <v>2875</v>
      </c>
      <c r="L330" s="26">
        <f>K330*M330</f>
        <v>1150</v>
      </c>
      <c r="M330" s="27">
        <v>0.4</v>
      </c>
      <c r="O330" s="2"/>
      <c r="P330" s="3"/>
    </row>
    <row r="331" spans="2:16" x14ac:dyDescent="0.3">
      <c r="B331" s="22" t="s">
        <v>10</v>
      </c>
      <c r="C331" s="22">
        <v>1185732</v>
      </c>
      <c r="D331" s="23">
        <v>44391</v>
      </c>
      <c r="E331" s="22" t="s">
        <v>30</v>
      </c>
      <c r="F331" s="22" t="s">
        <v>31</v>
      </c>
      <c r="G331" s="22" t="s">
        <v>32</v>
      </c>
      <c r="H331" s="22" t="s">
        <v>15</v>
      </c>
      <c r="I331" s="24">
        <v>0.45000000000000007</v>
      </c>
      <c r="J331" s="25">
        <v>3250</v>
      </c>
      <c r="K331" s="26">
        <f>I331*J331</f>
        <v>1462.5000000000002</v>
      </c>
      <c r="L331" s="26">
        <f>K331*M331</f>
        <v>511.87500000000006</v>
      </c>
      <c r="M331" s="27">
        <v>0.35</v>
      </c>
      <c r="O331" s="2"/>
      <c r="P331" s="3"/>
    </row>
    <row r="332" spans="2:16" x14ac:dyDescent="0.3">
      <c r="B332" s="22" t="s">
        <v>10</v>
      </c>
      <c r="C332" s="22">
        <v>1185732</v>
      </c>
      <c r="D332" s="23">
        <v>44391</v>
      </c>
      <c r="E332" s="22" t="s">
        <v>30</v>
      </c>
      <c r="F332" s="22" t="s">
        <v>31</v>
      </c>
      <c r="G332" s="22" t="s">
        <v>32</v>
      </c>
      <c r="H332" s="22" t="s">
        <v>13</v>
      </c>
      <c r="I332" s="24">
        <v>0.4</v>
      </c>
      <c r="J332" s="25">
        <v>2500</v>
      </c>
      <c r="K332" s="26">
        <f t="shared" ref="K332:K335" si="107">I332*J332</f>
        <v>1000</v>
      </c>
      <c r="L332" s="26">
        <f t="shared" ref="L332:L335" si="108">K332*M332</f>
        <v>350</v>
      </c>
      <c r="M332" s="27">
        <v>0.35</v>
      </c>
      <c r="O332" s="2"/>
      <c r="P332" s="3"/>
    </row>
    <row r="333" spans="2:16" x14ac:dyDescent="0.3">
      <c r="B333" s="22" t="s">
        <v>10</v>
      </c>
      <c r="C333" s="22">
        <v>1185732</v>
      </c>
      <c r="D333" s="23">
        <v>44391</v>
      </c>
      <c r="E333" s="22" t="s">
        <v>30</v>
      </c>
      <c r="F333" s="22" t="s">
        <v>31</v>
      </c>
      <c r="G333" s="22" t="s">
        <v>32</v>
      </c>
      <c r="H333" s="22" t="s">
        <v>14</v>
      </c>
      <c r="I333" s="24">
        <v>0.4</v>
      </c>
      <c r="J333" s="25">
        <v>2000</v>
      </c>
      <c r="K333" s="26">
        <f t="shared" si="107"/>
        <v>800</v>
      </c>
      <c r="L333" s="26">
        <f t="shared" si="108"/>
        <v>320</v>
      </c>
      <c r="M333" s="27">
        <v>0.4</v>
      </c>
      <c r="O333" s="2"/>
      <c r="P333" s="3"/>
    </row>
    <row r="334" spans="2:16" x14ac:dyDescent="0.3">
      <c r="B334" s="22" t="s">
        <v>10</v>
      </c>
      <c r="C334" s="22">
        <v>1185732</v>
      </c>
      <c r="D334" s="23">
        <v>44391</v>
      </c>
      <c r="E334" s="22" t="s">
        <v>30</v>
      </c>
      <c r="F334" s="22" t="s">
        <v>31</v>
      </c>
      <c r="G334" s="22" t="s">
        <v>32</v>
      </c>
      <c r="H334" s="22" t="s">
        <v>16</v>
      </c>
      <c r="I334" s="24">
        <v>0.5</v>
      </c>
      <c r="J334" s="25">
        <v>2250</v>
      </c>
      <c r="K334" s="26">
        <f t="shared" si="107"/>
        <v>1125</v>
      </c>
      <c r="L334" s="26">
        <f t="shared" si="108"/>
        <v>393.75</v>
      </c>
      <c r="M334" s="27">
        <v>0.35</v>
      </c>
      <c r="O334" s="2"/>
      <c r="P334" s="3"/>
    </row>
    <row r="335" spans="2:16" x14ac:dyDescent="0.3">
      <c r="B335" s="22" t="s">
        <v>10</v>
      </c>
      <c r="C335" s="22">
        <v>1185732</v>
      </c>
      <c r="D335" s="23">
        <v>44391</v>
      </c>
      <c r="E335" s="22" t="s">
        <v>30</v>
      </c>
      <c r="F335" s="22" t="s">
        <v>31</v>
      </c>
      <c r="G335" s="22" t="s">
        <v>32</v>
      </c>
      <c r="H335" s="22" t="s">
        <v>17</v>
      </c>
      <c r="I335" s="24">
        <v>0.55000000000000004</v>
      </c>
      <c r="J335" s="25">
        <v>4000</v>
      </c>
      <c r="K335" s="26">
        <f t="shared" si="107"/>
        <v>2200</v>
      </c>
      <c r="L335" s="26">
        <f t="shared" si="108"/>
        <v>1100</v>
      </c>
      <c r="M335" s="27">
        <v>0.5</v>
      </c>
      <c r="O335" s="2"/>
      <c r="P335" s="3"/>
    </row>
    <row r="336" spans="2:16" x14ac:dyDescent="0.3">
      <c r="B336" s="22" t="s">
        <v>10</v>
      </c>
      <c r="C336" s="22">
        <v>1185732</v>
      </c>
      <c r="D336" s="23">
        <v>44423</v>
      </c>
      <c r="E336" s="22" t="s">
        <v>30</v>
      </c>
      <c r="F336" s="22" t="s">
        <v>31</v>
      </c>
      <c r="G336" s="22" t="s">
        <v>32</v>
      </c>
      <c r="H336" s="22" t="s">
        <v>12</v>
      </c>
      <c r="I336" s="24">
        <v>0.5</v>
      </c>
      <c r="J336" s="25">
        <v>5500</v>
      </c>
      <c r="K336" s="26">
        <f>I336*J336</f>
        <v>2750</v>
      </c>
      <c r="L336" s="26">
        <f>K336*M336</f>
        <v>1100</v>
      </c>
      <c r="M336" s="27">
        <v>0.4</v>
      </c>
      <c r="O336" s="2"/>
      <c r="P336" s="3"/>
    </row>
    <row r="337" spans="2:16" x14ac:dyDescent="0.3">
      <c r="B337" s="22" t="s">
        <v>10</v>
      </c>
      <c r="C337" s="22">
        <v>1185732</v>
      </c>
      <c r="D337" s="23">
        <v>44423</v>
      </c>
      <c r="E337" s="22" t="s">
        <v>30</v>
      </c>
      <c r="F337" s="22" t="s">
        <v>31</v>
      </c>
      <c r="G337" s="22" t="s">
        <v>32</v>
      </c>
      <c r="H337" s="22" t="s">
        <v>15</v>
      </c>
      <c r="I337" s="24">
        <v>0.45000000000000007</v>
      </c>
      <c r="J337" s="25">
        <v>3250</v>
      </c>
      <c r="K337" s="26">
        <f>I337*J337</f>
        <v>1462.5000000000002</v>
      </c>
      <c r="L337" s="26">
        <f>K337*M337</f>
        <v>511.87500000000006</v>
      </c>
      <c r="M337" s="27">
        <v>0.35</v>
      </c>
      <c r="O337" s="2"/>
      <c r="P337" s="3"/>
    </row>
    <row r="338" spans="2:16" x14ac:dyDescent="0.3">
      <c r="B338" s="22" t="s">
        <v>10</v>
      </c>
      <c r="C338" s="22">
        <v>1185732</v>
      </c>
      <c r="D338" s="23">
        <v>44423</v>
      </c>
      <c r="E338" s="22" t="s">
        <v>30</v>
      </c>
      <c r="F338" s="22" t="s">
        <v>31</v>
      </c>
      <c r="G338" s="22" t="s">
        <v>32</v>
      </c>
      <c r="H338" s="22" t="s">
        <v>13</v>
      </c>
      <c r="I338" s="24">
        <v>0.4</v>
      </c>
      <c r="J338" s="25">
        <v>2500</v>
      </c>
      <c r="K338" s="26">
        <f t="shared" ref="K338:K341" si="109">I338*J338</f>
        <v>1000</v>
      </c>
      <c r="L338" s="26">
        <f t="shared" ref="L338:L341" si="110">K338*M338</f>
        <v>350</v>
      </c>
      <c r="M338" s="27">
        <v>0.35</v>
      </c>
      <c r="O338" s="2"/>
      <c r="P338" s="3"/>
    </row>
    <row r="339" spans="2:16" x14ac:dyDescent="0.3">
      <c r="B339" s="22" t="s">
        <v>10</v>
      </c>
      <c r="C339" s="22">
        <v>1185732</v>
      </c>
      <c r="D339" s="23">
        <v>44423</v>
      </c>
      <c r="E339" s="22" t="s">
        <v>30</v>
      </c>
      <c r="F339" s="22" t="s">
        <v>31</v>
      </c>
      <c r="G339" s="22" t="s">
        <v>32</v>
      </c>
      <c r="H339" s="22" t="s">
        <v>14</v>
      </c>
      <c r="I339" s="24">
        <v>0.4</v>
      </c>
      <c r="J339" s="25">
        <v>2250</v>
      </c>
      <c r="K339" s="26">
        <f t="shared" si="109"/>
        <v>900</v>
      </c>
      <c r="L339" s="26">
        <f t="shared" si="110"/>
        <v>360</v>
      </c>
      <c r="M339" s="27">
        <v>0.4</v>
      </c>
      <c r="O339" s="2"/>
      <c r="P339" s="3"/>
    </row>
    <row r="340" spans="2:16" x14ac:dyDescent="0.3">
      <c r="B340" s="22" t="s">
        <v>10</v>
      </c>
      <c r="C340" s="22">
        <v>1185732</v>
      </c>
      <c r="D340" s="23">
        <v>44423</v>
      </c>
      <c r="E340" s="22" t="s">
        <v>30</v>
      </c>
      <c r="F340" s="22" t="s">
        <v>31</v>
      </c>
      <c r="G340" s="22" t="s">
        <v>32</v>
      </c>
      <c r="H340" s="22" t="s">
        <v>16</v>
      </c>
      <c r="I340" s="24">
        <v>0.5</v>
      </c>
      <c r="J340" s="25">
        <v>2000</v>
      </c>
      <c r="K340" s="26">
        <f t="shared" si="109"/>
        <v>1000</v>
      </c>
      <c r="L340" s="26">
        <f t="shared" si="110"/>
        <v>350</v>
      </c>
      <c r="M340" s="27">
        <v>0.35</v>
      </c>
      <c r="O340" s="2"/>
      <c r="P340" s="3"/>
    </row>
    <row r="341" spans="2:16" x14ac:dyDescent="0.3">
      <c r="B341" s="22" t="s">
        <v>10</v>
      </c>
      <c r="C341" s="22">
        <v>1185732</v>
      </c>
      <c r="D341" s="23">
        <v>44423</v>
      </c>
      <c r="E341" s="22" t="s">
        <v>30</v>
      </c>
      <c r="F341" s="22" t="s">
        <v>31</v>
      </c>
      <c r="G341" s="22" t="s">
        <v>32</v>
      </c>
      <c r="H341" s="22" t="s">
        <v>17</v>
      </c>
      <c r="I341" s="24">
        <v>0.55000000000000004</v>
      </c>
      <c r="J341" s="25">
        <v>3750</v>
      </c>
      <c r="K341" s="26">
        <f t="shared" si="109"/>
        <v>2062.5</v>
      </c>
      <c r="L341" s="26">
        <f t="shared" si="110"/>
        <v>1031.25</v>
      </c>
      <c r="M341" s="27">
        <v>0.5</v>
      </c>
      <c r="O341" s="2"/>
      <c r="P341" s="3"/>
    </row>
    <row r="342" spans="2:16" x14ac:dyDescent="0.3">
      <c r="B342" s="22" t="s">
        <v>10</v>
      </c>
      <c r="C342" s="22">
        <v>1185732</v>
      </c>
      <c r="D342" s="23">
        <v>44455</v>
      </c>
      <c r="E342" s="22" t="s">
        <v>30</v>
      </c>
      <c r="F342" s="22" t="s">
        <v>31</v>
      </c>
      <c r="G342" s="22" t="s">
        <v>32</v>
      </c>
      <c r="H342" s="22" t="s">
        <v>12</v>
      </c>
      <c r="I342" s="24">
        <v>0.5</v>
      </c>
      <c r="J342" s="25">
        <v>5000</v>
      </c>
      <c r="K342" s="26">
        <f>I342*J342</f>
        <v>2500</v>
      </c>
      <c r="L342" s="26">
        <f>K342*M342</f>
        <v>1000</v>
      </c>
      <c r="M342" s="27">
        <v>0.4</v>
      </c>
      <c r="O342" s="2"/>
      <c r="P342" s="3"/>
    </row>
    <row r="343" spans="2:16" x14ac:dyDescent="0.3">
      <c r="B343" s="22" t="s">
        <v>10</v>
      </c>
      <c r="C343" s="22">
        <v>1185732</v>
      </c>
      <c r="D343" s="23">
        <v>44455</v>
      </c>
      <c r="E343" s="22" t="s">
        <v>30</v>
      </c>
      <c r="F343" s="22" t="s">
        <v>31</v>
      </c>
      <c r="G343" s="22" t="s">
        <v>32</v>
      </c>
      <c r="H343" s="22" t="s">
        <v>15</v>
      </c>
      <c r="I343" s="24">
        <v>0.45000000000000007</v>
      </c>
      <c r="J343" s="25">
        <v>3000</v>
      </c>
      <c r="K343" s="26">
        <f>I343*J343</f>
        <v>1350.0000000000002</v>
      </c>
      <c r="L343" s="26">
        <f>K343*M343</f>
        <v>472.50000000000006</v>
      </c>
      <c r="M343" s="27">
        <v>0.35</v>
      </c>
      <c r="O343" s="2"/>
      <c r="P343" s="3"/>
    </row>
    <row r="344" spans="2:16" x14ac:dyDescent="0.3">
      <c r="B344" s="22" t="s">
        <v>10</v>
      </c>
      <c r="C344" s="22">
        <v>1185732</v>
      </c>
      <c r="D344" s="23">
        <v>44455</v>
      </c>
      <c r="E344" s="22" t="s">
        <v>30</v>
      </c>
      <c r="F344" s="22" t="s">
        <v>31</v>
      </c>
      <c r="G344" s="22" t="s">
        <v>32</v>
      </c>
      <c r="H344" s="22" t="s">
        <v>13</v>
      </c>
      <c r="I344" s="24">
        <v>0.4</v>
      </c>
      <c r="J344" s="25">
        <v>2000</v>
      </c>
      <c r="K344" s="26">
        <f t="shared" ref="K344:K347" si="111">I344*J344</f>
        <v>800</v>
      </c>
      <c r="L344" s="26">
        <f t="shared" ref="L344:L347" si="112">K344*M344</f>
        <v>280</v>
      </c>
      <c r="M344" s="27">
        <v>0.35</v>
      </c>
      <c r="O344" s="2"/>
      <c r="P344" s="3"/>
    </row>
    <row r="345" spans="2:16" x14ac:dyDescent="0.3">
      <c r="B345" s="22" t="s">
        <v>10</v>
      </c>
      <c r="C345" s="22">
        <v>1185732</v>
      </c>
      <c r="D345" s="23">
        <v>44455</v>
      </c>
      <c r="E345" s="22" t="s">
        <v>30</v>
      </c>
      <c r="F345" s="22" t="s">
        <v>31</v>
      </c>
      <c r="G345" s="22" t="s">
        <v>32</v>
      </c>
      <c r="H345" s="22" t="s">
        <v>14</v>
      </c>
      <c r="I345" s="24">
        <v>0.4</v>
      </c>
      <c r="J345" s="25">
        <v>1750</v>
      </c>
      <c r="K345" s="26">
        <f t="shared" si="111"/>
        <v>700</v>
      </c>
      <c r="L345" s="26">
        <f t="shared" si="112"/>
        <v>280</v>
      </c>
      <c r="M345" s="27">
        <v>0.4</v>
      </c>
      <c r="O345" s="2"/>
      <c r="P345" s="3"/>
    </row>
    <row r="346" spans="2:16" x14ac:dyDescent="0.3">
      <c r="B346" s="22" t="s">
        <v>10</v>
      </c>
      <c r="C346" s="22">
        <v>1185732</v>
      </c>
      <c r="D346" s="23">
        <v>44455</v>
      </c>
      <c r="E346" s="22" t="s">
        <v>30</v>
      </c>
      <c r="F346" s="22" t="s">
        <v>31</v>
      </c>
      <c r="G346" s="22" t="s">
        <v>32</v>
      </c>
      <c r="H346" s="22" t="s">
        <v>16</v>
      </c>
      <c r="I346" s="24">
        <v>0.5</v>
      </c>
      <c r="J346" s="25">
        <v>1750</v>
      </c>
      <c r="K346" s="26">
        <f t="shared" si="111"/>
        <v>875</v>
      </c>
      <c r="L346" s="26">
        <f t="shared" si="112"/>
        <v>306.25</v>
      </c>
      <c r="M346" s="27">
        <v>0.35</v>
      </c>
      <c r="O346" s="2"/>
      <c r="P346" s="3"/>
    </row>
    <row r="347" spans="2:16" x14ac:dyDescent="0.3">
      <c r="B347" s="22" t="s">
        <v>10</v>
      </c>
      <c r="C347" s="22">
        <v>1185732</v>
      </c>
      <c r="D347" s="23">
        <v>44455</v>
      </c>
      <c r="E347" s="22" t="s">
        <v>30</v>
      </c>
      <c r="F347" s="22" t="s">
        <v>31</v>
      </c>
      <c r="G347" s="22" t="s">
        <v>32</v>
      </c>
      <c r="H347" s="22" t="s">
        <v>17</v>
      </c>
      <c r="I347" s="24">
        <v>0.55000000000000004</v>
      </c>
      <c r="J347" s="25">
        <v>2500</v>
      </c>
      <c r="K347" s="26">
        <f t="shared" si="111"/>
        <v>1375</v>
      </c>
      <c r="L347" s="26">
        <f t="shared" si="112"/>
        <v>687.5</v>
      </c>
      <c r="M347" s="27">
        <v>0.5</v>
      </c>
      <c r="O347" s="2"/>
      <c r="P347" s="3"/>
    </row>
    <row r="348" spans="2:16" x14ac:dyDescent="0.3">
      <c r="B348" s="22" t="s">
        <v>10</v>
      </c>
      <c r="C348" s="22">
        <v>1185732</v>
      </c>
      <c r="D348" s="23">
        <v>44484</v>
      </c>
      <c r="E348" s="22" t="s">
        <v>30</v>
      </c>
      <c r="F348" s="22" t="s">
        <v>31</v>
      </c>
      <c r="G348" s="22" t="s">
        <v>32</v>
      </c>
      <c r="H348" s="22" t="s">
        <v>12</v>
      </c>
      <c r="I348" s="24">
        <v>0.6</v>
      </c>
      <c r="J348" s="25">
        <v>4250</v>
      </c>
      <c r="K348" s="26">
        <f>I348*J348</f>
        <v>2550</v>
      </c>
      <c r="L348" s="26">
        <f>K348*M348</f>
        <v>1020</v>
      </c>
      <c r="M348" s="27">
        <v>0.4</v>
      </c>
      <c r="O348" s="2"/>
      <c r="P348" s="3"/>
    </row>
    <row r="349" spans="2:16" x14ac:dyDescent="0.3">
      <c r="B349" s="22" t="s">
        <v>10</v>
      </c>
      <c r="C349" s="22">
        <v>1185732</v>
      </c>
      <c r="D349" s="23">
        <v>44484</v>
      </c>
      <c r="E349" s="22" t="s">
        <v>30</v>
      </c>
      <c r="F349" s="22" t="s">
        <v>31</v>
      </c>
      <c r="G349" s="22" t="s">
        <v>32</v>
      </c>
      <c r="H349" s="22" t="s">
        <v>15</v>
      </c>
      <c r="I349" s="24">
        <v>0.5</v>
      </c>
      <c r="J349" s="25">
        <v>2500</v>
      </c>
      <c r="K349" s="26">
        <f>I349*J349</f>
        <v>1250</v>
      </c>
      <c r="L349" s="26">
        <f>K349*M349</f>
        <v>437.5</v>
      </c>
      <c r="M349" s="27">
        <v>0.35</v>
      </c>
      <c r="O349" s="2"/>
      <c r="P349" s="3"/>
    </row>
    <row r="350" spans="2:16" x14ac:dyDescent="0.3">
      <c r="B350" s="22" t="s">
        <v>10</v>
      </c>
      <c r="C350" s="22">
        <v>1185732</v>
      </c>
      <c r="D350" s="23">
        <v>44484</v>
      </c>
      <c r="E350" s="22" t="s">
        <v>30</v>
      </c>
      <c r="F350" s="22" t="s">
        <v>31</v>
      </c>
      <c r="G350" s="22" t="s">
        <v>32</v>
      </c>
      <c r="H350" s="22" t="s">
        <v>13</v>
      </c>
      <c r="I350" s="24">
        <v>0.5</v>
      </c>
      <c r="J350" s="25">
        <v>1500</v>
      </c>
      <c r="K350" s="26">
        <f t="shared" ref="K350:K353" si="113">I350*J350</f>
        <v>750</v>
      </c>
      <c r="L350" s="26">
        <f t="shared" ref="L350:L353" si="114">K350*M350</f>
        <v>262.5</v>
      </c>
      <c r="M350" s="27">
        <v>0.35</v>
      </c>
      <c r="O350" s="2"/>
      <c r="P350" s="3"/>
    </row>
    <row r="351" spans="2:16" x14ac:dyDescent="0.3">
      <c r="B351" s="22" t="s">
        <v>10</v>
      </c>
      <c r="C351" s="22">
        <v>1185732</v>
      </c>
      <c r="D351" s="23">
        <v>44484</v>
      </c>
      <c r="E351" s="22" t="s">
        <v>30</v>
      </c>
      <c r="F351" s="22" t="s">
        <v>31</v>
      </c>
      <c r="G351" s="22" t="s">
        <v>32</v>
      </c>
      <c r="H351" s="22" t="s">
        <v>14</v>
      </c>
      <c r="I351" s="24">
        <v>0.5</v>
      </c>
      <c r="J351" s="25">
        <v>1250</v>
      </c>
      <c r="K351" s="26">
        <f t="shared" si="113"/>
        <v>625</v>
      </c>
      <c r="L351" s="26">
        <f t="shared" si="114"/>
        <v>250</v>
      </c>
      <c r="M351" s="27">
        <v>0.4</v>
      </c>
      <c r="O351" s="2"/>
      <c r="P351" s="3"/>
    </row>
    <row r="352" spans="2:16" x14ac:dyDescent="0.3">
      <c r="B352" s="22" t="s">
        <v>10</v>
      </c>
      <c r="C352" s="22">
        <v>1185732</v>
      </c>
      <c r="D352" s="23">
        <v>44484</v>
      </c>
      <c r="E352" s="22" t="s">
        <v>30</v>
      </c>
      <c r="F352" s="22" t="s">
        <v>31</v>
      </c>
      <c r="G352" s="22" t="s">
        <v>32</v>
      </c>
      <c r="H352" s="22" t="s">
        <v>16</v>
      </c>
      <c r="I352" s="24">
        <v>0.6</v>
      </c>
      <c r="J352" s="25">
        <v>1250</v>
      </c>
      <c r="K352" s="26">
        <f t="shared" si="113"/>
        <v>750</v>
      </c>
      <c r="L352" s="26">
        <f t="shared" si="114"/>
        <v>262.5</v>
      </c>
      <c r="M352" s="27">
        <v>0.35</v>
      </c>
      <c r="O352" s="2"/>
      <c r="P352" s="3"/>
    </row>
    <row r="353" spans="2:16" x14ac:dyDescent="0.3">
      <c r="B353" s="22" t="s">
        <v>10</v>
      </c>
      <c r="C353" s="22">
        <v>1185732</v>
      </c>
      <c r="D353" s="23">
        <v>44484</v>
      </c>
      <c r="E353" s="22" t="s">
        <v>30</v>
      </c>
      <c r="F353" s="22" t="s">
        <v>31</v>
      </c>
      <c r="G353" s="22" t="s">
        <v>32</v>
      </c>
      <c r="H353" s="22" t="s">
        <v>17</v>
      </c>
      <c r="I353" s="24">
        <v>0.64999999999999991</v>
      </c>
      <c r="J353" s="25">
        <v>2500</v>
      </c>
      <c r="K353" s="26">
        <f t="shared" si="113"/>
        <v>1624.9999999999998</v>
      </c>
      <c r="L353" s="26">
        <f t="shared" si="114"/>
        <v>812.49999999999989</v>
      </c>
      <c r="M353" s="27">
        <v>0.5</v>
      </c>
      <c r="O353" s="2"/>
      <c r="P353" s="3"/>
    </row>
    <row r="354" spans="2:16" x14ac:dyDescent="0.3">
      <c r="B354" s="22" t="s">
        <v>10</v>
      </c>
      <c r="C354" s="22">
        <v>1185732</v>
      </c>
      <c r="D354" s="23">
        <v>44515</v>
      </c>
      <c r="E354" s="22" t="s">
        <v>30</v>
      </c>
      <c r="F354" s="22" t="s">
        <v>31</v>
      </c>
      <c r="G354" s="22" t="s">
        <v>32</v>
      </c>
      <c r="H354" s="22" t="s">
        <v>12</v>
      </c>
      <c r="I354" s="24">
        <v>0.6</v>
      </c>
      <c r="J354" s="25">
        <v>4000</v>
      </c>
      <c r="K354" s="26">
        <f>I354*J354</f>
        <v>2400</v>
      </c>
      <c r="L354" s="26">
        <f>K354*M354</f>
        <v>960</v>
      </c>
      <c r="M354" s="27">
        <v>0.4</v>
      </c>
      <c r="O354" s="2"/>
      <c r="P354" s="3"/>
    </row>
    <row r="355" spans="2:16" x14ac:dyDescent="0.3">
      <c r="B355" s="22" t="s">
        <v>10</v>
      </c>
      <c r="C355" s="22">
        <v>1185732</v>
      </c>
      <c r="D355" s="23">
        <v>44515</v>
      </c>
      <c r="E355" s="22" t="s">
        <v>30</v>
      </c>
      <c r="F355" s="22" t="s">
        <v>31</v>
      </c>
      <c r="G355" s="22" t="s">
        <v>32</v>
      </c>
      <c r="H355" s="22" t="s">
        <v>15</v>
      </c>
      <c r="I355" s="24">
        <v>0.5</v>
      </c>
      <c r="J355" s="25">
        <v>2500</v>
      </c>
      <c r="K355" s="26">
        <f>I355*J355</f>
        <v>1250</v>
      </c>
      <c r="L355" s="26">
        <f>K355*M355</f>
        <v>437.5</v>
      </c>
      <c r="M355" s="27">
        <v>0.35</v>
      </c>
      <c r="O355" s="2"/>
      <c r="P355" s="3"/>
    </row>
    <row r="356" spans="2:16" x14ac:dyDescent="0.3">
      <c r="B356" s="22" t="s">
        <v>10</v>
      </c>
      <c r="C356" s="22">
        <v>1185732</v>
      </c>
      <c r="D356" s="23">
        <v>44515</v>
      </c>
      <c r="E356" s="22" t="s">
        <v>30</v>
      </c>
      <c r="F356" s="22" t="s">
        <v>31</v>
      </c>
      <c r="G356" s="22" t="s">
        <v>32</v>
      </c>
      <c r="H356" s="22" t="s">
        <v>13</v>
      </c>
      <c r="I356" s="24">
        <v>0.5</v>
      </c>
      <c r="J356" s="25">
        <v>1950</v>
      </c>
      <c r="K356" s="26">
        <f t="shared" ref="K356:K359" si="115">I356*J356</f>
        <v>975</v>
      </c>
      <c r="L356" s="26">
        <f t="shared" ref="L356:L359" si="116">K356*M356</f>
        <v>341.25</v>
      </c>
      <c r="M356" s="27">
        <v>0.35</v>
      </c>
      <c r="O356" s="2"/>
      <c r="P356" s="3"/>
    </row>
    <row r="357" spans="2:16" x14ac:dyDescent="0.3">
      <c r="B357" s="22" t="s">
        <v>10</v>
      </c>
      <c r="C357" s="22">
        <v>1185732</v>
      </c>
      <c r="D357" s="23">
        <v>44515</v>
      </c>
      <c r="E357" s="22" t="s">
        <v>30</v>
      </c>
      <c r="F357" s="22" t="s">
        <v>31</v>
      </c>
      <c r="G357" s="22" t="s">
        <v>32</v>
      </c>
      <c r="H357" s="22" t="s">
        <v>14</v>
      </c>
      <c r="I357" s="24">
        <v>0.5</v>
      </c>
      <c r="J357" s="25">
        <v>1750</v>
      </c>
      <c r="K357" s="26">
        <f t="shared" si="115"/>
        <v>875</v>
      </c>
      <c r="L357" s="26">
        <f t="shared" si="116"/>
        <v>350</v>
      </c>
      <c r="M357" s="27">
        <v>0.4</v>
      </c>
      <c r="O357" s="2"/>
      <c r="P357" s="3"/>
    </row>
    <row r="358" spans="2:16" x14ac:dyDescent="0.3">
      <c r="B358" s="22" t="s">
        <v>10</v>
      </c>
      <c r="C358" s="22">
        <v>1185732</v>
      </c>
      <c r="D358" s="23">
        <v>44515</v>
      </c>
      <c r="E358" s="22" t="s">
        <v>30</v>
      </c>
      <c r="F358" s="22" t="s">
        <v>31</v>
      </c>
      <c r="G358" s="22" t="s">
        <v>32</v>
      </c>
      <c r="H358" s="22" t="s">
        <v>16</v>
      </c>
      <c r="I358" s="24">
        <v>0.6</v>
      </c>
      <c r="J358" s="25">
        <v>1500</v>
      </c>
      <c r="K358" s="26">
        <f t="shared" si="115"/>
        <v>900</v>
      </c>
      <c r="L358" s="26">
        <f t="shared" si="116"/>
        <v>315</v>
      </c>
      <c r="M358" s="27">
        <v>0.35</v>
      </c>
      <c r="O358" s="2"/>
      <c r="P358" s="3"/>
    </row>
    <row r="359" spans="2:16" x14ac:dyDescent="0.3">
      <c r="B359" s="22" t="s">
        <v>10</v>
      </c>
      <c r="C359" s="22">
        <v>1185732</v>
      </c>
      <c r="D359" s="23">
        <v>44515</v>
      </c>
      <c r="E359" s="22" t="s">
        <v>30</v>
      </c>
      <c r="F359" s="22" t="s">
        <v>31</v>
      </c>
      <c r="G359" s="22" t="s">
        <v>32</v>
      </c>
      <c r="H359" s="22" t="s">
        <v>17</v>
      </c>
      <c r="I359" s="24">
        <v>0.64999999999999991</v>
      </c>
      <c r="J359" s="25">
        <v>2500</v>
      </c>
      <c r="K359" s="26">
        <f t="shared" si="115"/>
        <v>1624.9999999999998</v>
      </c>
      <c r="L359" s="26">
        <f t="shared" si="116"/>
        <v>812.49999999999989</v>
      </c>
      <c r="M359" s="27">
        <v>0.5</v>
      </c>
      <c r="O359" s="2"/>
      <c r="P359" s="3"/>
    </row>
    <row r="360" spans="2:16" x14ac:dyDescent="0.3">
      <c r="B360" s="22" t="s">
        <v>10</v>
      </c>
      <c r="C360" s="22">
        <v>1185732</v>
      </c>
      <c r="D360" s="23">
        <v>44544</v>
      </c>
      <c r="E360" s="22" t="s">
        <v>30</v>
      </c>
      <c r="F360" s="22" t="s">
        <v>31</v>
      </c>
      <c r="G360" s="22" t="s">
        <v>32</v>
      </c>
      <c r="H360" s="22" t="s">
        <v>12</v>
      </c>
      <c r="I360" s="24">
        <v>0.6</v>
      </c>
      <c r="J360" s="25">
        <v>5000</v>
      </c>
      <c r="K360" s="26">
        <f>I360*J360</f>
        <v>3000</v>
      </c>
      <c r="L360" s="26">
        <f>K360*M360</f>
        <v>1200</v>
      </c>
      <c r="M360" s="27">
        <v>0.4</v>
      </c>
      <c r="O360" s="2"/>
      <c r="P360" s="3"/>
    </row>
    <row r="361" spans="2:16" x14ac:dyDescent="0.3">
      <c r="B361" s="22" t="s">
        <v>10</v>
      </c>
      <c r="C361" s="22">
        <v>1185732</v>
      </c>
      <c r="D361" s="23">
        <v>44544</v>
      </c>
      <c r="E361" s="22" t="s">
        <v>30</v>
      </c>
      <c r="F361" s="22" t="s">
        <v>31</v>
      </c>
      <c r="G361" s="22" t="s">
        <v>32</v>
      </c>
      <c r="H361" s="22" t="s">
        <v>15</v>
      </c>
      <c r="I361" s="24">
        <v>0.5</v>
      </c>
      <c r="J361" s="25">
        <v>3000</v>
      </c>
      <c r="K361" s="26">
        <f>I361*J361</f>
        <v>1500</v>
      </c>
      <c r="L361" s="26">
        <f>K361*M361</f>
        <v>525</v>
      </c>
      <c r="M361" s="27">
        <v>0.35</v>
      </c>
      <c r="O361" s="2"/>
      <c r="P361" s="3"/>
    </row>
    <row r="362" spans="2:16" x14ac:dyDescent="0.3">
      <c r="B362" s="22" t="s">
        <v>10</v>
      </c>
      <c r="C362" s="22">
        <v>1185732</v>
      </c>
      <c r="D362" s="23">
        <v>44544</v>
      </c>
      <c r="E362" s="22" t="s">
        <v>30</v>
      </c>
      <c r="F362" s="22" t="s">
        <v>31</v>
      </c>
      <c r="G362" s="22" t="s">
        <v>32</v>
      </c>
      <c r="H362" s="22" t="s">
        <v>13</v>
      </c>
      <c r="I362" s="24">
        <v>0.5</v>
      </c>
      <c r="J362" s="25">
        <v>2500</v>
      </c>
      <c r="K362" s="26">
        <f t="shared" ref="K362:K365" si="117">I362*J362</f>
        <v>1250</v>
      </c>
      <c r="L362" s="26">
        <f t="shared" ref="L362:L365" si="118">K362*M362</f>
        <v>437.5</v>
      </c>
      <c r="M362" s="27">
        <v>0.35</v>
      </c>
      <c r="O362" s="2"/>
      <c r="P362" s="3"/>
    </row>
    <row r="363" spans="2:16" x14ac:dyDescent="0.3">
      <c r="B363" s="22" t="s">
        <v>10</v>
      </c>
      <c r="C363" s="22">
        <v>1185732</v>
      </c>
      <c r="D363" s="23">
        <v>44544</v>
      </c>
      <c r="E363" s="22" t="s">
        <v>30</v>
      </c>
      <c r="F363" s="22" t="s">
        <v>31</v>
      </c>
      <c r="G363" s="22" t="s">
        <v>32</v>
      </c>
      <c r="H363" s="22" t="s">
        <v>14</v>
      </c>
      <c r="I363" s="24">
        <v>0.5</v>
      </c>
      <c r="J363" s="25">
        <v>2000</v>
      </c>
      <c r="K363" s="26">
        <f t="shared" si="117"/>
        <v>1000</v>
      </c>
      <c r="L363" s="26">
        <f t="shared" si="118"/>
        <v>400</v>
      </c>
      <c r="M363" s="27">
        <v>0.4</v>
      </c>
      <c r="O363" s="2"/>
      <c r="P363" s="3"/>
    </row>
    <row r="364" spans="2:16" x14ac:dyDescent="0.3">
      <c r="B364" s="22" t="s">
        <v>10</v>
      </c>
      <c r="C364" s="22">
        <v>1185732</v>
      </c>
      <c r="D364" s="23">
        <v>44544</v>
      </c>
      <c r="E364" s="22" t="s">
        <v>30</v>
      </c>
      <c r="F364" s="22" t="s">
        <v>31</v>
      </c>
      <c r="G364" s="22" t="s">
        <v>32</v>
      </c>
      <c r="H364" s="22" t="s">
        <v>16</v>
      </c>
      <c r="I364" s="24">
        <v>0.6</v>
      </c>
      <c r="J364" s="25">
        <v>2000</v>
      </c>
      <c r="K364" s="26">
        <f t="shared" si="117"/>
        <v>1200</v>
      </c>
      <c r="L364" s="26">
        <f t="shared" si="118"/>
        <v>420</v>
      </c>
      <c r="M364" s="27">
        <v>0.35</v>
      </c>
      <c r="O364" s="2"/>
      <c r="P364" s="3"/>
    </row>
    <row r="365" spans="2:16" x14ac:dyDescent="0.3">
      <c r="B365" s="22" t="s">
        <v>10</v>
      </c>
      <c r="C365" s="22">
        <v>1185732</v>
      </c>
      <c r="D365" s="23">
        <v>44544</v>
      </c>
      <c r="E365" s="22" t="s">
        <v>30</v>
      </c>
      <c r="F365" s="22" t="s">
        <v>31</v>
      </c>
      <c r="G365" s="22" t="s">
        <v>32</v>
      </c>
      <c r="H365" s="22" t="s">
        <v>17</v>
      </c>
      <c r="I365" s="24">
        <v>0.64999999999999991</v>
      </c>
      <c r="J365" s="25">
        <v>3000</v>
      </c>
      <c r="K365" s="26">
        <f t="shared" si="117"/>
        <v>1949.9999999999998</v>
      </c>
      <c r="L365" s="26">
        <f t="shared" si="118"/>
        <v>974.99999999999989</v>
      </c>
      <c r="M365" s="27">
        <v>0.5</v>
      </c>
      <c r="O365" s="2"/>
      <c r="P365" s="3"/>
    </row>
    <row r="366" spans="2:16" x14ac:dyDescent="0.3">
      <c r="B366" s="22" t="s">
        <v>20</v>
      </c>
      <c r="C366" s="22">
        <v>1197831</v>
      </c>
      <c r="D366" s="23">
        <v>44198</v>
      </c>
      <c r="E366" s="22" t="s">
        <v>49</v>
      </c>
      <c r="F366" s="22" t="s">
        <v>21</v>
      </c>
      <c r="G366" s="22" t="s">
        <v>33</v>
      </c>
      <c r="H366" s="22" t="s">
        <v>12</v>
      </c>
      <c r="I366" s="24">
        <v>0.2</v>
      </c>
      <c r="J366" s="25">
        <v>7250</v>
      </c>
      <c r="K366" s="26">
        <f>I366*J366</f>
        <v>1450</v>
      </c>
      <c r="L366" s="26">
        <f>K366*M366</f>
        <v>435</v>
      </c>
      <c r="M366" s="27">
        <v>0.3</v>
      </c>
      <c r="O366" s="5"/>
      <c r="P366" s="3"/>
    </row>
    <row r="367" spans="2:16" x14ac:dyDescent="0.3">
      <c r="B367" s="22" t="s">
        <v>20</v>
      </c>
      <c r="C367" s="22">
        <v>1197831</v>
      </c>
      <c r="D367" s="23">
        <v>44198</v>
      </c>
      <c r="E367" s="22" t="s">
        <v>49</v>
      </c>
      <c r="F367" s="22" t="s">
        <v>21</v>
      </c>
      <c r="G367" s="22" t="s">
        <v>33</v>
      </c>
      <c r="H367" s="22" t="s">
        <v>15</v>
      </c>
      <c r="I367" s="24">
        <v>0.3</v>
      </c>
      <c r="J367" s="25">
        <v>7250</v>
      </c>
      <c r="K367" s="26">
        <f>I367*J367</f>
        <v>2175</v>
      </c>
      <c r="L367" s="26">
        <f>K367*M367</f>
        <v>652.5</v>
      </c>
      <c r="M367" s="27">
        <v>0.3</v>
      </c>
      <c r="O367" s="5"/>
      <c r="P367" s="3"/>
    </row>
    <row r="368" spans="2:16" x14ac:dyDescent="0.3">
      <c r="B368" s="22" t="s">
        <v>20</v>
      </c>
      <c r="C368" s="22">
        <v>1197831</v>
      </c>
      <c r="D368" s="23">
        <v>44198</v>
      </c>
      <c r="E368" s="22" t="s">
        <v>49</v>
      </c>
      <c r="F368" s="22" t="s">
        <v>21</v>
      </c>
      <c r="G368" s="22" t="s">
        <v>33</v>
      </c>
      <c r="H368" s="22" t="s">
        <v>13</v>
      </c>
      <c r="I368" s="24">
        <v>0.3</v>
      </c>
      <c r="J368" s="25">
        <v>5250</v>
      </c>
      <c r="K368" s="26">
        <f t="shared" ref="K368:K371" si="119">I368*J368</f>
        <v>1575</v>
      </c>
      <c r="L368" s="26">
        <f t="shared" ref="L368:L371" si="120">K368*M368</f>
        <v>472.5</v>
      </c>
      <c r="M368" s="27">
        <v>0.3</v>
      </c>
      <c r="O368" s="5"/>
      <c r="P368" s="3"/>
    </row>
    <row r="369" spans="2:16" x14ac:dyDescent="0.3">
      <c r="B369" s="22" t="s">
        <v>20</v>
      </c>
      <c r="C369" s="22">
        <v>1197831</v>
      </c>
      <c r="D369" s="23">
        <v>44198</v>
      </c>
      <c r="E369" s="22" t="s">
        <v>49</v>
      </c>
      <c r="F369" s="22" t="s">
        <v>21</v>
      </c>
      <c r="G369" s="22" t="s">
        <v>33</v>
      </c>
      <c r="H369" s="22" t="s">
        <v>14</v>
      </c>
      <c r="I369" s="24">
        <v>0.35</v>
      </c>
      <c r="J369" s="25">
        <v>5250</v>
      </c>
      <c r="K369" s="26">
        <f t="shared" si="119"/>
        <v>1837.4999999999998</v>
      </c>
      <c r="L369" s="26">
        <f t="shared" si="120"/>
        <v>735</v>
      </c>
      <c r="M369" s="27">
        <v>0.4</v>
      </c>
      <c r="O369" s="5"/>
      <c r="P369" s="3"/>
    </row>
    <row r="370" spans="2:16" x14ac:dyDescent="0.3">
      <c r="B370" s="22" t="s">
        <v>20</v>
      </c>
      <c r="C370" s="22">
        <v>1197831</v>
      </c>
      <c r="D370" s="23">
        <v>44198</v>
      </c>
      <c r="E370" s="22" t="s">
        <v>49</v>
      </c>
      <c r="F370" s="22" t="s">
        <v>21</v>
      </c>
      <c r="G370" s="22" t="s">
        <v>33</v>
      </c>
      <c r="H370" s="22" t="s">
        <v>16</v>
      </c>
      <c r="I370" s="24">
        <v>0.4</v>
      </c>
      <c r="J370" s="25">
        <v>3750</v>
      </c>
      <c r="K370" s="26">
        <f t="shared" si="119"/>
        <v>1500</v>
      </c>
      <c r="L370" s="26">
        <f t="shared" si="120"/>
        <v>375</v>
      </c>
      <c r="M370" s="27">
        <v>0.25</v>
      </c>
      <c r="O370" s="5"/>
      <c r="P370" s="3"/>
    </row>
    <row r="371" spans="2:16" x14ac:dyDescent="0.3">
      <c r="B371" s="22" t="s">
        <v>20</v>
      </c>
      <c r="C371" s="22">
        <v>1197831</v>
      </c>
      <c r="D371" s="23">
        <v>44198</v>
      </c>
      <c r="E371" s="22" t="s">
        <v>49</v>
      </c>
      <c r="F371" s="22" t="s">
        <v>21</v>
      </c>
      <c r="G371" s="22" t="s">
        <v>33</v>
      </c>
      <c r="H371" s="22" t="s">
        <v>17</v>
      </c>
      <c r="I371" s="24">
        <v>0.35</v>
      </c>
      <c r="J371" s="25">
        <v>5250</v>
      </c>
      <c r="K371" s="26">
        <f t="shared" si="119"/>
        <v>1837.4999999999998</v>
      </c>
      <c r="L371" s="26">
        <f t="shared" si="120"/>
        <v>826.87499999999989</v>
      </c>
      <c r="M371" s="27">
        <v>0.45</v>
      </c>
      <c r="O371" s="5"/>
      <c r="P371" s="3"/>
    </row>
    <row r="372" spans="2:16" x14ac:dyDescent="0.3">
      <c r="B372" s="22" t="s">
        <v>20</v>
      </c>
      <c r="C372" s="22">
        <v>1197831</v>
      </c>
      <c r="D372" s="23">
        <v>44228</v>
      </c>
      <c r="E372" s="22" t="s">
        <v>49</v>
      </c>
      <c r="F372" s="22" t="s">
        <v>21</v>
      </c>
      <c r="G372" s="22" t="s">
        <v>33</v>
      </c>
      <c r="H372" s="22" t="s">
        <v>12</v>
      </c>
      <c r="I372" s="24">
        <v>0.25</v>
      </c>
      <c r="J372" s="25">
        <v>6750</v>
      </c>
      <c r="K372" s="26">
        <f>I372*J372</f>
        <v>1687.5</v>
      </c>
      <c r="L372" s="26">
        <f>K372*M372</f>
        <v>506.25</v>
      </c>
      <c r="M372" s="27">
        <v>0.3</v>
      </c>
      <c r="O372" s="5"/>
      <c r="P372" s="3"/>
    </row>
    <row r="373" spans="2:16" x14ac:dyDescent="0.3">
      <c r="B373" s="22" t="s">
        <v>20</v>
      </c>
      <c r="C373" s="22">
        <v>1197831</v>
      </c>
      <c r="D373" s="23">
        <v>44228</v>
      </c>
      <c r="E373" s="22" t="s">
        <v>49</v>
      </c>
      <c r="F373" s="22" t="s">
        <v>21</v>
      </c>
      <c r="G373" s="22" t="s">
        <v>33</v>
      </c>
      <c r="H373" s="22" t="s">
        <v>15</v>
      </c>
      <c r="I373" s="24">
        <v>0.35</v>
      </c>
      <c r="J373" s="25">
        <v>6500</v>
      </c>
      <c r="K373" s="26">
        <f>I373*J373</f>
        <v>2275</v>
      </c>
      <c r="L373" s="26">
        <f>K373*M373</f>
        <v>682.5</v>
      </c>
      <c r="M373" s="27">
        <v>0.3</v>
      </c>
      <c r="O373" s="5"/>
      <c r="P373" s="3"/>
    </row>
    <row r="374" spans="2:16" x14ac:dyDescent="0.3">
      <c r="B374" s="22" t="s">
        <v>20</v>
      </c>
      <c r="C374" s="22">
        <v>1197831</v>
      </c>
      <c r="D374" s="23">
        <v>44228</v>
      </c>
      <c r="E374" s="22" t="s">
        <v>49</v>
      </c>
      <c r="F374" s="22" t="s">
        <v>21</v>
      </c>
      <c r="G374" s="22" t="s">
        <v>33</v>
      </c>
      <c r="H374" s="22" t="s">
        <v>13</v>
      </c>
      <c r="I374" s="24">
        <v>0.35</v>
      </c>
      <c r="J374" s="25">
        <v>4750</v>
      </c>
      <c r="K374" s="26">
        <f t="shared" ref="K374:K377" si="121">I374*J374</f>
        <v>1662.5</v>
      </c>
      <c r="L374" s="26">
        <f t="shared" ref="L374:L377" si="122">K374*M374</f>
        <v>498.75</v>
      </c>
      <c r="M374" s="27">
        <v>0.3</v>
      </c>
      <c r="O374" s="5"/>
      <c r="P374" s="3"/>
    </row>
    <row r="375" spans="2:16" x14ac:dyDescent="0.3">
      <c r="B375" s="22" t="s">
        <v>20</v>
      </c>
      <c r="C375" s="22">
        <v>1197831</v>
      </c>
      <c r="D375" s="23">
        <v>44228</v>
      </c>
      <c r="E375" s="22" t="s">
        <v>49</v>
      </c>
      <c r="F375" s="22" t="s">
        <v>21</v>
      </c>
      <c r="G375" s="22" t="s">
        <v>33</v>
      </c>
      <c r="H375" s="22" t="s">
        <v>14</v>
      </c>
      <c r="I375" s="24">
        <v>0.35</v>
      </c>
      <c r="J375" s="25">
        <v>4250</v>
      </c>
      <c r="K375" s="26">
        <f t="shared" si="121"/>
        <v>1487.5</v>
      </c>
      <c r="L375" s="26">
        <f t="shared" si="122"/>
        <v>595</v>
      </c>
      <c r="M375" s="27">
        <v>0.4</v>
      </c>
      <c r="O375" s="5"/>
      <c r="P375" s="3"/>
    </row>
    <row r="376" spans="2:16" x14ac:dyDescent="0.3">
      <c r="B376" s="22" t="s">
        <v>20</v>
      </c>
      <c r="C376" s="22">
        <v>1197831</v>
      </c>
      <c r="D376" s="23">
        <v>44228</v>
      </c>
      <c r="E376" s="22" t="s">
        <v>49</v>
      </c>
      <c r="F376" s="22" t="s">
        <v>21</v>
      </c>
      <c r="G376" s="22" t="s">
        <v>33</v>
      </c>
      <c r="H376" s="22" t="s">
        <v>16</v>
      </c>
      <c r="I376" s="24">
        <v>0.4</v>
      </c>
      <c r="J376" s="25">
        <v>3000</v>
      </c>
      <c r="K376" s="26">
        <f t="shared" si="121"/>
        <v>1200</v>
      </c>
      <c r="L376" s="26">
        <f t="shared" si="122"/>
        <v>300</v>
      </c>
      <c r="M376" s="27">
        <v>0.25</v>
      </c>
      <c r="O376" s="5"/>
      <c r="P376" s="3"/>
    </row>
    <row r="377" spans="2:16" x14ac:dyDescent="0.3">
      <c r="B377" s="22" t="s">
        <v>20</v>
      </c>
      <c r="C377" s="22">
        <v>1197831</v>
      </c>
      <c r="D377" s="23">
        <v>44228</v>
      </c>
      <c r="E377" s="22" t="s">
        <v>49</v>
      </c>
      <c r="F377" s="22" t="s">
        <v>21</v>
      </c>
      <c r="G377" s="22" t="s">
        <v>33</v>
      </c>
      <c r="H377" s="22" t="s">
        <v>17</v>
      </c>
      <c r="I377" s="24">
        <v>0.35</v>
      </c>
      <c r="J377" s="25">
        <v>5000</v>
      </c>
      <c r="K377" s="26">
        <f t="shared" si="121"/>
        <v>1750</v>
      </c>
      <c r="L377" s="26">
        <f t="shared" si="122"/>
        <v>787.5</v>
      </c>
      <c r="M377" s="27">
        <v>0.45</v>
      </c>
      <c r="O377" s="5"/>
      <c r="P377" s="3"/>
    </row>
    <row r="378" spans="2:16" x14ac:dyDescent="0.3">
      <c r="B378" s="22" t="s">
        <v>20</v>
      </c>
      <c r="C378" s="22">
        <v>1197831</v>
      </c>
      <c r="D378" s="23">
        <v>44258</v>
      </c>
      <c r="E378" s="22" t="s">
        <v>49</v>
      </c>
      <c r="F378" s="22" t="s">
        <v>21</v>
      </c>
      <c r="G378" s="22" t="s">
        <v>33</v>
      </c>
      <c r="H378" s="22" t="s">
        <v>12</v>
      </c>
      <c r="I378" s="24">
        <v>0.3</v>
      </c>
      <c r="J378" s="25">
        <v>6750</v>
      </c>
      <c r="K378" s="26">
        <f>I378*J378</f>
        <v>2025</v>
      </c>
      <c r="L378" s="26">
        <f>K378*M378</f>
        <v>708.75</v>
      </c>
      <c r="M378" s="27">
        <v>0.35</v>
      </c>
      <c r="O378" s="5"/>
      <c r="P378" s="3"/>
    </row>
    <row r="379" spans="2:16" x14ac:dyDescent="0.3">
      <c r="B379" s="22" t="s">
        <v>20</v>
      </c>
      <c r="C379" s="22">
        <v>1197831</v>
      </c>
      <c r="D379" s="23">
        <v>44258</v>
      </c>
      <c r="E379" s="22" t="s">
        <v>49</v>
      </c>
      <c r="F379" s="22" t="s">
        <v>21</v>
      </c>
      <c r="G379" s="22" t="s">
        <v>33</v>
      </c>
      <c r="H379" s="22" t="s">
        <v>15</v>
      </c>
      <c r="I379" s="24">
        <v>0.4</v>
      </c>
      <c r="J379" s="25">
        <v>6750</v>
      </c>
      <c r="K379" s="26">
        <f>I379*J379</f>
        <v>2700</v>
      </c>
      <c r="L379" s="26">
        <f>K379*M379</f>
        <v>944.99999999999989</v>
      </c>
      <c r="M379" s="27">
        <v>0.35</v>
      </c>
      <c r="O379" s="5"/>
      <c r="P379" s="3"/>
    </row>
    <row r="380" spans="2:16" x14ac:dyDescent="0.3">
      <c r="B380" s="22" t="s">
        <v>20</v>
      </c>
      <c r="C380" s="22">
        <v>1197831</v>
      </c>
      <c r="D380" s="23">
        <v>44258</v>
      </c>
      <c r="E380" s="22" t="s">
        <v>49</v>
      </c>
      <c r="F380" s="22" t="s">
        <v>21</v>
      </c>
      <c r="G380" s="22" t="s">
        <v>33</v>
      </c>
      <c r="H380" s="22" t="s">
        <v>13</v>
      </c>
      <c r="I380" s="24">
        <v>0.3</v>
      </c>
      <c r="J380" s="25">
        <v>5000</v>
      </c>
      <c r="K380" s="26">
        <f t="shared" ref="K380:K383" si="123">I380*J380</f>
        <v>1500</v>
      </c>
      <c r="L380" s="26">
        <f t="shared" ref="L380:L383" si="124">K380*M380</f>
        <v>525</v>
      </c>
      <c r="M380" s="27">
        <v>0.35</v>
      </c>
      <c r="O380" s="5"/>
      <c r="P380" s="3"/>
    </row>
    <row r="381" spans="2:16" x14ac:dyDescent="0.3">
      <c r="B381" s="22" t="s">
        <v>20</v>
      </c>
      <c r="C381" s="22">
        <v>1197831</v>
      </c>
      <c r="D381" s="23">
        <v>44258</v>
      </c>
      <c r="E381" s="22" t="s">
        <v>49</v>
      </c>
      <c r="F381" s="22" t="s">
        <v>21</v>
      </c>
      <c r="G381" s="22" t="s">
        <v>33</v>
      </c>
      <c r="H381" s="22" t="s">
        <v>14</v>
      </c>
      <c r="I381" s="24">
        <v>0.35000000000000003</v>
      </c>
      <c r="J381" s="25">
        <v>4000</v>
      </c>
      <c r="K381" s="26">
        <f t="shared" si="123"/>
        <v>1400.0000000000002</v>
      </c>
      <c r="L381" s="26">
        <f t="shared" si="124"/>
        <v>630.00000000000011</v>
      </c>
      <c r="M381" s="27">
        <v>0.45</v>
      </c>
      <c r="O381" s="5"/>
      <c r="P381" s="3"/>
    </row>
    <row r="382" spans="2:16" x14ac:dyDescent="0.3">
      <c r="B382" s="22" t="s">
        <v>20</v>
      </c>
      <c r="C382" s="22">
        <v>1197831</v>
      </c>
      <c r="D382" s="23">
        <v>44258</v>
      </c>
      <c r="E382" s="22" t="s">
        <v>49</v>
      </c>
      <c r="F382" s="22" t="s">
        <v>21</v>
      </c>
      <c r="G382" s="22" t="s">
        <v>33</v>
      </c>
      <c r="H382" s="22" t="s">
        <v>16</v>
      </c>
      <c r="I382" s="24">
        <v>0.4</v>
      </c>
      <c r="J382" s="25">
        <v>3000</v>
      </c>
      <c r="K382" s="26">
        <f t="shared" si="123"/>
        <v>1200</v>
      </c>
      <c r="L382" s="26">
        <f t="shared" si="124"/>
        <v>360</v>
      </c>
      <c r="M382" s="27">
        <v>0.3</v>
      </c>
      <c r="O382" s="5"/>
      <c r="P382" s="3"/>
    </row>
    <row r="383" spans="2:16" x14ac:dyDescent="0.3">
      <c r="B383" s="22" t="s">
        <v>20</v>
      </c>
      <c r="C383" s="22">
        <v>1197831</v>
      </c>
      <c r="D383" s="23">
        <v>44258</v>
      </c>
      <c r="E383" s="22" t="s">
        <v>49</v>
      </c>
      <c r="F383" s="22" t="s">
        <v>21</v>
      </c>
      <c r="G383" s="22" t="s">
        <v>33</v>
      </c>
      <c r="H383" s="22" t="s">
        <v>17</v>
      </c>
      <c r="I383" s="24">
        <v>0.35000000000000003</v>
      </c>
      <c r="J383" s="25">
        <v>4500</v>
      </c>
      <c r="K383" s="26">
        <f t="shared" si="123"/>
        <v>1575.0000000000002</v>
      </c>
      <c r="L383" s="26">
        <f t="shared" si="124"/>
        <v>787.50000000000011</v>
      </c>
      <c r="M383" s="27">
        <v>0.5</v>
      </c>
      <c r="O383" s="5"/>
      <c r="P383" s="3"/>
    </row>
    <row r="384" spans="2:16" x14ac:dyDescent="0.3">
      <c r="B384" s="22" t="s">
        <v>20</v>
      </c>
      <c r="C384" s="22">
        <v>1197831</v>
      </c>
      <c r="D384" s="23">
        <v>44288</v>
      </c>
      <c r="E384" s="22" t="s">
        <v>49</v>
      </c>
      <c r="F384" s="22" t="s">
        <v>21</v>
      </c>
      <c r="G384" s="22" t="s">
        <v>33</v>
      </c>
      <c r="H384" s="22" t="s">
        <v>12</v>
      </c>
      <c r="I384" s="24">
        <v>0.19999999999999998</v>
      </c>
      <c r="J384" s="25">
        <v>7000</v>
      </c>
      <c r="K384" s="26">
        <f>I384*J384</f>
        <v>1399.9999999999998</v>
      </c>
      <c r="L384" s="26">
        <f>K384*M384</f>
        <v>489.99999999999989</v>
      </c>
      <c r="M384" s="27">
        <v>0.35</v>
      </c>
      <c r="O384" s="5"/>
      <c r="P384" s="3"/>
    </row>
    <row r="385" spans="2:16" x14ac:dyDescent="0.3">
      <c r="B385" s="22" t="s">
        <v>20</v>
      </c>
      <c r="C385" s="22">
        <v>1197831</v>
      </c>
      <c r="D385" s="23">
        <v>44288</v>
      </c>
      <c r="E385" s="22" t="s">
        <v>49</v>
      </c>
      <c r="F385" s="22" t="s">
        <v>21</v>
      </c>
      <c r="G385" s="22" t="s">
        <v>33</v>
      </c>
      <c r="H385" s="22" t="s">
        <v>15</v>
      </c>
      <c r="I385" s="24">
        <v>0.30000000000000004</v>
      </c>
      <c r="J385" s="25">
        <v>7000</v>
      </c>
      <c r="K385" s="26">
        <f>I385*J385</f>
        <v>2100.0000000000005</v>
      </c>
      <c r="L385" s="26">
        <f>K385*M385</f>
        <v>735.00000000000011</v>
      </c>
      <c r="M385" s="27">
        <v>0.35</v>
      </c>
      <c r="O385" s="5"/>
      <c r="P385" s="3"/>
    </row>
    <row r="386" spans="2:16" x14ac:dyDescent="0.3">
      <c r="B386" s="22" t="s">
        <v>20</v>
      </c>
      <c r="C386" s="22">
        <v>1197831</v>
      </c>
      <c r="D386" s="23">
        <v>44288</v>
      </c>
      <c r="E386" s="22" t="s">
        <v>49</v>
      </c>
      <c r="F386" s="22" t="s">
        <v>21</v>
      </c>
      <c r="G386" s="22" t="s">
        <v>33</v>
      </c>
      <c r="H386" s="22" t="s">
        <v>13</v>
      </c>
      <c r="I386" s="24">
        <v>0.24999999999999997</v>
      </c>
      <c r="J386" s="25">
        <v>5250</v>
      </c>
      <c r="K386" s="26">
        <f t="shared" ref="K386:K389" si="125">I386*J386</f>
        <v>1312.4999999999998</v>
      </c>
      <c r="L386" s="26">
        <f t="shared" ref="L386:L389" si="126">K386*M386</f>
        <v>459.37499999999989</v>
      </c>
      <c r="M386" s="27">
        <v>0.35</v>
      </c>
      <c r="O386" s="5"/>
      <c r="P386" s="3"/>
    </row>
    <row r="387" spans="2:16" x14ac:dyDescent="0.3">
      <c r="B387" s="22" t="s">
        <v>20</v>
      </c>
      <c r="C387" s="22">
        <v>1197831</v>
      </c>
      <c r="D387" s="23">
        <v>44288</v>
      </c>
      <c r="E387" s="22" t="s">
        <v>49</v>
      </c>
      <c r="F387" s="22" t="s">
        <v>21</v>
      </c>
      <c r="G387" s="22" t="s">
        <v>33</v>
      </c>
      <c r="H387" s="22" t="s">
        <v>14</v>
      </c>
      <c r="I387" s="24">
        <v>0.30000000000000004</v>
      </c>
      <c r="J387" s="25">
        <v>4250</v>
      </c>
      <c r="K387" s="26">
        <f t="shared" si="125"/>
        <v>1275.0000000000002</v>
      </c>
      <c r="L387" s="26">
        <f t="shared" si="126"/>
        <v>573.75000000000011</v>
      </c>
      <c r="M387" s="27">
        <v>0.45</v>
      </c>
      <c r="O387" s="5"/>
      <c r="P387" s="3"/>
    </row>
    <row r="388" spans="2:16" x14ac:dyDescent="0.3">
      <c r="B388" s="22" t="s">
        <v>20</v>
      </c>
      <c r="C388" s="22">
        <v>1197831</v>
      </c>
      <c r="D388" s="23">
        <v>44288</v>
      </c>
      <c r="E388" s="22" t="s">
        <v>49</v>
      </c>
      <c r="F388" s="22" t="s">
        <v>21</v>
      </c>
      <c r="G388" s="22" t="s">
        <v>33</v>
      </c>
      <c r="H388" s="22" t="s">
        <v>16</v>
      </c>
      <c r="I388" s="24">
        <v>0.35</v>
      </c>
      <c r="J388" s="25">
        <v>3250</v>
      </c>
      <c r="K388" s="26">
        <f t="shared" si="125"/>
        <v>1137.5</v>
      </c>
      <c r="L388" s="26">
        <f t="shared" si="126"/>
        <v>341.25</v>
      </c>
      <c r="M388" s="27">
        <v>0.3</v>
      </c>
      <c r="O388" s="5"/>
      <c r="P388" s="3"/>
    </row>
    <row r="389" spans="2:16" x14ac:dyDescent="0.3">
      <c r="B389" s="22" t="s">
        <v>20</v>
      </c>
      <c r="C389" s="22">
        <v>1197831</v>
      </c>
      <c r="D389" s="23">
        <v>44288</v>
      </c>
      <c r="E389" s="22" t="s">
        <v>49</v>
      </c>
      <c r="F389" s="22" t="s">
        <v>21</v>
      </c>
      <c r="G389" s="22" t="s">
        <v>33</v>
      </c>
      <c r="H389" s="22" t="s">
        <v>17</v>
      </c>
      <c r="I389" s="24">
        <v>0.30000000000000004</v>
      </c>
      <c r="J389" s="25">
        <v>6000</v>
      </c>
      <c r="K389" s="26">
        <f t="shared" si="125"/>
        <v>1800.0000000000002</v>
      </c>
      <c r="L389" s="26">
        <f t="shared" si="126"/>
        <v>900.00000000000011</v>
      </c>
      <c r="M389" s="27">
        <v>0.5</v>
      </c>
      <c r="O389" s="5"/>
      <c r="P389" s="3"/>
    </row>
    <row r="390" spans="2:16" x14ac:dyDescent="0.3">
      <c r="B390" s="22" t="s">
        <v>20</v>
      </c>
      <c r="C390" s="22">
        <v>1197831</v>
      </c>
      <c r="D390" s="23">
        <v>44318</v>
      </c>
      <c r="E390" s="22" t="s">
        <v>49</v>
      </c>
      <c r="F390" s="22" t="s">
        <v>21</v>
      </c>
      <c r="G390" s="22" t="s">
        <v>33</v>
      </c>
      <c r="H390" s="22" t="s">
        <v>12</v>
      </c>
      <c r="I390" s="24">
        <v>0.19999999999999998</v>
      </c>
      <c r="J390" s="25">
        <v>7500</v>
      </c>
      <c r="K390" s="26">
        <f>I390*J390</f>
        <v>1499.9999999999998</v>
      </c>
      <c r="L390" s="26">
        <f>K390*M390</f>
        <v>524.99999999999989</v>
      </c>
      <c r="M390" s="27">
        <v>0.35</v>
      </c>
      <c r="O390" s="5"/>
      <c r="P390" s="3"/>
    </row>
    <row r="391" spans="2:16" x14ac:dyDescent="0.3">
      <c r="B391" s="22" t="s">
        <v>20</v>
      </c>
      <c r="C391" s="22">
        <v>1197831</v>
      </c>
      <c r="D391" s="23">
        <v>44318</v>
      </c>
      <c r="E391" s="22" t="s">
        <v>49</v>
      </c>
      <c r="F391" s="22" t="s">
        <v>21</v>
      </c>
      <c r="G391" s="22" t="s">
        <v>33</v>
      </c>
      <c r="H391" s="22" t="s">
        <v>15</v>
      </c>
      <c r="I391" s="24">
        <v>0.30000000000000004</v>
      </c>
      <c r="J391" s="25">
        <v>7750</v>
      </c>
      <c r="K391" s="26">
        <f>I391*J391</f>
        <v>2325.0000000000005</v>
      </c>
      <c r="L391" s="26">
        <f>K391*M391</f>
        <v>813.75000000000011</v>
      </c>
      <c r="M391" s="27">
        <v>0.35</v>
      </c>
      <c r="O391" s="5"/>
      <c r="P391" s="3"/>
    </row>
    <row r="392" spans="2:16" x14ac:dyDescent="0.3">
      <c r="B392" s="22" t="s">
        <v>20</v>
      </c>
      <c r="C392" s="22">
        <v>1197831</v>
      </c>
      <c r="D392" s="23">
        <v>44318</v>
      </c>
      <c r="E392" s="22" t="s">
        <v>49</v>
      </c>
      <c r="F392" s="22" t="s">
        <v>21</v>
      </c>
      <c r="G392" s="22" t="s">
        <v>33</v>
      </c>
      <c r="H392" s="22" t="s">
        <v>13</v>
      </c>
      <c r="I392" s="24">
        <v>0.24999999999999997</v>
      </c>
      <c r="J392" s="25">
        <v>6250</v>
      </c>
      <c r="K392" s="26">
        <f t="shared" ref="K392:K395" si="127">I392*J392</f>
        <v>1562.4999999999998</v>
      </c>
      <c r="L392" s="26">
        <f t="shared" ref="L392:L395" si="128">K392*M392</f>
        <v>546.87499999999989</v>
      </c>
      <c r="M392" s="27">
        <v>0.35</v>
      </c>
      <c r="O392" s="5"/>
      <c r="P392" s="3"/>
    </row>
    <row r="393" spans="2:16" x14ac:dyDescent="0.3">
      <c r="B393" s="22" t="s">
        <v>20</v>
      </c>
      <c r="C393" s="22">
        <v>1197831</v>
      </c>
      <c r="D393" s="23">
        <v>44318</v>
      </c>
      <c r="E393" s="22" t="s">
        <v>49</v>
      </c>
      <c r="F393" s="22" t="s">
        <v>21</v>
      </c>
      <c r="G393" s="22" t="s">
        <v>33</v>
      </c>
      <c r="H393" s="22" t="s">
        <v>14</v>
      </c>
      <c r="I393" s="24">
        <v>0.35000000000000003</v>
      </c>
      <c r="J393" s="25">
        <v>5500</v>
      </c>
      <c r="K393" s="26">
        <f t="shared" si="127"/>
        <v>1925.0000000000002</v>
      </c>
      <c r="L393" s="26">
        <f t="shared" si="128"/>
        <v>866.25000000000011</v>
      </c>
      <c r="M393" s="27">
        <v>0.45</v>
      </c>
      <c r="O393" s="5"/>
      <c r="P393" s="3"/>
    </row>
    <row r="394" spans="2:16" x14ac:dyDescent="0.3">
      <c r="B394" s="22" t="s">
        <v>20</v>
      </c>
      <c r="C394" s="22">
        <v>1197831</v>
      </c>
      <c r="D394" s="23">
        <v>44318</v>
      </c>
      <c r="E394" s="22" t="s">
        <v>49</v>
      </c>
      <c r="F394" s="22" t="s">
        <v>21</v>
      </c>
      <c r="G394" s="22" t="s">
        <v>33</v>
      </c>
      <c r="H394" s="22" t="s">
        <v>16</v>
      </c>
      <c r="I394" s="24">
        <v>0.5</v>
      </c>
      <c r="J394" s="25">
        <v>4500</v>
      </c>
      <c r="K394" s="26">
        <f t="shared" si="127"/>
        <v>2250</v>
      </c>
      <c r="L394" s="26">
        <f t="shared" si="128"/>
        <v>675</v>
      </c>
      <c r="M394" s="27">
        <v>0.3</v>
      </c>
      <c r="O394" s="5"/>
      <c r="P394" s="3"/>
    </row>
    <row r="395" spans="2:16" x14ac:dyDescent="0.3">
      <c r="B395" s="22" t="s">
        <v>20</v>
      </c>
      <c r="C395" s="22">
        <v>1197831</v>
      </c>
      <c r="D395" s="23">
        <v>44318</v>
      </c>
      <c r="E395" s="22" t="s">
        <v>49</v>
      </c>
      <c r="F395" s="22" t="s">
        <v>21</v>
      </c>
      <c r="G395" s="22" t="s">
        <v>33</v>
      </c>
      <c r="H395" s="22" t="s">
        <v>17</v>
      </c>
      <c r="I395" s="24">
        <v>0.45</v>
      </c>
      <c r="J395" s="25">
        <v>8000</v>
      </c>
      <c r="K395" s="26">
        <f t="shared" si="127"/>
        <v>3600</v>
      </c>
      <c r="L395" s="26">
        <f t="shared" si="128"/>
        <v>1800</v>
      </c>
      <c r="M395" s="27">
        <v>0.5</v>
      </c>
      <c r="O395" s="5"/>
      <c r="P395" s="3"/>
    </row>
    <row r="396" spans="2:16" x14ac:dyDescent="0.3">
      <c r="B396" s="22" t="s">
        <v>20</v>
      </c>
      <c r="C396" s="22">
        <v>1197831</v>
      </c>
      <c r="D396" s="23">
        <v>44348</v>
      </c>
      <c r="E396" s="22" t="s">
        <v>49</v>
      </c>
      <c r="F396" s="22" t="s">
        <v>21</v>
      </c>
      <c r="G396" s="22" t="s">
        <v>33</v>
      </c>
      <c r="H396" s="22" t="s">
        <v>12</v>
      </c>
      <c r="I396" s="24">
        <v>0.45</v>
      </c>
      <c r="J396" s="25">
        <v>8000</v>
      </c>
      <c r="K396" s="26">
        <f>I396*J396</f>
        <v>3600</v>
      </c>
      <c r="L396" s="26">
        <f>K396*M396</f>
        <v>1260</v>
      </c>
      <c r="M396" s="27">
        <v>0.35</v>
      </c>
      <c r="O396" s="5"/>
      <c r="P396" s="3"/>
    </row>
    <row r="397" spans="2:16" x14ac:dyDescent="0.3">
      <c r="B397" s="22" t="s">
        <v>20</v>
      </c>
      <c r="C397" s="22">
        <v>1197831</v>
      </c>
      <c r="D397" s="23">
        <v>44348</v>
      </c>
      <c r="E397" s="22" t="s">
        <v>49</v>
      </c>
      <c r="F397" s="22" t="s">
        <v>21</v>
      </c>
      <c r="G397" s="22" t="s">
        <v>33</v>
      </c>
      <c r="H397" s="22" t="s">
        <v>15</v>
      </c>
      <c r="I397" s="24">
        <v>0.5</v>
      </c>
      <c r="J397" s="25">
        <v>8000</v>
      </c>
      <c r="K397" s="26">
        <f>I397*J397</f>
        <v>4000</v>
      </c>
      <c r="L397" s="26">
        <f>K397*M397</f>
        <v>1400</v>
      </c>
      <c r="M397" s="27">
        <v>0.35</v>
      </c>
      <c r="O397" s="5"/>
      <c r="P397" s="3"/>
    </row>
    <row r="398" spans="2:16" x14ac:dyDescent="0.3">
      <c r="B398" s="22" t="s">
        <v>20</v>
      </c>
      <c r="C398" s="22">
        <v>1197831</v>
      </c>
      <c r="D398" s="23">
        <v>44348</v>
      </c>
      <c r="E398" s="22" t="s">
        <v>49</v>
      </c>
      <c r="F398" s="22" t="s">
        <v>21</v>
      </c>
      <c r="G398" s="22" t="s">
        <v>33</v>
      </c>
      <c r="H398" s="22" t="s">
        <v>13</v>
      </c>
      <c r="I398" s="24">
        <v>0.45</v>
      </c>
      <c r="J398" s="25">
        <v>6500</v>
      </c>
      <c r="K398" s="26">
        <f t="shared" ref="K398:K401" si="129">I398*J398</f>
        <v>2925</v>
      </c>
      <c r="L398" s="26">
        <f t="shared" ref="L398:L401" si="130">K398*M398</f>
        <v>1023.7499999999999</v>
      </c>
      <c r="M398" s="27">
        <v>0.35</v>
      </c>
      <c r="O398" s="5"/>
      <c r="P398" s="3"/>
    </row>
    <row r="399" spans="2:16" x14ac:dyDescent="0.3">
      <c r="B399" s="22" t="s">
        <v>20</v>
      </c>
      <c r="C399" s="22">
        <v>1197831</v>
      </c>
      <c r="D399" s="23">
        <v>44348</v>
      </c>
      <c r="E399" s="22" t="s">
        <v>49</v>
      </c>
      <c r="F399" s="22" t="s">
        <v>21</v>
      </c>
      <c r="G399" s="22" t="s">
        <v>33</v>
      </c>
      <c r="H399" s="22" t="s">
        <v>14</v>
      </c>
      <c r="I399" s="24">
        <v>0.45</v>
      </c>
      <c r="J399" s="25">
        <v>6000</v>
      </c>
      <c r="K399" s="26">
        <f t="shared" si="129"/>
        <v>2700</v>
      </c>
      <c r="L399" s="26">
        <f t="shared" si="130"/>
        <v>1215</v>
      </c>
      <c r="M399" s="27">
        <v>0.45</v>
      </c>
      <c r="O399" s="5"/>
      <c r="P399" s="3"/>
    </row>
    <row r="400" spans="2:16" x14ac:dyDescent="0.3">
      <c r="B400" s="22" t="s">
        <v>20</v>
      </c>
      <c r="C400" s="22">
        <v>1197831</v>
      </c>
      <c r="D400" s="23">
        <v>44348</v>
      </c>
      <c r="E400" s="22" t="s">
        <v>49</v>
      </c>
      <c r="F400" s="22" t="s">
        <v>21</v>
      </c>
      <c r="G400" s="22" t="s">
        <v>33</v>
      </c>
      <c r="H400" s="22" t="s">
        <v>16</v>
      </c>
      <c r="I400" s="24">
        <v>0.5</v>
      </c>
      <c r="J400" s="25">
        <v>5000</v>
      </c>
      <c r="K400" s="26">
        <f t="shared" si="129"/>
        <v>2500</v>
      </c>
      <c r="L400" s="26">
        <f t="shared" si="130"/>
        <v>750</v>
      </c>
      <c r="M400" s="27">
        <v>0.3</v>
      </c>
      <c r="O400" s="5"/>
      <c r="P400" s="3"/>
    </row>
    <row r="401" spans="2:16" x14ac:dyDescent="0.3">
      <c r="B401" s="22" t="s">
        <v>20</v>
      </c>
      <c r="C401" s="22">
        <v>1197831</v>
      </c>
      <c r="D401" s="23">
        <v>44348</v>
      </c>
      <c r="E401" s="22" t="s">
        <v>49</v>
      </c>
      <c r="F401" s="22" t="s">
        <v>21</v>
      </c>
      <c r="G401" s="22" t="s">
        <v>33</v>
      </c>
      <c r="H401" s="22" t="s">
        <v>17</v>
      </c>
      <c r="I401" s="24">
        <v>0.55000000000000004</v>
      </c>
      <c r="J401" s="25">
        <v>8750</v>
      </c>
      <c r="K401" s="26">
        <f t="shared" si="129"/>
        <v>4812.5</v>
      </c>
      <c r="L401" s="26">
        <f t="shared" si="130"/>
        <v>2406.25</v>
      </c>
      <c r="M401" s="27">
        <v>0.5</v>
      </c>
      <c r="O401" s="5"/>
      <c r="P401" s="3"/>
    </row>
    <row r="402" spans="2:16" x14ac:dyDescent="0.3">
      <c r="B402" s="22" t="s">
        <v>20</v>
      </c>
      <c r="C402" s="22">
        <v>1197831</v>
      </c>
      <c r="D402" s="23">
        <v>44380</v>
      </c>
      <c r="E402" s="22" t="s">
        <v>49</v>
      </c>
      <c r="F402" s="22" t="s">
        <v>21</v>
      </c>
      <c r="G402" s="22" t="s">
        <v>33</v>
      </c>
      <c r="H402" s="22" t="s">
        <v>12</v>
      </c>
      <c r="I402" s="24">
        <v>0.45</v>
      </c>
      <c r="J402" s="25">
        <v>8250</v>
      </c>
      <c r="K402" s="26">
        <f>I402*J402</f>
        <v>3712.5</v>
      </c>
      <c r="L402" s="26">
        <f>K402*M402</f>
        <v>1484.9999999999998</v>
      </c>
      <c r="M402" s="27">
        <v>0.39999999999999997</v>
      </c>
      <c r="O402" s="5"/>
      <c r="P402" s="3"/>
    </row>
    <row r="403" spans="2:16" x14ac:dyDescent="0.3">
      <c r="B403" s="22" t="s">
        <v>20</v>
      </c>
      <c r="C403" s="22">
        <v>1197831</v>
      </c>
      <c r="D403" s="23">
        <v>44380</v>
      </c>
      <c r="E403" s="22" t="s">
        <v>49</v>
      </c>
      <c r="F403" s="22" t="s">
        <v>21</v>
      </c>
      <c r="G403" s="22" t="s">
        <v>33</v>
      </c>
      <c r="H403" s="22" t="s">
        <v>15</v>
      </c>
      <c r="I403" s="24">
        <v>0.5</v>
      </c>
      <c r="J403" s="25">
        <v>8250</v>
      </c>
      <c r="K403" s="26">
        <f>I403*J403</f>
        <v>4125</v>
      </c>
      <c r="L403" s="26">
        <f>K403*M403</f>
        <v>1649.9999999999998</v>
      </c>
      <c r="M403" s="27">
        <v>0.39999999999999997</v>
      </c>
      <c r="O403" s="5"/>
      <c r="P403" s="3"/>
    </row>
    <row r="404" spans="2:16" x14ac:dyDescent="0.3">
      <c r="B404" s="22" t="s">
        <v>20</v>
      </c>
      <c r="C404" s="22">
        <v>1197831</v>
      </c>
      <c r="D404" s="23">
        <v>44380</v>
      </c>
      <c r="E404" s="22" t="s">
        <v>49</v>
      </c>
      <c r="F404" s="22" t="s">
        <v>21</v>
      </c>
      <c r="G404" s="22" t="s">
        <v>33</v>
      </c>
      <c r="H404" s="22" t="s">
        <v>13</v>
      </c>
      <c r="I404" s="24">
        <v>0.45</v>
      </c>
      <c r="J404" s="25">
        <v>9750</v>
      </c>
      <c r="K404" s="26">
        <f t="shared" ref="K404:K407" si="131">I404*J404</f>
        <v>4387.5</v>
      </c>
      <c r="L404" s="26">
        <f t="shared" ref="L404:L407" si="132">K404*M404</f>
        <v>1754.9999999999998</v>
      </c>
      <c r="M404" s="27">
        <v>0.39999999999999997</v>
      </c>
      <c r="O404" s="5"/>
      <c r="P404" s="3"/>
    </row>
    <row r="405" spans="2:16" x14ac:dyDescent="0.3">
      <c r="B405" s="22" t="s">
        <v>20</v>
      </c>
      <c r="C405" s="22">
        <v>1197831</v>
      </c>
      <c r="D405" s="23">
        <v>44380</v>
      </c>
      <c r="E405" s="22" t="s">
        <v>49</v>
      </c>
      <c r="F405" s="22" t="s">
        <v>21</v>
      </c>
      <c r="G405" s="22" t="s">
        <v>33</v>
      </c>
      <c r="H405" s="22" t="s">
        <v>14</v>
      </c>
      <c r="I405" s="24">
        <v>0.45</v>
      </c>
      <c r="J405" s="25">
        <v>5750</v>
      </c>
      <c r="K405" s="26">
        <f t="shared" si="131"/>
        <v>2587.5</v>
      </c>
      <c r="L405" s="26">
        <f t="shared" si="132"/>
        <v>1293.75</v>
      </c>
      <c r="M405" s="27">
        <v>0.5</v>
      </c>
      <c r="O405" s="5"/>
      <c r="P405" s="3"/>
    </row>
    <row r="406" spans="2:16" x14ac:dyDescent="0.3">
      <c r="B406" s="22" t="s">
        <v>20</v>
      </c>
      <c r="C406" s="22">
        <v>1197831</v>
      </c>
      <c r="D406" s="23">
        <v>44380</v>
      </c>
      <c r="E406" s="22" t="s">
        <v>49</v>
      </c>
      <c r="F406" s="22" t="s">
        <v>21</v>
      </c>
      <c r="G406" s="22" t="s">
        <v>33</v>
      </c>
      <c r="H406" s="22" t="s">
        <v>16</v>
      </c>
      <c r="I406" s="24">
        <v>0.5</v>
      </c>
      <c r="J406" s="25">
        <v>5750</v>
      </c>
      <c r="K406" s="26">
        <f t="shared" si="131"/>
        <v>2875</v>
      </c>
      <c r="L406" s="26">
        <f t="shared" si="132"/>
        <v>1006.2499999999999</v>
      </c>
      <c r="M406" s="27">
        <v>0.35</v>
      </c>
      <c r="O406" s="5"/>
      <c r="P406" s="3"/>
    </row>
    <row r="407" spans="2:16" x14ac:dyDescent="0.3">
      <c r="B407" s="22" t="s">
        <v>20</v>
      </c>
      <c r="C407" s="22">
        <v>1197831</v>
      </c>
      <c r="D407" s="23">
        <v>44380</v>
      </c>
      <c r="E407" s="22" t="s">
        <v>49</v>
      </c>
      <c r="F407" s="22" t="s">
        <v>21</v>
      </c>
      <c r="G407" s="22" t="s">
        <v>33</v>
      </c>
      <c r="H407" s="22" t="s">
        <v>17</v>
      </c>
      <c r="I407" s="24">
        <v>0.6</v>
      </c>
      <c r="J407" s="25">
        <v>8500</v>
      </c>
      <c r="K407" s="26">
        <f t="shared" si="131"/>
        <v>5100</v>
      </c>
      <c r="L407" s="26">
        <f t="shared" si="132"/>
        <v>2805</v>
      </c>
      <c r="M407" s="27">
        <v>0.55000000000000004</v>
      </c>
      <c r="O407" s="5"/>
      <c r="P407" s="3"/>
    </row>
    <row r="408" spans="2:16" x14ac:dyDescent="0.3">
      <c r="B408" s="22" t="s">
        <v>20</v>
      </c>
      <c r="C408" s="22">
        <v>1197831</v>
      </c>
      <c r="D408" s="23">
        <v>44413</v>
      </c>
      <c r="E408" s="22" t="s">
        <v>49</v>
      </c>
      <c r="F408" s="22" t="s">
        <v>21</v>
      </c>
      <c r="G408" s="22" t="s">
        <v>33</v>
      </c>
      <c r="H408" s="22" t="s">
        <v>12</v>
      </c>
      <c r="I408" s="24">
        <v>0.5</v>
      </c>
      <c r="J408" s="25">
        <v>8000</v>
      </c>
      <c r="K408" s="26">
        <f>I408*J408</f>
        <v>4000</v>
      </c>
      <c r="L408" s="26">
        <f>K408*M408</f>
        <v>1599.9999999999998</v>
      </c>
      <c r="M408" s="27">
        <v>0.39999999999999997</v>
      </c>
      <c r="O408" s="5"/>
      <c r="P408" s="3"/>
    </row>
    <row r="409" spans="2:16" x14ac:dyDescent="0.3">
      <c r="B409" s="22" t="s">
        <v>20</v>
      </c>
      <c r="C409" s="22">
        <v>1197831</v>
      </c>
      <c r="D409" s="23">
        <v>44413</v>
      </c>
      <c r="E409" s="22" t="s">
        <v>49</v>
      </c>
      <c r="F409" s="22" t="s">
        <v>21</v>
      </c>
      <c r="G409" s="22" t="s">
        <v>33</v>
      </c>
      <c r="H409" s="22" t="s">
        <v>15</v>
      </c>
      <c r="I409" s="24">
        <v>0.55000000000000004</v>
      </c>
      <c r="J409" s="25">
        <v>8000</v>
      </c>
      <c r="K409" s="26">
        <f>I409*J409</f>
        <v>4400</v>
      </c>
      <c r="L409" s="26">
        <f>K409*M409</f>
        <v>1759.9999999999998</v>
      </c>
      <c r="M409" s="27">
        <v>0.39999999999999997</v>
      </c>
      <c r="O409" s="5"/>
      <c r="P409" s="3"/>
    </row>
    <row r="410" spans="2:16" x14ac:dyDescent="0.3">
      <c r="B410" s="22" t="s">
        <v>20</v>
      </c>
      <c r="C410" s="22">
        <v>1197831</v>
      </c>
      <c r="D410" s="23">
        <v>44413</v>
      </c>
      <c r="E410" s="22" t="s">
        <v>49</v>
      </c>
      <c r="F410" s="22" t="s">
        <v>21</v>
      </c>
      <c r="G410" s="22" t="s">
        <v>33</v>
      </c>
      <c r="H410" s="22" t="s">
        <v>13</v>
      </c>
      <c r="I410" s="24">
        <v>0.5</v>
      </c>
      <c r="J410" s="25">
        <v>9750</v>
      </c>
      <c r="K410" s="26">
        <f t="shared" ref="K410:K413" si="133">I410*J410</f>
        <v>4875</v>
      </c>
      <c r="L410" s="26">
        <f t="shared" ref="L410:L413" si="134">K410*M410</f>
        <v>1949.9999999999998</v>
      </c>
      <c r="M410" s="27">
        <v>0.39999999999999997</v>
      </c>
      <c r="O410" s="5"/>
      <c r="P410" s="3"/>
    </row>
    <row r="411" spans="2:16" x14ac:dyDescent="0.3">
      <c r="B411" s="22" t="s">
        <v>20</v>
      </c>
      <c r="C411" s="22">
        <v>1197831</v>
      </c>
      <c r="D411" s="23">
        <v>44413</v>
      </c>
      <c r="E411" s="22" t="s">
        <v>49</v>
      </c>
      <c r="F411" s="22" t="s">
        <v>21</v>
      </c>
      <c r="G411" s="22" t="s">
        <v>33</v>
      </c>
      <c r="H411" s="22" t="s">
        <v>14</v>
      </c>
      <c r="I411" s="24">
        <v>0.5</v>
      </c>
      <c r="J411" s="25">
        <v>5250</v>
      </c>
      <c r="K411" s="26">
        <f t="shared" si="133"/>
        <v>2625</v>
      </c>
      <c r="L411" s="26">
        <f t="shared" si="134"/>
        <v>1312.5</v>
      </c>
      <c r="M411" s="27">
        <v>0.5</v>
      </c>
      <c r="O411" s="5"/>
      <c r="P411" s="3"/>
    </row>
    <row r="412" spans="2:16" x14ac:dyDescent="0.3">
      <c r="B412" s="22" t="s">
        <v>20</v>
      </c>
      <c r="C412" s="22">
        <v>1197831</v>
      </c>
      <c r="D412" s="23">
        <v>44413</v>
      </c>
      <c r="E412" s="22" t="s">
        <v>49</v>
      </c>
      <c r="F412" s="22" t="s">
        <v>21</v>
      </c>
      <c r="G412" s="22" t="s">
        <v>33</v>
      </c>
      <c r="H412" s="22" t="s">
        <v>16</v>
      </c>
      <c r="I412" s="24">
        <v>0.55000000000000004</v>
      </c>
      <c r="J412" s="25">
        <v>5250</v>
      </c>
      <c r="K412" s="26">
        <f t="shared" si="133"/>
        <v>2887.5000000000005</v>
      </c>
      <c r="L412" s="26">
        <f t="shared" si="134"/>
        <v>1010.6250000000001</v>
      </c>
      <c r="M412" s="27">
        <v>0.35</v>
      </c>
      <c r="O412" s="5"/>
      <c r="P412" s="3"/>
    </row>
    <row r="413" spans="2:16" x14ac:dyDescent="0.3">
      <c r="B413" s="22" t="s">
        <v>20</v>
      </c>
      <c r="C413" s="22">
        <v>1197831</v>
      </c>
      <c r="D413" s="23">
        <v>44413</v>
      </c>
      <c r="E413" s="22" t="s">
        <v>49</v>
      </c>
      <c r="F413" s="22" t="s">
        <v>21</v>
      </c>
      <c r="G413" s="22" t="s">
        <v>33</v>
      </c>
      <c r="H413" s="22" t="s">
        <v>17</v>
      </c>
      <c r="I413" s="24">
        <v>0.6</v>
      </c>
      <c r="J413" s="25">
        <v>7750</v>
      </c>
      <c r="K413" s="26">
        <f t="shared" si="133"/>
        <v>4650</v>
      </c>
      <c r="L413" s="26">
        <f t="shared" si="134"/>
        <v>2557.5</v>
      </c>
      <c r="M413" s="27">
        <v>0.55000000000000004</v>
      </c>
      <c r="O413" s="5"/>
      <c r="P413" s="3"/>
    </row>
    <row r="414" spans="2:16" x14ac:dyDescent="0.3">
      <c r="B414" s="22" t="s">
        <v>20</v>
      </c>
      <c r="C414" s="22">
        <v>1197831</v>
      </c>
      <c r="D414" s="23">
        <v>44441</v>
      </c>
      <c r="E414" s="22" t="s">
        <v>49</v>
      </c>
      <c r="F414" s="22" t="s">
        <v>21</v>
      </c>
      <c r="G414" s="22" t="s">
        <v>33</v>
      </c>
      <c r="H414" s="22" t="s">
        <v>12</v>
      </c>
      <c r="I414" s="24">
        <v>0.55000000000000004</v>
      </c>
      <c r="J414" s="25">
        <v>7250</v>
      </c>
      <c r="K414" s="26">
        <f>I414*J414</f>
        <v>3987.5000000000005</v>
      </c>
      <c r="L414" s="26">
        <f>K414*M414</f>
        <v>1595</v>
      </c>
      <c r="M414" s="27">
        <v>0.39999999999999997</v>
      </c>
      <c r="O414" s="5"/>
      <c r="P414" s="3"/>
    </row>
    <row r="415" spans="2:16" x14ac:dyDescent="0.3">
      <c r="B415" s="22" t="s">
        <v>20</v>
      </c>
      <c r="C415" s="22">
        <v>1197831</v>
      </c>
      <c r="D415" s="23">
        <v>44441</v>
      </c>
      <c r="E415" s="22" t="s">
        <v>49</v>
      </c>
      <c r="F415" s="22" t="s">
        <v>21</v>
      </c>
      <c r="G415" s="22" t="s">
        <v>33</v>
      </c>
      <c r="H415" s="22" t="s">
        <v>15</v>
      </c>
      <c r="I415" s="24">
        <v>0.55000000000000004</v>
      </c>
      <c r="J415" s="25">
        <v>6750</v>
      </c>
      <c r="K415" s="26">
        <f>I415*J415</f>
        <v>3712.5000000000005</v>
      </c>
      <c r="L415" s="26">
        <f>K415*M415</f>
        <v>1485</v>
      </c>
      <c r="M415" s="27">
        <v>0.39999999999999997</v>
      </c>
      <c r="O415" s="5"/>
      <c r="P415" s="3"/>
    </row>
    <row r="416" spans="2:16" x14ac:dyDescent="0.3">
      <c r="B416" s="22" t="s">
        <v>20</v>
      </c>
      <c r="C416" s="22">
        <v>1197831</v>
      </c>
      <c r="D416" s="23">
        <v>44441</v>
      </c>
      <c r="E416" s="22" t="s">
        <v>49</v>
      </c>
      <c r="F416" s="22" t="s">
        <v>21</v>
      </c>
      <c r="G416" s="22" t="s">
        <v>33</v>
      </c>
      <c r="H416" s="22" t="s">
        <v>13</v>
      </c>
      <c r="I416" s="24">
        <v>0.6</v>
      </c>
      <c r="J416" s="25">
        <v>7250</v>
      </c>
      <c r="K416" s="26">
        <f t="shared" ref="K416:K419" si="135">I416*J416</f>
        <v>4350</v>
      </c>
      <c r="L416" s="26">
        <f t="shared" ref="L416:L419" si="136">K416*M416</f>
        <v>1739.9999999999998</v>
      </c>
      <c r="M416" s="27">
        <v>0.39999999999999997</v>
      </c>
      <c r="O416" s="5"/>
      <c r="P416" s="3"/>
    </row>
    <row r="417" spans="2:16" x14ac:dyDescent="0.3">
      <c r="B417" s="22" t="s">
        <v>20</v>
      </c>
      <c r="C417" s="22">
        <v>1197831</v>
      </c>
      <c r="D417" s="23">
        <v>44441</v>
      </c>
      <c r="E417" s="22" t="s">
        <v>49</v>
      </c>
      <c r="F417" s="22" t="s">
        <v>21</v>
      </c>
      <c r="G417" s="22" t="s">
        <v>33</v>
      </c>
      <c r="H417" s="22" t="s">
        <v>14</v>
      </c>
      <c r="I417" s="24">
        <v>0.6</v>
      </c>
      <c r="J417" s="25">
        <v>4500</v>
      </c>
      <c r="K417" s="26">
        <f t="shared" si="135"/>
        <v>2700</v>
      </c>
      <c r="L417" s="26">
        <f t="shared" si="136"/>
        <v>1350</v>
      </c>
      <c r="M417" s="27">
        <v>0.5</v>
      </c>
      <c r="O417" s="5"/>
      <c r="P417" s="3"/>
    </row>
    <row r="418" spans="2:16" x14ac:dyDescent="0.3">
      <c r="B418" s="22" t="s">
        <v>20</v>
      </c>
      <c r="C418" s="22">
        <v>1197831</v>
      </c>
      <c r="D418" s="23">
        <v>44441</v>
      </c>
      <c r="E418" s="22" t="s">
        <v>49</v>
      </c>
      <c r="F418" s="22" t="s">
        <v>21</v>
      </c>
      <c r="G418" s="22" t="s">
        <v>33</v>
      </c>
      <c r="H418" s="22" t="s">
        <v>16</v>
      </c>
      <c r="I418" s="24">
        <v>0.55000000000000004</v>
      </c>
      <c r="J418" s="25">
        <v>4500</v>
      </c>
      <c r="K418" s="26">
        <f t="shared" si="135"/>
        <v>2475</v>
      </c>
      <c r="L418" s="26">
        <f t="shared" si="136"/>
        <v>866.25</v>
      </c>
      <c r="M418" s="27">
        <v>0.35</v>
      </c>
      <c r="O418" s="5"/>
      <c r="P418" s="3"/>
    </row>
    <row r="419" spans="2:16" x14ac:dyDescent="0.3">
      <c r="B419" s="22" t="s">
        <v>20</v>
      </c>
      <c r="C419" s="22">
        <v>1197831</v>
      </c>
      <c r="D419" s="23">
        <v>44441</v>
      </c>
      <c r="E419" s="22" t="s">
        <v>49</v>
      </c>
      <c r="F419" s="22" t="s">
        <v>21</v>
      </c>
      <c r="G419" s="22" t="s">
        <v>33</v>
      </c>
      <c r="H419" s="22" t="s">
        <v>17</v>
      </c>
      <c r="I419" s="24">
        <v>0.5</v>
      </c>
      <c r="J419" s="25">
        <v>6750</v>
      </c>
      <c r="K419" s="26">
        <f t="shared" si="135"/>
        <v>3375</v>
      </c>
      <c r="L419" s="26">
        <f t="shared" si="136"/>
        <v>1856.2500000000002</v>
      </c>
      <c r="M419" s="27">
        <v>0.55000000000000004</v>
      </c>
      <c r="O419" s="5"/>
      <c r="P419" s="3"/>
    </row>
    <row r="420" spans="2:16" x14ac:dyDescent="0.3">
      <c r="B420" s="22" t="s">
        <v>20</v>
      </c>
      <c r="C420" s="22">
        <v>1197831</v>
      </c>
      <c r="D420" s="23">
        <v>44470</v>
      </c>
      <c r="E420" s="22" t="s">
        <v>49</v>
      </c>
      <c r="F420" s="22" t="s">
        <v>21</v>
      </c>
      <c r="G420" s="22" t="s">
        <v>33</v>
      </c>
      <c r="H420" s="22" t="s">
        <v>12</v>
      </c>
      <c r="I420" s="24">
        <v>0.4</v>
      </c>
      <c r="J420" s="25">
        <v>6250</v>
      </c>
      <c r="K420" s="26">
        <f>I420*J420</f>
        <v>2500</v>
      </c>
      <c r="L420" s="26">
        <f>K420*M420</f>
        <v>999.99999999999989</v>
      </c>
      <c r="M420" s="27">
        <v>0.39999999999999997</v>
      </c>
      <c r="O420" s="5"/>
      <c r="P420" s="3"/>
    </row>
    <row r="421" spans="2:16" x14ac:dyDescent="0.3">
      <c r="B421" s="22" t="s">
        <v>20</v>
      </c>
      <c r="C421" s="22">
        <v>1197831</v>
      </c>
      <c r="D421" s="23">
        <v>44470</v>
      </c>
      <c r="E421" s="22" t="s">
        <v>49</v>
      </c>
      <c r="F421" s="22" t="s">
        <v>21</v>
      </c>
      <c r="G421" s="22" t="s">
        <v>33</v>
      </c>
      <c r="H421" s="22" t="s">
        <v>15</v>
      </c>
      <c r="I421" s="24">
        <v>0.4</v>
      </c>
      <c r="J421" s="25">
        <v>6250</v>
      </c>
      <c r="K421" s="26">
        <f>I421*J421</f>
        <v>2500</v>
      </c>
      <c r="L421" s="26">
        <f>K421*M421</f>
        <v>999.99999999999989</v>
      </c>
      <c r="M421" s="27">
        <v>0.39999999999999997</v>
      </c>
      <c r="O421" s="5"/>
      <c r="P421" s="3"/>
    </row>
    <row r="422" spans="2:16" x14ac:dyDescent="0.3">
      <c r="B422" s="22" t="s">
        <v>20</v>
      </c>
      <c r="C422" s="22">
        <v>1197831</v>
      </c>
      <c r="D422" s="23">
        <v>44470</v>
      </c>
      <c r="E422" s="22" t="s">
        <v>49</v>
      </c>
      <c r="F422" s="22" t="s">
        <v>21</v>
      </c>
      <c r="G422" s="22" t="s">
        <v>33</v>
      </c>
      <c r="H422" s="22" t="s">
        <v>13</v>
      </c>
      <c r="I422" s="24">
        <v>0.45</v>
      </c>
      <c r="J422" s="25">
        <v>5750</v>
      </c>
      <c r="K422" s="26">
        <f t="shared" ref="K422:K425" si="137">I422*J422</f>
        <v>2587.5</v>
      </c>
      <c r="L422" s="26">
        <f t="shared" ref="L422:L425" si="138">K422*M422</f>
        <v>1035</v>
      </c>
      <c r="M422" s="27">
        <v>0.39999999999999997</v>
      </c>
      <c r="O422" s="5"/>
      <c r="P422" s="3"/>
    </row>
    <row r="423" spans="2:16" x14ac:dyDescent="0.3">
      <c r="B423" s="22" t="s">
        <v>20</v>
      </c>
      <c r="C423" s="22">
        <v>1197831</v>
      </c>
      <c r="D423" s="23">
        <v>44470</v>
      </c>
      <c r="E423" s="22" t="s">
        <v>49</v>
      </c>
      <c r="F423" s="22" t="s">
        <v>21</v>
      </c>
      <c r="G423" s="22" t="s">
        <v>33</v>
      </c>
      <c r="H423" s="22" t="s">
        <v>14</v>
      </c>
      <c r="I423" s="24">
        <v>0.45</v>
      </c>
      <c r="J423" s="25">
        <v>4250</v>
      </c>
      <c r="K423" s="26">
        <f t="shared" si="137"/>
        <v>1912.5</v>
      </c>
      <c r="L423" s="26">
        <f t="shared" si="138"/>
        <v>956.25</v>
      </c>
      <c r="M423" s="27">
        <v>0.5</v>
      </c>
      <c r="O423" s="5"/>
      <c r="P423" s="3"/>
    </row>
    <row r="424" spans="2:16" x14ac:dyDescent="0.3">
      <c r="B424" s="22" t="s">
        <v>20</v>
      </c>
      <c r="C424" s="22">
        <v>1197831</v>
      </c>
      <c r="D424" s="23">
        <v>44470</v>
      </c>
      <c r="E424" s="22" t="s">
        <v>49</v>
      </c>
      <c r="F424" s="22" t="s">
        <v>21</v>
      </c>
      <c r="G424" s="22" t="s">
        <v>33</v>
      </c>
      <c r="H424" s="22" t="s">
        <v>16</v>
      </c>
      <c r="I424" s="24">
        <v>0.4</v>
      </c>
      <c r="J424" s="25">
        <v>4000</v>
      </c>
      <c r="K424" s="26">
        <f t="shared" si="137"/>
        <v>1600</v>
      </c>
      <c r="L424" s="26">
        <f t="shared" si="138"/>
        <v>560</v>
      </c>
      <c r="M424" s="27">
        <v>0.35</v>
      </c>
      <c r="O424" s="5"/>
      <c r="P424" s="3"/>
    </row>
    <row r="425" spans="2:16" x14ac:dyDescent="0.3">
      <c r="B425" s="22" t="s">
        <v>20</v>
      </c>
      <c r="C425" s="22">
        <v>1197831</v>
      </c>
      <c r="D425" s="23">
        <v>44470</v>
      </c>
      <c r="E425" s="22" t="s">
        <v>49</v>
      </c>
      <c r="F425" s="22" t="s">
        <v>21</v>
      </c>
      <c r="G425" s="22" t="s">
        <v>33</v>
      </c>
      <c r="H425" s="22" t="s">
        <v>17</v>
      </c>
      <c r="I425" s="24">
        <v>0.5</v>
      </c>
      <c r="J425" s="25">
        <v>5750</v>
      </c>
      <c r="K425" s="26">
        <f t="shared" si="137"/>
        <v>2875</v>
      </c>
      <c r="L425" s="26">
        <f t="shared" si="138"/>
        <v>1581.2500000000002</v>
      </c>
      <c r="M425" s="27">
        <v>0.55000000000000004</v>
      </c>
      <c r="O425" s="5"/>
      <c r="P425" s="3"/>
    </row>
    <row r="426" spans="2:16" x14ac:dyDescent="0.3">
      <c r="B426" s="22" t="s">
        <v>20</v>
      </c>
      <c r="C426" s="22">
        <v>1197831</v>
      </c>
      <c r="D426" s="23">
        <v>44502</v>
      </c>
      <c r="E426" s="22" t="s">
        <v>49</v>
      </c>
      <c r="F426" s="22" t="s">
        <v>21</v>
      </c>
      <c r="G426" s="22" t="s">
        <v>33</v>
      </c>
      <c r="H426" s="22" t="s">
        <v>12</v>
      </c>
      <c r="I426" s="24">
        <v>0.4</v>
      </c>
      <c r="J426" s="25">
        <v>7250</v>
      </c>
      <c r="K426" s="26">
        <f>I426*J426</f>
        <v>2900</v>
      </c>
      <c r="L426" s="26">
        <f>K426*M426</f>
        <v>1160</v>
      </c>
      <c r="M426" s="27">
        <v>0.39999999999999997</v>
      </c>
      <c r="O426" s="5"/>
      <c r="P426" s="3"/>
    </row>
    <row r="427" spans="2:16" x14ac:dyDescent="0.3">
      <c r="B427" s="22" t="s">
        <v>20</v>
      </c>
      <c r="C427" s="22">
        <v>1197831</v>
      </c>
      <c r="D427" s="23">
        <v>44502</v>
      </c>
      <c r="E427" s="22" t="s">
        <v>49</v>
      </c>
      <c r="F427" s="22" t="s">
        <v>21</v>
      </c>
      <c r="G427" s="22" t="s">
        <v>33</v>
      </c>
      <c r="H427" s="22" t="s">
        <v>15</v>
      </c>
      <c r="I427" s="24">
        <v>0.4</v>
      </c>
      <c r="J427" s="25">
        <v>7250</v>
      </c>
      <c r="K427" s="26">
        <f>I427*J427</f>
        <v>2900</v>
      </c>
      <c r="L427" s="26">
        <f>K427*M427</f>
        <v>1160</v>
      </c>
      <c r="M427" s="27">
        <v>0.39999999999999997</v>
      </c>
      <c r="O427" s="5"/>
      <c r="P427" s="3"/>
    </row>
    <row r="428" spans="2:16" x14ac:dyDescent="0.3">
      <c r="B428" s="22" t="s">
        <v>20</v>
      </c>
      <c r="C428" s="22">
        <v>1197831</v>
      </c>
      <c r="D428" s="23">
        <v>44502</v>
      </c>
      <c r="E428" s="22" t="s">
        <v>49</v>
      </c>
      <c r="F428" s="22" t="s">
        <v>21</v>
      </c>
      <c r="G428" s="22" t="s">
        <v>33</v>
      </c>
      <c r="H428" s="22" t="s">
        <v>13</v>
      </c>
      <c r="I428" s="24">
        <v>0.65</v>
      </c>
      <c r="J428" s="25">
        <v>6500</v>
      </c>
      <c r="K428" s="26">
        <f t="shared" ref="K428:K431" si="139">I428*J428</f>
        <v>4225</v>
      </c>
      <c r="L428" s="26">
        <f t="shared" ref="L428:L431" si="140">K428*M428</f>
        <v>1689.9999999999998</v>
      </c>
      <c r="M428" s="27">
        <v>0.39999999999999997</v>
      </c>
      <c r="O428" s="5"/>
      <c r="P428" s="3"/>
    </row>
    <row r="429" spans="2:16" x14ac:dyDescent="0.3">
      <c r="B429" s="22" t="s">
        <v>20</v>
      </c>
      <c r="C429" s="22">
        <v>1197831</v>
      </c>
      <c r="D429" s="23">
        <v>44502</v>
      </c>
      <c r="E429" s="22" t="s">
        <v>49</v>
      </c>
      <c r="F429" s="22" t="s">
        <v>21</v>
      </c>
      <c r="G429" s="22" t="s">
        <v>33</v>
      </c>
      <c r="H429" s="22" t="s">
        <v>14</v>
      </c>
      <c r="I429" s="24">
        <v>0.65</v>
      </c>
      <c r="J429" s="25">
        <v>5000</v>
      </c>
      <c r="K429" s="26">
        <f t="shared" si="139"/>
        <v>3250</v>
      </c>
      <c r="L429" s="26">
        <f t="shared" si="140"/>
        <v>1625</v>
      </c>
      <c r="M429" s="27">
        <v>0.5</v>
      </c>
      <c r="O429" s="5"/>
      <c r="P429" s="3"/>
    </row>
    <row r="430" spans="2:16" x14ac:dyDescent="0.3">
      <c r="B430" s="22" t="s">
        <v>20</v>
      </c>
      <c r="C430" s="22">
        <v>1197831</v>
      </c>
      <c r="D430" s="23">
        <v>44502</v>
      </c>
      <c r="E430" s="22" t="s">
        <v>49</v>
      </c>
      <c r="F430" s="22" t="s">
        <v>21</v>
      </c>
      <c r="G430" s="22" t="s">
        <v>33</v>
      </c>
      <c r="H430" s="22" t="s">
        <v>16</v>
      </c>
      <c r="I430" s="24">
        <v>0.6</v>
      </c>
      <c r="J430" s="25">
        <v>4750</v>
      </c>
      <c r="K430" s="26">
        <f t="shared" si="139"/>
        <v>2850</v>
      </c>
      <c r="L430" s="26">
        <f t="shared" si="140"/>
        <v>997.49999999999989</v>
      </c>
      <c r="M430" s="27">
        <v>0.35</v>
      </c>
      <c r="O430" s="5"/>
      <c r="P430" s="3"/>
    </row>
    <row r="431" spans="2:16" x14ac:dyDescent="0.3">
      <c r="B431" s="22" t="s">
        <v>20</v>
      </c>
      <c r="C431" s="22">
        <v>1197831</v>
      </c>
      <c r="D431" s="23">
        <v>44502</v>
      </c>
      <c r="E431" s="22" t="s">
        <v>49</v>
      </c>
      <c r="F431" s="22" t="s">
        <v>21</v>
      </c>
      <c r="G431" s="22" t="s">
        <v>33</v>
      </c>
      <c r="H431" s="22" t="s">
        <v>17</v>
      </c>
      <c r="I431" s="24">
        <v>0.70000000000000007</v>
      </c>
      <c r="J431" s="25">
        <v>6750</v>
      </c>
      <c r="K431" s="26">
        <f t="shared" si="139"/>
        <v>4725</v>
      </c>
      <c r="L431" s="26">
        <f t="shared" si="140"/>
        <v>2598.75</v>
      </c>
      <c r="M431" s="27">
        <v>0.55000000000000004</v>
      </c>
      <c r="O431" s="5"/>
      <c r="P431" s="3"/>
    </row>
    <row r="432" spans="2:16" x14ac:dyDescent="0.3">
      <c r="B432" s="22" t="s">
        <v>20</v>
      </c>
      <c r="C432" s="22">
        <v>1197831</v>
      </c>
      <c r="D432" s="23">
        <v>44531</v>
      </c>
      <c r="E432" s="22" t="s">
        <v>49</v>
      </c>
      <c r="F432" s="22" t="s">
        <v>21</v>
      </c>
      <c r="G432" s="22" t="s">
        <v>33</v>
      </c>
      <c r="H432" s="22" t="s">
        <v>12</v>
      </c>
      <c r="I432" s="24">
        <v>0.6</v>
      </c>
      <c r="J432" s="25">
        <v>8250</v>
      </c>
      <c r="K432" s="26">
        <f>I432*J432</f>
        <v>4950</v>
      </c>
      <c r="L432" s="26">
        <f>K432*M432</f>
        <v>1979.9999999999998</v>
      </c>
      <c r="M432" s="27">
        <v>0.39999999999999997</v>
      </c>
      <c r="O432" s="5"/>
      <c r="P432" s="3"/>
    </row>
    <row r="433" spans="2:17" x14ac:dyDescent="0.3">
      <c r="B433" s="22" t="s">
        <v>20</v>
      </c>
      <c r="C433" s="22">
        <v>1197831</v>
      </c>
      <c r="D433" s="23">
        <v>44531</v>
      </c>
      <c r="E433" s="22" t="s">
        <v>49</v>
      </c>
      <c r="F433" s="22" t="s">
        <v>21</v>
      </c>
      <c r="G433" s="22" t="s">
        <v>33</v>
      </c>
      <c r="H433" s="22" t="s">
        <v>15</v>
      </c>
      <c r="I433" s="24">
        <v>0.6</v>
      </c>
      <c r="J433" s="25">
        <v>8250</v>
      </c>
      <c r="K433" s="26">
        <f>I433*J433</f>
        <v>4950</v>
      </c>
      <c r="L433" s="26">
        <f>K433*M433</f>
        <v>1979.9999999999998</v>
      </c>
      <c r="M433" s="27">
        <v>0.39999999999999997</v>
      </c>
      <c r="O433" s="5"/>
      <c r="P433" s="3"/>
    </row>
    <row r="434" spans="2:17" x14ac:dyDescent="0.3">
      <c r="B434" s="22" t="s">
        <v>20</v>
      </c>
      <c r="C434" s="22">
        <v>1197831</v>
      </c>
      <c r="D434" s="23">
        <v>44531</v>
      </c>
      <c r="E434" s="22" t="s">
        <v>49</v>
      </c>
      <c r="F434" s="22" t="s">
        <v>21</v>
      </c>
      <c r="G434" s="22" t="s">
        <v>33</v>
      </c>
      <c r="H434" s="22" t="s">
        <v>13</v>
      </c>
      <c r="I434" s="24">
        <v>0.65</v>
      </c>
      <c r="J434" s="25">
        <v>7250</v>
      </c>
      <c r="K434" s="26">
        <f t="shared" ref="K434:K437" si="141">I434*J434</f>
        <v>4712.5</v>
      </c>
      <c r="L434" s="26">
        <f t="shared" ref="L434:L437" si="142">K434*M434</f>
        <v>1884.9999999999998</v>
      </c>
      <c r="M434" s="27">
        <v>0.39999999999999997</v>
      </c>
      <c r="O434" s="5"/>
      <c r="P434" s="3"/>
    </row>
    <row r="435" spans="2:17" x14ac:dyDescent="0.3">
      <c r="B435" s="22" t="s">
        <v>20</v>
      </c>
      <c r="C435" s="22">
        <v>1197831</v>
      </c>
      <c r="D435" s="23">
        <v>44531</v>
      </c>
      <c r="E435" s="22" t="s">
        <v>49</v>
      </c>
      <c r="F435" s="22" t="s">
        <v>21</v>
      </c>
      <c r="G435" s="22" t="s">
        <v>33</v>
      </c>
      <c r="H435" s="22" t="s">
        <v>14</v>
      </c>
      <c r="I435" s="24">
        <v>0.65</v>
      </c>
      <c r="J435" s="25">
        <v>5750</v>
      </c>
      <c r="K435" s="26">
        <f t="shared" si="141"/>
        <v>3737.5</v>
      </c>
      <c r="L435" s="26">
        <f t="shared" si="142"/>
        <v>1868.75</v>
      </c>
      <c r="M435" s="27">
        <v>0.5</v>
      </c>
      <c r="O435" s="5"/>
      <c r="P435" s="3"/>
    </row>
    <row r="436" spans="2:17" x14ac:dyDescent="0.3">
      <c r="B436" s="22" t="s">
        <v>20</v>
      </c>
      <c r="C436" s="22">
        <v>1197831</v>
      </c>
      <c r="D436" s="23">
        <v>44531</v>
      </c>
      <c r="E436" s="22" t="s">
        <v>49</v>
      </c>
      <c r="F436" s="22" t="s">
        <v>21</v>
      </c>
      <c r="G436" s="22" t="s">
        <v>33</v>
      </c>
      <c r="H436" s="22" t="s">
        <v>16</v>
      </c>
      <c r="I436" s="24">
        <v>0.6</v>
      </c>
      <c r="J436" s="25">
        <v>5250</v>
      </c>
      <c r="K436" s="26">
        <f t="shared" si="141"/>
        <v>3150</v>
      </c>
      <c r="L436" s="26">
        <f t="shared" si="142"/>
        <v>1102.5</v>
      </c>
      <c r="M436" s="27">
        <v>0.35</v>
      </c>
      <c r="O436" s="5"/>
      <c r="P436" s="3"/>
    </row>
    <row r="437" spans="2:17" x14ac:dyDescent="0.3">
      <c r="B437" s="22" t="s">
        <v>20</v>
      </c>
      <c r="C437" s="22">
        <v>1197831</v>
      </c>
      <c r="D437" s="23">
        <v>44531</v>
      </c>
      <c r="E437" s="22" t="s">
        <v>49</v>
      </c>
      <c r="F437" s="22" t="s">
        <v>21</v>
      </c>
      <c r="G437" s="22" t="s">
        <v>33</v>
      </c>
      <c r="H437" s="22" t="s">
        <v>17</v>
      </c>
      <c r="I437" s="24">
        <v>0.70000000000000007</v>
      </c>
      <c r="J437" s="25">
        <v>7750</v>
      </c>
      <c r="K437" s="26">
        <f t="shared" si="141"/>
        <v>5425.0000000000009</v>
      </c>
      <c r="L437" s="26">
        <f t="shared" si="142"/>
        <v>2983.7500000000009</v>
      </c>
      <c r="M437" s="27">
        <v>0.55000000000000004</v>
      </c>
      <c r="O437" s="5"/>
      <c r="P437" s="3"/>
    </row>
    <row r="438" spans="2:17" x14ac:dyDescent="0.3">
      <c r="B438" s="22" t="s">
        <v>10</v>
      </c>
      <c r="C438" s="22">
        <v>1185732</v>
      </c>
      <c r="D438" s="23">
        <v>44203</v>
      </c>
      <c r="E438" s="22" t="s">
        <v>130</v>
      </c>
      <c r="F438" s="22" t="s">
        <v>35</v>
      </c>
      <c r="G438" s="22" t="s">
        <v>34</v>
      </c>
      <c r="H438" s="22" t="s">
        <v>12</v>
      </c>
      <c r="I438" s="24">
        <v>0.45</v>
      </c>
      <c r="J438" s="25">
        <v>4250</v>
      </c>
      <c r="K438" s="26">
        <f>I438*J438</f>
        <v>1912.5</v>
      </c>
      <c r="L438" s="26">
        <f>K438*M438</f>
        <v>1051.875</v>
      </c>
      <c r="M438" s="27">
        <v>0.55000000000000004</v>
      </c>
      <c r="O438" s="2"/>
      <c r="P438" s="3"/>
      <c r="Q438" s="6"/>
    </row>
    <row r="439" spans="2:17" x14ac:dyDescent="0.3">
      <c r="B439" s="22" t="s">
        <v>10</v>
      </c>
      <c r="C439" s="22">
        <v>1185732</v>
      </c>
      <c r="D439" s="23">
        <v>44203</v>
      </c>
      <c r="E439" s="22" t="s">
        <v>130</v>
      </c>
      <c r="F439" s="22" t="s">
        <v>35</v>
      </c>
      <c r="G439" s="22" t="s">
        <v>34</v>
      </c>
      <c r="H439" s="22" t="s">
        <v>15</v>
      </c>
      <c r="I439" s="24">
        <v>0.45</v>
      </c>
      <c r="J439" s="25">
        <v>2250</v>
      </c>
      <c r="K439" s="26">
        <f>I439*J439</f>
        <v>1012.5</v>
      </c>
      <c r="L439" s="26">
        <f>K439*M439</f>
        <v>354.375</v>
      </c>
      <c r="M439" s="27">
        <v>0.35</v>
      </c>
      <c r="O439" s="2"/>
      <c r="P439" s="3"/>
      <c r="Q439" s="6"/>
    </row>
    <row r="440" spans="2:17" x14ac:dyDescent="0.3">
      <c r="B440" s="22" t="s">
        <v>10</v>
      </c>
      <c r="C440" s="22">
        <v>1185732</v>
      </c>
      <c r="D440" s="23">
        <v>44203</v>
      </c>
      <c r="E440" s="22" t="s">
        <v>130</v>
      </c>
      <c r="F440" s="22" t="s">
        <v>35</v>
      </c>
      <c r="G440" s="22" t="s">
        <v>34</v>
      </c>
      <c r="H440" s="22" t="s">
        <v>13</v>
      </c>
      <c r="I440" s="24">
        <v>0.35000000000000003</v>
      </c>
      <c r="J440" s="25">
        <v>2250</v>
      </c>
      <c r="K440" s="26">
        <f t="shared" ref="K440:K443" si="143">I440*J440</f>
        <v>787.50000000000011</v>
      </c>
      <c r="L440" s="26">
        <f t="shared" ref="L440:L449" si="144">K440*M440</f>
        <v>315</v>
      </c>
      <c r="M440" s="27">
        <v>0.39999999999999997</v>
      </c>
      <c r="O440" s="2"/>
      <c r="P440" s="3"/>
      <c r="Q440" s="6"/>
    </row>
    <row r="441" spans="2:17" x14ac:dyDescent="0.3">
      <c r="B441" s="22" t="s">
        <v>10</v>
      </c>
      <c r="C441" s="22">
        <v>1185732</v>
      </c>
      <c r="D441" s="23">
        <v>44203</v>
      </c>
      <c r="E441" s="22" t="s">
        <v>130</v>
      </c>
      <c r="F441" s="22" t="s">
        <v>35</v>
      </c>
      <c r="G441" s="22" t="s">
        <v>34</v>
      </c>
      <c r="H441" s="22" t="s">
        <v>14</v>
      </c>
      <c r="I441" s="24">
        <v>0.4</v>
      </c>
      <c r="J441" s="25">
        <v>750</v>
      </c>
      <c r="K441" s="26">
        <f t="shared" si="143"/>
        <v>300</v>
      </c>
      <c r="L441" s="26">
        <f t="shared" si="144"/>
        <v>119.99999999999999</v>
      </c>
      <c r="M441" s="27">
        <v>0.39999999999999997</v>
      </c>
      <c r="O441" s="2"/>
      <c r="P441" s="3"/>
      <c r="Q441" s="6"/>
    </row>
    <row r="442" spans="2:17" x14ac:dyDescent="0.3">
      <c r="B442" s="22" t="s">
        <v>10</v>
      </c>
      <c r="C442" s="22">
        <v>1185732</v>
      </c>
      <c r="D442" s="23">
        <v>44203</v>
      </c>
      <c r="E442" s="22" t="s">
        <v>130</v>
      </c>
      <c r="F442" s="22" t="s">
        <v>35</v>
      </c>
      <c r="G442" s="22" t="s">
        <v>34</v>
      </c>
      <c r="H442" s="22" t="s">
        <v>16</v>
      </c>
      <c r="I442" s="24">
        <v>0.54999999999999993</v>
      </c>
      <c r="J442" s="25">
        <v>1250</v>
      </c>
      <c r="K442" s="26">
        <f t="shared" si="143"/>
        <v>687.49999999999989</v>
      </c>
      <c r="L442" s="26">
        <f t="shared" si="144"/>
        <v>240.62499999999994</v>
      </c>
      <c r="M442" s="27">
        <v>0.35</v>
      </c>
      <c r="O442" s="2"/>
      <c r="P442" s="3"/>
      <c r="Q442" s="6"/>
    </row>
    <row r="443" spans="2:17" x14ac:dyDescent="0.3">
      <c r="B443" s="22" t="s">
        <v>10</v>
      </c>
      <c r="C443" s="22">
        <v>1185732</v>
      </c>
      <c r="D443" s="23">
        <v>44203</v>
      </c>
      <c r="E443" s="22" t="s">
        <v>130</v>
      </c>
      <c r="F443" s="22" t="s">
        <v>35</v>
      </c>
      <c r="G443" s="22" t="s">
        <v>34</v>
      </c>
      <c r="H443" s="22" t="s">
        <v>17</v>
      </c>
      <c r="I443" s="24">
        <v>0.45</v>
      </c>
      <c r="J443" s="25">
        <v>2250</v>
      </c>
      <c r="K443" s="26">
        <f t="shared" si="143"/>
        <v>1012.5</v>
      </c>
      <c r="L443" s="26">
        <f t="shared" si="144"/>
        <v>303.75</v>
      </c>
      <c r="M443" s="27">
        <v>0.3</v>
      </c>
      <c r="O443" s="2"/>
      <c r="P443" s="3"/>
      <c r="Q443" s="6"/>
    </row>
    <row r="444" spans="2:17" x14ac:dyDescent="0.3">
      <c r="B444" s="22" t="s">
        <v>10</v>
      </c>
      <c r="C444" s="22">
        <v>1185732</v>
      </c>
      <c r="D444" s="23">
        <v>44232</v>
      </c>
      <c r="E444" s="22" t="s">
        <v>130</v>
      </c>
      <c r="F444" s="22" t="s">
        <v>35</v>
      </c>
      <c r="G444" s="22" t="s">
        <v>34</v>
      </c>
      <c r="H444" s="22" t="s">
        <v>12</v>
      </c>
      <c r="I444" s="24">
        <v>0.45</v>
      </c>
      <c r="J444" s="25">
        <v>4750</v>
      </c>
      <c r="K444" s="26">
        <f>I444*J444</f>
        <v>2137.5</v>
      </c>
      <c r="L444" s="26">
        <f>K444*M444</f>
        <v>1175.625</v>
      </c>
      <c r="M444" s="27">
        <v>0.55000000000000004</v>
      </c>
      <c r="O444" s="2"/>
      <c r="P444" s="3"/>
      <c r="Q444" s="6"/>
    </row>
    <row r="445" spans="2:17" x14ac:dyDescent="0.3">
      <c r="B445" s="22" t="s">
        <v>10</v>
      </c>
      <c r="C445" s="22">
        <v>1185732</v>
      </c>
      <c r="D445" s="23">
        <v>44232</v>
      </c>
      <c r="E445" s="22" t="s">
        <v>130</v>
      </c>
      <c r="F445" s="22" t="s">
        <v>35</v>
      </c>
      <c r="G445" s="22" t="s">
        <v>34</v>
      </c>
      <c r="H445" s="22" t="s">
        <v>15</v>
      </c>
      <c r="I445" s="24">
        <v>0.45</v>
      </c>
      <c r="J445" s="25">
        <v>1250</v>
      </c>
      <c r="K445" s="26">
        <f>I445*J445</f>
        <v>562.5</v>
      </c>
      <c r="L445" s="26">
        <f>K445*M445</f>
        <v>196.875</v>
      </c>
      <c r="M445" s="27">
        <v>0.35</v>
      </c>
      <c r="O445" s="2"/>
      <c r="P445" s="3"/>
      <c r="Q445" s="6"/>
    </row>
    <row r="446" spans="2:17" x14ac:dyDescent="0.3">
      <c r="B446" s="22" t="s">
        <v>10</v>
      </c>
      <c r="C446" s="22">
        <v>1185732</v>
      </c>
      <c r="D446" s="23">
        <v>44232</v>
      </c>
      <c r="E446" s="22" t="s">
        <v>130</v>
      </c>
      <c r="F446" s="22" t="s">
        <v>35</v>
      </c>
      <c r="G446" s="22" t="s">
        <v>34</v>
      </c>
      <c r="H446" s="22" t="s">
        <v>13</v>
      </c>
      <c r="I446" s="24">
        <v>0.35000000000000003</v>
      </c>
      <c r="J446" s="25">
        <v>1750</v>
      </c>
      <c r="K446" s="26">
        <f t="shared" ref="K446:K449" si="145">I446*J446</f>
        <v>612.50000000000011</v>
      </c>
      <c r="L446" s="26">
        <f t="shared" si="144"/>
        <v>245.00000000000003</v>
      </c>
      <c r="M446" s="27">
        <v>0.39999999999999997</v>
      </c>
      <c r="O446" s="2"/>
      <c r="P446" s="3"/>
      <c r="Q446" s="6"/>
    </row>
    <row r="447" spans="2:17" x14ac:dyDescent="0.3">
      <c r="B447" s="22" t="s">
        <v>10</v>
      </c>
      <c r="C447" s="22">
        <v>1185732</v>
      </c>
      <c r="D447" s="23">
        <v>44232</v>
      </c>
      <c r="E447" s="22" t="s">
        <v>130</v>
      </c>
      <c r="F447" s="22" t="s">
        <v>35</v>
      </c>
      <c r="G447" s="22" t="s">
        <v>34</v>
      </c>
      <c r="H447" s="22" t="s">
        <v>14</v>
      </c>
      <c r="I447" s="24">
        <v>0.4</v>
      </c>
      <c r="J447" s="25">
        <v>500</v>
      </c>
      <c r="K447" s="26">
        <f t="shared" si="145"/>
        <v>200</v>
      </c>
      <c r="L447" s="26">
        <f t="shared" si="144"/>
        <v>80</v>
      </c>
      <c r="M447" s="27">
        <v>0.39999999999999997</v>
      </c>
      <c r="O447" s="2"/>
      <c r="P447" s="3"/>
      <c r="Q447" s="6"/>
    </row>
    <row r="448" spans="2:17" x14ac:dyDescent="0.3">
      <c r="B448" s="22" t="s">
        <v>10</v>
      </c>
      <c r="C448" s="22">
        <v>1185732</v>
      </c>
      <c r="D448" s="23">
        <v>44232</v>
      </c>
      <c r="E448" s="22" t="s">
        <v>130</v>
      </c>
      <c r="F448" s="22" t="s">
        <v>35</v>
      </c>
      <c r="G448" s="22" t="s">
        <v>34</v>
      </c>
      <c r="H448" s="22" t="s">
        <v>16</v>
      </c>
      <c r="I448" s="24">
        <v>0.54999999999999993</v>
      </c>
      <c r="J448" s="25">
        <v>1250</v>
      </c>
      <c r="K448" s="26">
        <f t="shared" si="145"/>
        <v>687.49999999999989</v>
      </c>
      <c r="L448" s="26">
        <f t="shared" si="144"/>
        <v>240.62499999999994</v>
      </c>
      <c r="M448" s="27">
        <v>0.35</v>
      </c>
      <c r="O448" s="2"/>
      <c r="P448" s="3"/>
      <c r="Q448" s="6"/>
    </row>
    <row r="449" spans="2:17" x14ac:dyDescent="0.3">
      <c r="B449" s="22" t="s">
        <v>10</v>
      </c>
      <c r="C449" s="22">
        <v>1185732</v>
      </c>
      <c r="D449" s="23">
        <v>44232</v>
      </c>
      <c r="E449" s="22" t="s">
        <v>130</v>
      </c>
      <c r="F449" s="22" t="s">
        <v>35</v>
      </c>
      <c r="G449" s="22" t="s">
        <v>34</v>
      </c>
      <c r="H449" s="22" t="s">
        <v>17</v>
      </c>
      <c r="I449" s="24">
        <v>0.45</v>
      </c>
      <c r="J449" s="25">
        <v>2250</v>
      </c>
      <c r="K449" s="26">
        <f t="shared" si="145"/>
        <v>1012.5</v>
      </c>
      <c r="L449" s="26">
        <f t="shared" si="144"/>
        <v>303.75</v>
      </c>
      <c r="M449" s="27">
        <v>0.3</v>
      </c>
      <c r="O449" s="2"/>
      <c r="P449" s="3"/>
      <c r="Q449" s="6"/>
    </row>
    <row r="450" spans="2:17" x14ac:dyDescent="0.3">
      <c r="B450" s="22" t="s">
        <v>10</v>
      </c>
      <c r="C450" s="22">
        <v>1185732</v>
      </c>
      <c r="D450" s="23">
        <v>44258</v>
      </c>
      <c r="E450" s="22" t="s">
        <v>130</v>
      </c>
      <c r="F450" s="22" t="s">
        <v>35</v>
      </c>
      <c r="G450" s="22" t="s">
        <v>34</v>
      </c>
      <c r="H450" s="22" t="s">
        <v>12</v>
      </c>
      <c r="I450" s="24">
        <v>0.5</v>
      </c>
      <c r="J450" s="25">
        <v>4450</v>
      </c>
      <c r="K450" s="26">
        <f>I450*J450</f>
        <v>2225</v>
      </c>
      <c r="L450" s="26">
        <f>K450*M450</f>
        <v>1223.75</v>
      </c>
      <c r="M450" s="27">
        <v>0.55000000000000004</v>
      </c>
      <c r="O450" s="2"/>
      <c r="P450" s="3"/>
      <c r="Q450" s="6"/>
    </row>
    <row r="451" spans="2:17" x14ac:dyDescent="0.3">
      <c r="B451" s="22" t="s">
        <v>10</v>
      </c>
      <c r="C451" s="22">
        <v>1185732</v>
      </c>
      <c r="D451" s="23">
        <v>44258</v>
      </c>
      <c r="E451" s="22" t="s">
        <v>130</v>
      </c>
      <c r="F451" s="22" t="s">
        <v>35</v>
      </c>
      <c r="G451" s="22" t="s">
        <v>34</v>
      </c>
      <c r="H451" s="22" t="s">
        <v>15</v>
      </c>
      <c r="I451" s="24">
        <v>0.5</v>
      </c>
      <c r="J451" s="25">
        <v>1500</v>
      </c>
      <c r="K451" s="26">
        <f>I451*J451</f>
        <v>750</v>
      </c>
      <c r="L451" s="26">
        <f>K451*M451</f>
        <v>262.5</v>
      </c>
      <c r="M451" s="27">
        <v>0.35</v>
      </c>
      <c r="O451" s="2"/>
      <c r="P451" s="3"/>
      <c r="Q451" s="6"/>
    </row>
    <row r="452" spans="2:17" x14ac:dyDescent="0.3">
      <c r="B452" s="22" t="s">
        <v>10</v>
      </c>
      <c r="C452" s="22">
        <v>1185732</v>
      </c>
      <c r="D452" s="23">
        <v>44258</v>
      </c>
      <c r="E452" s="22" t="s">
        <v>130</v>
      </c>
      <c r="F452" s="22" t="s">
        <v>35</v>
      </c>
      <c r="G452" s="22" t="s">
        <v>34</v>
      </c>
      <c r="H452" s="22" t="s">
        <v>13</v>
      </c>
      <c r="I452" s="24">
        <v>0.4</v>
      </c>
      <c r="J452" s="25">
        <v>1750</v>
      </c>
      <c r="K452" s="26">
        <f t="shared" ref="K452:K455" si="146">I452*J452</f>
        <v>700</v>
      </c>
      <c r="L452" s="26">
        <f t="shared" ref="L452:L455" si="147">K452*M452</f>
        <v>280</v>
      </c>
      <c r="M452" s="27">
        <v>0.39999999999999997</v>
      </c>
      <c r="O452" s="2"/>
      <c r="P452" s="3"/>
      <c r="Q452" s="6"/>
    </row>
    <row r="453" spans="2:17" x14ac:dyDescent="0.3">
      <c r="B453" s="22" t="s">
        <v>10</v>
      </c>
      <c r="C453" s="22">
        <v>1185732</v>
      </c>
      <c r="D453" s="23">
        <v>44258</v>
      </c>
      <c r="E453" s="22" t="s">
        <v>130</v>
      </c>
      <c r="F453" s="22" t="s">
        <v>35</v>
      </c>
      <c r="G453" s="22" t="s">
        <v>34</v>
      </c>
      <c r="H453" s="22" t="s">
        <v>14</v>
      </c>
      <c r="I453" s="24">
        <v>0.45</v>
      </c>
      <c r="J453" s="25">
        <v>250</v>
      </c>
      <c r="K453" s="26">
        <f t="shared" si="146"/>
        <v>112.5</v>
      </c>
      <c r="L453" s="26">
        <f t="shared" si="147"/>
        <v>44.999999999999993</v>
      </c>
      <c r="M453" s="27">
        <v>0.39999999999999997</v>
      </c>
      <c r="O453" s="2"/>
      <c r="P453" s="3"/>
      <c r="Q453" s="6"/>
    </row>
    <row r="454" spans="2:17" x14ac:dyDescent="0.3">
      <c r="B454" s="22" t="s">
        <v>10</v>
      </c>
      <c r="C454" s="22">
        <v>1185732</v>
      </c>
      <c r="D454" s="23">
        <v>44258</v>
      </c>
      <c r="E454" s="22" t="s">
        <v>130</v>
      </c>
      <c r="F454" s="22" t="s">
        <v>35</v>
      </c>
      <c r="G454" s="22" t="s">
        <v>34</v>
      </c>
      <c r="H454" s="22" t="s">
        <v>16</v>
      </c>
      <c r="I454" s="24">
        <v>0.6</v>
      </c>
      <c r="J454" s="25">
        <v>750</v>
      </c>
      <c r="K454" s="26">
        <f t="shared" si="146"/>
        <v>450</v>
      </c>
      <c r="L454" s="26">
        <f t="shared" si="147"/>
        <v>135</v>
      </c>
      <c r="M454" s="27">
        <v>0.3</v>
      </c>
      <c r="O454" s="2"/>
      <c r="P454" s="3"/>
      <c r="Q454" s="6"/>
    </row>
    <row r="455" spans="2:17" x14ac:dyDescent="0.3">
      <c r="B455" s="22" t="s">
        <v>10</v>
      </c>
      <c r="C455" s="22">
        <v>1185732</v>
      </c>
      <c r="D455" s="23">
        <v>44258</v>
      </c>
      <c r="E455" s="22" t="s">
        <v>130</v>
      </c>
      <c r="F455" s="22" t="s">
        <v>35</v>
      </c>
      <c r="G455" s="22" t="s">
        <v>34</v>
      </c>
      <c r="H455" s="22" t="s">
        <v>17</v>
      </c>
      <c r="I455" s="24">
        <v>0.5</v>
      </c>
      <c r="J455" s="25">
        <v>1750</v>
      </c>
      <c r="K455" s="26">
        <f t="shared" si="146"/>
        <v>875</v>
      </c>
      <c r="L455" s="26">
        <f t="shared" si="147"/>
        <v>218.75</v>
      </c>
      <c r="M455" s="27">
        <v>0.25</v>
      </c>
      <c r="O455" s="2"/>
      <c r="P455" s="3"/>
      <c r="Q455" s="6"/>
    </row>
    <row r="456" spans="2:17" x14ac:dyDescent="0.3">
      <c r="B456" s="22" t="s">
        <v>10</v>
      </c>
      <c r="C456" s="22">
        <v>1185732</v>
      </c>
      <c r="D456" s="23">
        <v>44290</v>
      </c>
      <c r="E456" s="22" t="s">
        <v>130</v>
      </c>
      <c r="F456" s="22" t="s">
        <v>35</v>
      </c>
      <c r="G456" s="22" t="s">
        <v>34</v>
      </c>
      <c r="H456" s="22" t="s">
        <v>12</v>
      </c>
      <c r="I456" s="24">
        <v>0.5</v>
      </c>
      <c r="J456" s="25">
        <v>4500</v>
      </c>
      <c r="K456" s="26">
        <f>I456*J456</f>
        <v>2250</v>
      </c>
      <c r="L456" s="26">
        <f>K456*M456</f>
        <v>1125</v>
      </c>
      <c r="M456" s="27">
        <v>0.5</v>
      </c>
      <c r="O456" s="2"/>
      <c r="P456" s="3"/>
      <c r="Q456" s="6"/>
    </row>
    <row r="457" spans="2:17" x14ac:dyDescent="0.3">
      <c r="B457" s="22" t="s">
        <v>10</v>
      </c>
      <c r="C457" s="22">
        <v>1185732</v>
      </c>
      <c r="D457" s="23">
        <v>44290</v>
      </c>
      <c r="E457" s="22" t="s">
        <v>130</v>
      </c>
      <c r="F457" s="22" t="s">
        <v>35</v>
      </c>
      <c r="G457" s="22" t="s">
        <v>34</v>
      </c>
      <c r="H457" s="22" t="s">
        <v>15</v>
      </c>
      <c r="I457" s="24">
        <v>0.5</v>
      </c>
      <c r="J457" s="25">
        <v>1500</v>
      </c>
      <c r="K457" s="26">
        <f>I457*J457</f>
        <v>750</v>
      </c>
      <c r="L457" s="26">
        <f>K457*M457</f>
        <v>225</v>
      </c>
      <c r="M457" s="27">
        <v>0.3</v>
      </c>
      <c r="O457" s="2"/>
      <c r="P457" s="3"/>
      <c r="Q457" s="6"/>
    </row>
    <row r="458" spans="2:17" x14ac:dyDescent="0.3">
      <c r="B458" s="22" t="s">
        <v>10</v>
      </c>
      <c r="C458" s="22">
        <v>1185732</v>
      </c>
      <c r="D458" s="23">
        <v>44290</v>
      </c>
      <c r="E458" s="22" t="s">
        <v>130</v>
      </c>
      <c r="F458" s="22" t="s">
        <v>35</v>
      </c>
      <c r="G458" s="22" t="s">
        <v>34</v>
      </c>
      <c r="H458" s="22" t="s">
        <v>13</v>
      </c>
      <c r="I458" s="24">
        <v>0.4</v>
      </c>
      <c r="J458" s="25">
        <v>1500</v>
      </c>
      <c r="K458" s="26">
        <f t="shared" ref="K458:K461" si="148">I458*J458</f>
        <v>600</v>
      </c>
      <c r="L458" s="26">
        <f t="shared" ref="L458:L461" si="149">K458*M458</f>
        <v>210</v>
      </c>
      <c r="M458" s="27">
        <v>0.35</v>
      </c>
      <c r="O458" s="2"/>
      <c r="P458" s="3"/>
      <c r="Q458" s="6"/>
    </row>
    <row r="459" spans="2:17" x14ac:dyDescent="0.3">
      <c r="B459" s="22" t="s">
        <v>10</v>
      </c>
      <c r="C459" s="22">
        <v>1185732</v>
      </c>
      <c r="D459" s="23">
        <v>44290</v>
      </c>
      <c r="E459" s="22" t="s">
        <v>130</v>
      </c>
      <c r="F459" s="22" t="s">
        <v>35</v>
      </c>
      <c r="G459" s="22" t="s">
        <v>34</v>
      </c>
      <c r="H459" s="22" t="s">
        <v>14</v>
      </c>
      <c r="I459" s="24">
        <v>0.45</v>
      </c>
      <c r="J459" s="25">
        <v>750</v>
      </c>
      <c r="K459" s="26">
        <f t="shared" si="148"/>
        <v>337.5</v>
      </c>
      <c r="L459" s="26">
        <f t="shared" si="149"/>
        <v>118.12499999999999</v>
      </c>
      <c r="M459" s="27">
        <v>0.35</v>
      </c>
      <c r="O459" s="2"/>
      <c r="P459" s="3"/>
      <c r="Q459" s="6"/>
    </row>
    <row r="460" spans="2:17" x14ac:dyDescent="0.3">
      <c r="B460" s="22" t="s">
        <v>10</v>
      </c>
      <c r="C460" s="22">
        <v>1185732</v>
      </c>
      <c r="D460" s="23">
        <v>44290</v>
      </c>
      <c r="E460" s="22" t="s">
        <v>130</v>
      </c>
      <c r="F460" s="22" t="s">
        <v>35</v>
      </c>
      <c r="G460" s="22" t="s">
        <v>34</v>
      </c>
      <c r="H460" s="22" t="s">
        <v>16</v>
      </c>
      <c r="I460" s="24">
        <v>0.6</v>
      </c>
      <c r="J460" s="25">
        <v>750</v>
      </c>
      <c r="K460" s="26">
        <f t="shared" si="148"/>
        <v>450</v>
      </c>
      <c r="L460" s="26">
        <f t="shared" si="149"/>
        <v>135</v>
      </c>
      <c r="M460" s="27">
        <v>0.3</v>
      </c>
      <c r="O460" s="2"/>
      <c r="P460" s="3"/>
      <c r="Q460" s="6"/>
    </row>
    <row r="461" spans="2:17" x14ac:dyDescent="0.3">
      <c r="B461" s="22" t="s">
        <v>10</v>
      </c>
      <c r="C461" s="22">
        <v>1185732</v>
      </c>
      <c r="D461" s="23">
        <v>44290</v>
      </c>
      <c r="E461" s="22" t="s">
        <v>130</v>
      </c>
      <c r="F461" s="22" t="s">
        <v>35</v>
      </c>
      <c r="G461" s="22" t="s">
        <v>34</v>
      </c>
      <c r="H461" s="22" t="s">
        <v>17</v>
      </c>
      <c r="I461" s="24">
        <v>0.5</v>
      </c>
      <c r="J461" s="25">
        <v>2000</v>
      </c>
      <c r="K461" s="26">
        <f t="shared" si="148"/>
        <v>1000</v>
      </c>
      <c r="L461" s="26">
        <f t="shared" si="149"/>
        <v>250</v>
      </c>
      <c r="M461" s="27">
        <v>0.25</v>
      </c>
      <c r="O461" s="2"/>
      <c r="P461" s="3"/>
      <c r="Q461" s="6"/>
    </row>
    <row r="462" spans="2:17" x14ac:dyDescent="0.3">
      <c r="B462" s="22" t="s">
        <v>10</v>
      </c>
      <c r="C462" s="22">
        <v>1185732</v>
      </c>
      <c r="D462" s="23">
        <v>44319</v>
      </c>
      <c r="E462" s="22" t="s">
        <v>130</v>
      </c>
      <c r="F462" s="22" t="s">
        <v>35</v>
      </c>
      <c r="G462" s="22" t="s">
        <v>34</v>
      </c>
      <c r="H462" s="22" t="s">
        <v>12</v>
      </c>
      <c r="I462" s="24">
        <v>0.6</v>
      </c>
      <c r="J462" s="25">
        <v>4700</v>
      </c>
      <c r="K462" s="26">
        <f>I462*J462</f>
        <v>2820</v>
      </c>
      <c r="L462" s="26">
        <f>K462*M462</f>
        <v>1410</v>
      </c>
      <c r="M462" s="27">
        <v>0.5</v>
      </c>
      <c r="O462" s="2"/>
      <c r="P462" s="3"/>
      <c r="Q462" s="6"/>
    </row>
    <row r="463" spans="2:17" x14ac:dyDescent="0.3">
      <c r="B463" s="22" t="s">
        <v>10</v>
      </c>
      <c r="C463" s="22">
        <v>1185732</v>
      </c>
      <c r="D463" s="23">
        <v>44319</v>
      </c>
      <c r="E463" s="22" t="s">
        <v>130</v>
      </c>
      <c r="F463" s="22" t="s">
        <v>35</v>
      </c>
      <c r="G463" s="22" t="s">
        <v>34</v>
      </c>
      <c r="H463" s="22" t="s">
        <v>15</v>
      </c>
      <c r="I463" s="24">
        <v>0.60000000000000009</v>
      </c>
      <c r="J463" s="25">
        <v>1750</v>
      </c>
      <c r="K463" s="26">
        <f>I463*J463</f>
        <v>1050.0000000000002</v>
      </c>
      <c r="L463" s="26">
        <f>K463*M463</f>
        <v>315.00000000000006</v>
      </c>
      <c r="M463" s="27">
        <v>0.3</v>
      </c>
      <c r="O463" s="2"/>
      <c r="P463" s="3"/>
      <c r="Q463" s="6"/>
    </row>
    <row r="464" spans="2:17" x14ac:dyDescent="0.3">
      <c r="B464" s="22" t="s">
        <v>10</v>
      </c>
      <c r="C464" s="22">
        <v>1185732</v>
      </c>
      <c r="D464" s="23">
        <v>44319</v>
      </c>
      <c r="E464" s="22" t="s">
        <v>130</v>
      </c>
      <c r="F464" s="22" t="s">
        <v>35</v>
      </c>
      <c r="G464" s="22" t="s">
        <v>34</v>
      </c>
      <c r="H464" s="22" t="s">
        <v>13</v>
      </c>
      <c r="I464" s="24">
        <v>0.55000000000000004</v>
      </c>
      <c r="J464" s="25">
        <v>1500</v>
      </c>
      <c r="K464" s="26">
        <f t="shared" ref="K464:K467" si="150">I464*J464</f>
        <v>825.00000000000011</v>
      </c>
      <c r="L464" s="26">
        <f t="shared" ref="L464:L467" si="151">K464*M464</f>
        <v>288.75</v>
      </c>
      <c r="M464" s="27">
        <v>0.35</v>
      </c>
      <c r="O464" s="2"/>
      <c r="P464" s="3"/>
      <c r="Q464" s="6"/>
    </row>
    <row r="465" spans="2:17" x14ac:dyDescent="0.3">
      <c r="B465" s="22" t="s">
        <v>10</v>
      </c>
      <c r="C465" s="22">
        <v>1185732</v>
      </c>
      <c r="D465" s="23">
        <v>44319</v>
      </c>
      <c r="E465" s="22" t="s">
        <v>130</v>
      </c>
      <c r="F465" s="22" t="s">
        <v>35</v>
      </c>
      <c r="G465" s="22" t="s">
        <v>34</v>
      </c>
      <c r="H465" s="22" t="s">
        <v>14</v>
      </c>
      <c r="I465" s="24">
        <v>0.55000000000000004</v>
      </c>
      <c r="J465" s="25">
        <v>1000</v>
      </c>
      <c r="K465" s="26">
        <f t="shared" si="150"/>
        <v>550</v>
      </c>
      <c r="L465" s="26">
        <f t="shared" si="151"/>
        <v>192.5</v>
      </c>
      <c r="M465" s="27">
        <v>0.35</v>
      </c>
      <c r="O465" s="2"/>
      <c r="P465" s="3"/>
      <c r="Q465" s="6"/>
    </row>
    <row r="466" spans="2:17" x14ac:dyDescent="0.3">
      <c r="B466" s="22" t="s">
        <v>10</v>
      </c>
      <c r="C466" s="22">
        <v>1185732</v>
      </c>
      <c r="D466" s="23">
        <v>44319</v>
      </c>
      <c r="E466" s="22" t="s">
        <v>130</v>
      </c>
      <c r="F466" s="22" t="s">
        <v>35</v>
      </c>
      <c r="G466" s="22" t="s">
        <v>34</v>
      </c>
      <c r="H466" s="22" t="s">
        <v>16</v>
      </c>
      <c r="I466" s="24">
        <v>0.65</v>
      </c>
      <c r="J466" s="25">
        <v>1250</v>
      </c>
      <c r="K466" s="26">
        <f t="shared" si="150"/>
        <v>812.5</v>
      </c>
      <c r="L466" s="26">
        <f t="shared" si="151"/>
        <v>243.75</v>
      </c>
      <c r="M466" s="27">
        <v>0.3</v>
      </c>
      <c r="O466" s="2"/>
      <c r="P466" s="3"/>
      <c r="Q466" s="6"/>
    </row>
    <row r="467" spans="2:17" x14ac:dyDescent="0.3">
      <c r="B467" s="22" t="s">
        <v>10</v>
      </c>
      <c r="C467" s="22">
        <v>1185732</v>
      </c>
      <c r="D467" s="23">
        <v>44319</v>
      </c>
      <c r="E467" s="22" t="s">
        <v>130</v>
      </c>
      <c r="F467" s="22" t="s">
        <v>35</v>
      </c>
      <c r="G467" s="22" t="s">
        <v>34</v>
      </c>
      <c r="H467" s="22" t="s">
        <v>17</v>
      </c>
      <c r="I467" s="24">
        <v>0.70000000000000007</v>
      </c>
      <c r="J467" s="25">
        <v>2500</v>
      </c>
      <c r="K467" s="26">
        <f t="shared" si="150"/>
        <v>1750.0000000000002</v>
      </c>
      <c r="L467" s="26">
        <f t="shared" si="151"/>
        <v>525</v>
      </c>
      <c r="M467" s="27">
        <v>0.3</v>
      </c>
      <c r="O467" s="2"/>
      <c r="P467" s="3"/>
      <c r="Q467" s="6"/>
    </row>
    <row r="468" spans="2:17" x14ac:dyDescent="0.3">
      <c r="B468" s="22" t="s">
        <v>10</v>
      </c>
      <c r="C468" s="22">
        <v>1185732</v>
      </c>
      <c r="D468" s="23">
        <v>44352</v>
      </c>
      <c r="E468" s="22" t="s">
        <v>130</v>
      </c>
      <c r="F468" s="22" t="s">
        <v>35</v>
      </c>
      <c r="G468" s="22" t="s">
        <v>34</v>
      </c>
      <c r="H468" s="22" t="s">
        <v>12</v>
      </c>
      <c r="I468" s="24">
        <v>0.65</v>
      </c>
      <c r="J468" s="25">
        <v>5000</v>
      </c>
      <c r="K468" s="26">
        <f>I468*J468</f>
        <v>3250</v>
      </c>
      <c r="L468" s="26">
        <f>K468*M468</f>
        <v>1787.5000000000002</v>
      </c>
      <c r="M468" s="27">
        <v>0.55000000000000004</v>
      </c>
      <c r="O468" s="2"/>
      <c r="P468" s="3"/>
      <c r="Q468" s="6"/>
    </row>
    <row r="469" spans="2:17" x14ac:dyDescent="0.3">
      <c r="B469" s="22" t="s">
        <v>10</v>
      </c>
      <c r="C469" s="22">
        <v>1185732</v>
      </c>
      <c r="D469" s="23">
        <v>44352</v>
      </c>
      <c r="E469" s="22" t="s">
        <v>130</v>
      </c>
      <c r="F469" s="22" t="s">
        <v>35</v>
      </c>
      <c r="G469" s="22" t="s">
        <v>34</v>
      </c>
      <c r="H469" s="22" t="s">
        <v>15</v>
      </c>
      <c r="I469" s="24">
        <v>0.60000000000000009</v>
      </c>
      <c r="J469" s="25">
        <v>2500</v>
      </c>
      <c r="K469" s="26">
        <f>I469*J469</f>
        <v>1500.0000000000002</v>
      </c>
      <c r="L469" s="26">
        <f>K469*M469</f>
        <v>525</v>
      </c>
      <c r="M469" s="27">
        <v>0.35</v>
      </c>
      <c r="O469" s="2"/>
      <c r="P469" s="3"/>
      <c r="Q469" s="6"/>
    </row>
    <row r="470" spans="2:17" x14ac:dyDescent="0.3">
      <c r="B470" s="22" t="s">
        <v>10</v>
      </c>
      <c r="C470" s="22">
        <v>1185732</v>
      </c>
      <c r="D470" s="23">
        <v>44352</v>
      </c>
      <c r="E470" s="22" t="s">
        <v>130</v>
      </c>
      <c r="F470" s="22" t="s">
        <v>35</v>
      </c>
      <c r="G470" s="22" t="s">
        <v>34</v>
      </c>
      <c r="H470" s="22" t="s">
        <v>13</v>
      </c>
      <c r="I470" s="24">
        <v>0.55000000000000004</v>
      </c>
      <c r="J470" s="25">
        <v>1750</v>
      </c>
      <c r="K470" s="26">
        <f t="shared" ref="K470:K473" si="152">I470*J470</f>
        <v>962.50000000000011</v>
      </c>
      <c r="L470" s="26">
        <f t="shared" ref="L470:L473" si="153">K470*M470</f>
        <v>385</v>
      </c>
      <c r="M470" s="27">
        <v>0.39999999999999997</v>
      </c>
      <c r="O470" s="2"/>
      <c r="P470" s="3"/>
      <c r="Q470" s="6"/>
    </row>
    <row r="471" spans="2:17" x14ac:dyDescent="0.3">
      <c r="B471" s="22" t="s">
        <v>10</v>
      </c>
      <c r="C471" s="22">
        <v>1185732</v>
      </c>
      <c r="D471" s="23">
        <v>44352</v>
      </c>
      <c r="E471" s="22" t="s">
        <v>130</v>
      </c>
      <c r="F471" s="22" t="s">
        <v>35</v>
      </c>
      <c r="G471" s="22" t="s">
        <v>34</v>
      </c>
      <c r="H471" s="22" t="s">
        <v>14</v>
      </c>
      <c r="I471" s="24">
        <v>0.55000000000000004</v>
      </c>
      <c r="J471" s="25">
        <v>1500</v>
      </c>
      <c r="K471" s="26">
        <f t="shared" si="152"/>
        <v>825.00000000000011</v>
      </c>
      <c r="L471" s="26">
        <f t="shared" si="153"/>
        <v>330</v>
      </c>
      <c r="M471" s="27">
        <v>0.39999999999999997</v>
      </c>
      <c r="O471" s="2"/>
      <c r="P471" s="3"/>
      <c r="Q471" s="6"/>
    </row>
    <row r="472" spans="2:17" x14ac:dyDescent="0.3">
      <c r="B472" s="22" t="s">
        <v>10</v>
      </c>
      <c r="C472" s="22">
        <v>1185732</v>
      </c>
      <c r="D472" s="23">
        <v>44352</v>
      </c>
      <c r="E472" s="22" t="s">
        <v>130</v>
      </c>
      <c r="F472" s="22" t="s">
        <v>35</v>
      </c>
      <c r="G472" s="22" t="s">
        <v>34</v>
      </c>
      <c r="H472" s="22" t="s">
        <v>16</v>
      </c>
      <c r="I472" s="24">
        <v>0.65</v>
      </c>
      <c r="J472" s="25">
        <v>1500</v>
      </c>
      <c r="K472" s="26">
        <f t="shared" si="152"/>
        <v>975</v>
      </c>
      <c r="L472" s="26">
        <f t="shared" si="153"/>
        <v>341.25</v>
      </c>
      <c r="M472" s="27">
        <v>0.35</v>
      </c>
      <c r="O472" s="2"/>
      <c r="P472" s="3"/>
      <c r="Q472" s="6"/>
    </row>
    <row r="473" spans="2:17" x14ac:dyDescent="0.3">
      <c r="B473" s="22" t="s">
        <v>10</v>
      </c>
      <c r="C473" s="22">
        <v>1185732</v>
      </c>
      <c r="D473" s="23">
        <v>44352</v>
      </c>
      <c r="E473" s="22" t="s">
        <v>130</v>
      </c>
      <c r="F473" s="22" t="s">
        <v>35</v>
      </c>
      <c r="G473" s="22" t="s">
        <v>34</v>
      </c>
      <c r="H473" s="22" t="s">
        <v>17</v>
      </c>
      <c r="I473" s="24">
        <v>0.70000000000000007</v>
      </c>
      <c r="J473" s="25">
        <v>3000</v>
      </c>
      <c r="K473" s="26">
        <f t="shared" si="152"/>
        <v>2100</v>
      </c>
      <c r="L473" s="26">
        <f t="shared" si="153"/>
        <v>630</v>
      </c>
      <c r="M473" s="27">
        <v>0.3</v>
      </c>
      <c r="O473" s="2"/>
      <c r="P473" s="3"/>
      <c r="Q473" s="6"/>
    </row>
    <row r="474" spans="2:17" x14ac:dyDescent="0.3">
      <c r="B474" s="22" t="s">
        <v>10</v>
      </c>
      <c r="C474" s="22">
        <v>1185732</v>
      </c>
      <c r="D474" s="23">
        <v>44380</v>
      </c>
      <c r="E474" s="22" t="s">
        <v>130</v>
      </c>
      <c r="F474" s="22" t="s">
        <v>35</v>
      </c>
      <c r="G474" s="22" t="s">
        <v>34</v>
      </c>
      <c r="H474" s="22" t="s">
        <v>12</v>
      </c>
      <c r="I474" s="24">
        <v>0.65</v>
      </c>
      <c r="J474" s="25">
        <v>5000</v>
      </c>
      <c r="K474" s="26">
        <f>I474*J474</f>
        <v>3250</v>
      </c>
      <c r="L474" s="26">
        <f>K474*M474</f>
        <v>1787.5000000000002</v>
      </c>
      <c r="M474" s="27">
        <v>0.55000000000000004</v>
      </c>
      <c r="O474" s="2"/>
      <c r="P474" s="3"/>
      <c r="Q474" s="6"/>
    </row>
    <row r="475" spans="2:17" x14ac:dyDescent="0.3">
      <c r="B475" s="22" t="s">
        <v>10</v>
      </c>
      <c r="C475" s="22">
        <v>1185732</v>
      </c>
      <c r="D475" s="23">
        <v>44380</v>
      </c>
      <c r="E475" s="22" t="s">
        <v>130</v>
      </c>
      <c r="F475" s="22" t="s">
        <v>35</v>
      </c>
      <c r="G475" s="22" t="s">
        <v>34</v>
      </c>
      <c r="H475" s="22" t="s">
        <v>15</v>
      </c>
      <c r="I475" s="24">
        <v>0.60000000000000009</v>
      </c>
      <c r="J475" s="25">
        <v>3000</v>
      </c>
      <c r="K475" s="26">
        <f>I475*J475</f>
        <v>1800.0000000000002</v>
      </c>
      <c r="L475" s="26">
        <f>K475*M475</f>
        <v>630</v>
      </c>
      <c r="M475" s="27">
        <v>0.35</v>
      </c>
      <c r="O475" s="2"/>
      <c r="P475" s="3"/>
      <c r="Q475" s="6"/>
    </row>
    <row r="476" spans="2:17" x14ac:dyDescent="0.3">
      <c r="B476" s="22" t="s">
        <v>10</v>
      </c>
      <c r="C476" s="22">
        <v>1185732</v>
      </c>
      <c r="D476" s="23">
        <v>44380</v>
      </c>
      <c r="E476" s="22" t="s">
        <v>130</v>
      </c>
      <c r="F476" s="22" t="s">
        <v>35</v>
      </c>
      <c r="G476" s="22" t="s">
        <v>34</v>
      </c>
      <c r="H476" s="22" t="s">
        <v>13</v>
      </c>
      <c r="I476" s="24">
        <v>0.55000000000000004</v>
      </c>
      <c r="J476" s="25">
        <v>2250</v>
      </c>
      <c r="K476" s="26">
        <f t="shared" ref="K476:K479" si="154">I476*J476</f>
        <v>1237.5</v>
      </c>
      <c r="L476" s="26">
        <f t="shared" ref="L476:L479" si="155">K476*M476</f>
        <v>494.99999999999994</v>
      </c>
      <c r="M476" s="27">
        <v>0.39999999999999997</v>
      </c>
      <c r="O476" s="2"/>
      <c r="P476" s="3"/>
      <c r="Q476" s="6"/>
    </row>
    <row r="477" spans="2:17" x14ac:dyDescent="0.3">
      <c r="B477" s="22" t="s">
        <v>10</v>
      </c>
      <c r="C477" s="22">
        <v>1185732</v>
      </c>
      <c r="D477" s="23">
        <v>44380</v>
      </c>
      <c r="E477" s="22" t="s">
        <v>130</v>
      </c>
      <c r="F477" s="22" t="s">
        <v>35</v>
      </c>
      <c r="G477" s="22" t="s">
        <v>34</v>
      </c>
      <c r="H477" s="22" t="s">
        <v>14</v>
      </c>
      <c r="I477" s="24">
        <v>0.55000000000000004</v>
      </c>
      <c r="J477" s="25">
        <v>1750</v>
      </c>
      <c r="K477" s="26">
        <f t="shared" si="154"/>
        <v>962.50000000000011</v>
      </c>
      <c r="L477" s="26">
        <f t="shared" si="155"/>
        <v>385</v>
      </c>
      <c r="M477" s="27">
        <v>0.39999999999999997</v>
      </c>
      <c r="O477" s="2"/>
      <c r="P477" s="3"/>
      <c r="Q477" s="6"/>
    </row>
    <row r="478" spans="2:17" x14ac:dyDescent="0.3">
      <c r="B478" s="22" t="s">
        <v>10</v>
      </c>
      <c r="C478" s="22">
        <v>1185732</v>
      </c>
      <c r="D478" s="23">
        <v>44380</v>
      </c>
      <c r="E478" s="22" t="s">
        <v>130</v>
      </c>
      <c r="F478" s="22" t="s">
        <v>35</v>
      </c>
      <c r="G478" s="22" t="s">
        <v>34</v>
      </c>
      <c r="H478" s="22" t="s">
        <v>16</v>
      </c>
      <c r="I478" s="24">
        <v>0.65</v>
      </c>
      <c r="J478" s="25">
        <v>2000</v>
      </c>
      <c r="K478" s="26">
        <f t="shared" si="154"/>
        <v>1300</v>
      </c>
      <c r="L478" s="26">
        <f t="shared" si="155"/>
        <v>454.99999999999994</v>
      </c>
      <c r="M478" s="27">
        <v>0.35</v>
      </c>
      <c r="O478" s="2"/>
      <c r="P478" s="3"/>
      <c r="Q478" s="6"/>
    </row>
    <row r="479" spans="2:17" x14ac:dyDescent="0.3">
      <c r="B479" s="22" t="s">
        <v>10</v>
      </c>
      <c r="C479" s="22">
        <v>1185732</v>
      </c>
      <c r="D479" s="23">
        <v>44380</v>
      </c>
      <c r="E479" s="22" t="s">
        <v>130</v>
      </c>
      <c r="F479" s="22" t="s">
        <v>35</v>
      </c>
      <c r="G479" s="22" t="s">
        <v>34</v>
      </c>
      <c r="H479" s="22" t="s">
        <v>17</v>
      </c>
      <c r="I479" s="24">
        <v>0.70000000000000007</v>
      </c>
      <c r="J479" s="25">
        <v>3750</v>
      </c>
      <c r="K479" s="26">
        <f t="shared" si="154"/>
        <v>2625.0000000000005</v>
      </c>
      <c r="L479" s="26">
        <f t="shared" si="155"/>
        <v>787.50000000000011</v>
      </c>
      <c r="M479" s="27">
        <v>0.3</v>
      </c>
      <c r="O479" s="2"/>
      <c r="P479" s="3"/>
      <c r="Q479" s="6"/>
    </row>
    <row r="480" spans="2:17" x14ac:dyDescent="0.3">
      <c r="B480" s="22" t="s">
        <v>10</v>
      </c>
      <c r="C480" s="22">
        <v>1185732</v>
      </c>
      <c r="D480" s="23">
        <v>44412</v>
      </c>
      <c r="E480" s="22" t="s">
        <v>130</v>
      </c>
      <c r="F480" s="22" t="s">
        <v>35</v>
      </c>
      <c r="G480" s="22" t="s">
        <v>34</v>
      </c>
      <c r="H480" s="22" t="s">
        <v>12</v>
      </c>
      <c r="I480" s="24">
        <v>0.65</v>
      </c>
      <c r="J480" s="25">
        <v>5250</v>
      </c>
      <c r="K480" s="26">
        <f>I480*J480</f>
        <v>3412.5</v>
      </c>
      <c r="L480" s="26">
        <f>K480*M480</f>
        <v>1876.8750000000002</v>
      </c>
      <c r="M480" s="27">
        <v>0.55000000000000004</v>
      </c>
      <c r="O480" s="2"/>
      <c r="P480" s="3"/>
      <c r="Q480" s="6"/>
    </row>
    <row r="481" spans="2:17" x14ac:dyDescent="0.3">
      <c r="B481" s="22" t="s">
        <v>10</v>
      </c>
      <c r="C481" s="22">
        <v>1185732</v>
      </c>
      <c r="D481" s="23">
        <v>44412</v>
      </c>
      <c r="E481" s="22" t="s">
        <v>130</v>
      </c>
      <c r="F481" s="22" t="s">
        <v>35</v>
      </c>
      <c r="G481" s="22" t="s">
        <v>34</v>
      </c>
      <c r="H481" s="22" t="s">
        <v>15</v>
      </c>
      <c r="I481" s="24">
        <v>0.60000000000000009</v>
      </c>
      <c r="J481" s="25">
        <v>3000</v>
      </c>
      <c r="K481" s="26">
        <f>I481*J481</f>
        <v>1800.0000000000002</v>
      </c>
      <c r="L481" s="26">
        <f>K481*M481</f>
        <v>630</v>
      </c>
      <c r="M481" s="27">
        <v>0.35</v>
      </c>
      <c r="O481" s="2"/>
      <c r="P481" s="3"/>
      <c r="Q481" s="6"/>
    </row>
    <row r="482" spans="2:17" x14ac:dyDescent="0.3">
      <c r="B482" s="22" t="s">
        <v>10</v>
      </c>
      <c r="C482" s="22">
        <v>1185732</v>
      </c>
      <c r="D482" s="23">
        <v>44412</v>
      </c>
      <c r="E482" s="22" t="s">
        <v>130</v>
      </c>
      <c r="F482" s="22" t="s">
        <v>35</v>
      </c>
      <c r="G482" s="22" t="s">
        <v>34</v>
      </c>
      <c r="H482" s="22" t="s">
        <v>13</v>
      </c>
      <c r="I482" s="24">
        <v>0.55000000000000004</v>
      </c>
      <c r="J482" s="25">
        <v>2250</v>
      </c>
      <c r="K482" s="26">
        <f t="shared" ref="K482:K485" si="156">I482*J482</f>
        <v>1237.5</v>
      </c>
      <c r="L482" s="26">
        <f t="shared" ref="L482:L485" si="157">K482*M482</f>
        <v>494.99999999999994</v>
      </c>
      <c r="M482" s="27">
        <v>0.39999999999999997</v>
      </c>
      <c r="O482" s="2"/>
      <c r="P482" s="3"/>
      <c r="Q482" s="6"/>
    </row>
    <row r="483" spans="2:17" x14ac:dyDescent="0.3">
      <c r="B483" s="22" t="s">
        <v>10</v>
      </c>
      <c r="C483" s="22">
        <v>1185732</v>
      </c>
      <c r="D483" s="23">
        <v>44412</v>
      </c>
      <c r="E483" s="22" t="s">
        <v>130</v>
      </c>
      <c r="F483" s="22" t="s">
        <v>35</v>
      </c>
      <c r="G483" s="22" t="s">
        <v>34</v>
      </c>
      <c r="H483" s="22" t="s">
        <v>14</v>
      </c>
      <c r="I483" s="24">
        <v>0.55000000000000004</v>
      </c>
      <c r="J483" s="25">
        <v>2000</v>
      </c>
      <c r="K483" s="26">
        <f t="shared" si="156"/>
        <v>1100</v>
      </c>
      <c r="L483" s="26">
        <f t="shared" si="157"/>
        <v>439.99999999999994</v>
      </c>
      <c r="M483" s="27">
        <v>0.39999999999999997</v>
      </c>
      <c r="O483" s="2"/>
      <c r="P483" s="3"/>
      <c r="Q483" s="6"/>
    </row>
    <row r="484" spans="2:17" x14ac:dyDescent="0.3">
      <c r="B484" s="22" t="s">
        <v>10</v>
      </c>
      <c r="C484" s="22">
        <v>1185732</v>
      </c>
      <c r="D484" s="23">
        <v>44412</v>
      </c>
      <c r="E484" s="22" t="s">
        <v>130</v>
      </c>
      <c r="F484" s="22" t="s">
        <v>35</v>
      </c>
      <c r="G484" s="22" t="s">
        <v>34</v>
      </c>
      <c r="H484" s="22" t="s">
        <v>16</v>
      </c>
      <c r="I484" s="24">
        <v>0.65</v>
      </c>
      <c r="J484" s="25">
        <v>1750</v>
      </c>
      <c r="K484" s="26">
        <f t="shared" si="156"/>
        <v>1137.5</v>
      </c>
      <c r="L484" s="26">
        <f t="shared" si="157"/>
        <v>398.125</v>
      </c>
      <c r="M484" s="27">
        <v>0.35</v>
      </c>
      <c r="O484" s="2"/>
      <c r="P484" s="3"/>
      <c r="Q484" s="6"/>
    </row>
    <row r="485" spans="2:17" x14ac:dyDescent="0.3">
      <c r="B485" s="22" t="s">
        <v>10</v>
      </c>
      <c r="C485" s="22">
        <v>1185732</v>
      </c>
      <c r="D485" s="23">
        <v>44412</v>
      </c>
      <c r="E485" s="22" t="s">
        <v>130</v>
      </c>
      <c r="F485" s="22" t="s">
        <v>35</v>
      </c>
      <c r="G485" s="22" t="s">
        <v>34</v>
      </c>
      <c r="H485" s="22" t="s">
        <v>17</v>
      </c>
      <c r="I485" s="24">
        <v>0.70000000000000007</v>
      </c>
      <c r="J485" s="25">
        <v>3500</v>
      </c>
      <c r="K485" s="26">
        <f t="shared" si="156"/>
        <v>2450.0000000000005</v>
      </c>
      <c r="L485" s="26">
        <f t="shared" si="157"/>
        <v>735.00000000000011</v>
      </c>
      <c r="M485" s="27">
        <v>0.3</v>
      </c>
      <c r="O485" s="2"/>
      <c r="P485" s="3"/>
      <c r="Q485" s="6"/>
    </row>
    <row r="486" spans="2:17" x14ac:dyDescent="0.3">
      <c r="B486" s="22" t="s">
        <v>10</v>
      </c>
      <c r="C486" s="22">
        <v>1185732</v>
      </c>
      <c r="D486" s="23">
        <v>44442</v>
      </c>
      <c r="E486" s="22" t="s">
        <v>130</v>
      </c>
      <c r="F486" s="22" t="s">
        <v>35</v>
      </c>
      <c r="G486" s="22" t="s">
        <v>34</v>
      </c>
      <c r="H486" s="22" t="s">
        <v>12</v>
      </c>
      <c r="I486" s="24">
        <v>0.65</v>
      </c>
      <c r="J486" s="25">
        <v>4750</v>
      </c>
      <c r="K486" s="26">
        <f>I486*J486</f>
        <v>3087.5</v>
      </c>
      <c r="L486" s="26">
        <f>K486*M486</f>
        <v>1543.75</v>
      </c>
      <c r="M486" s="27">
        <v>0.5</v>
      </c>
      <c r="O486" s="2"/>
      <c r="P486" s="3"/>
      <c r="Q486" s="6"/>
    </row>
    <row r="487" spans="2:17" x14ac:dyDescent="0.3">
      <c r="B487" s="22" t="s">
        <v>10</v>
      </c>
      <c r="C487" s="22">
        <v>1185732</v>
      </c>
      <c r="D487" s="23">
        <v>44442</v>
      </c>
      <c r="E487" s="22" t="s">
        <v>130</v>
      </c>
      <c r="F487" s="22" t="s">
        <v>35</v>
      </c>
      <c r="G487" s="22" t="s">
        <v>34</v>
      </c>
      <c r="H487" s="22" t="s">
        <v>15</v>
      </c>
      <c r="I487" s="24">
        <v>0.5</v>
      </c>
      <c r="J487" s="25">
        <v>2750</v>
      </c>
      <c r="K487" s="26">
        <f>I487*J487</f>
        <v>1375</v>
      </c>
      <c r="L487" s="26">
        <f>K487*M487</f>
        <v>412.5</v>
      </c>
      <c r="M487" s="27">
        <v>0.3</v>
      </c>
      <c r="O487" s="2"/>
      <c r="P487" s="3"/>
      <c r="Q487" s="6"/>
    </row>
    <row r="488" spans="2:17" x14ac:dyDescent="0.3">
      <c r="B488" s="22" t="s">
        <v>10</v>
      </c>
      <c r="C488" s="22">
        <v>1185732</v>
      </c>
      <c r="D488" s="23">
        <v>44442</v>
      </c>
      <c r="E488" s="22" t="s">
        <v>130</v>
      </c>
      <c r="F488" s="22" t="s">
        <v>35</v>
      </c>
      <c r="G488" s="22" t="s">
        <v>34</v>
      </c>
      <c r="H488" s="22" t="s">
        <v>13</v>
      </c>
      <c r="I488" s="24">
        <v>0.45</v>
      </c>
      <c r="J488" s="25">
        <v>2000</v>
      </c>
      <c r="K488" s="26">
        <f t="shared" ref="K488:K491" si="158">I488*J488</f>
        <v>900</v>
      </c>
      <c r="L488" s="26">
        <f t="shared" ref="L488:L491" si="159">K488*M488</f>
        <v>315</v>
      </c>
      <c r="M488" s="27">
        <v>0.35</v>
      </c>
      <c r="O488" s="2"/>
      <c r="P488" s="3"/>
      <c r="Q488" s="6"/>
    </row>
    <row r="489" spans="2:17" x14ac:dyDescent="0.3">
      <c r="B489" s="22" t="s">
        <v>10</v>
      </c>
      <c r="C489" s="22">
        <v>1185732</v>
      </c>
      <c r="D489" s="23">
        <v>44442</v>
      </c>
      <c r="E489" s="22" t="s">
        <v>130</v>
      </c>
      <c r="F489" s="22" t="s">
        <v>35</v>
      </c>
      <c r="G489" s="22" t="s">
        <v>34</v>
      </c>
      <c r="H489" s="22" t="s">
        <v>14</v>
      </c>
      <c r="I489" s="24">
        <v>0.45</v>
      </c>
      <c r="J489" s="25">
        <v>1750</v>
      </c>
      <c r="K489" s="26">
        <f t="shared" si="158"/>
        <v>787.5</v>
      </c>
      <c r="L489" s="26">
        <f t="shared" si="159"/>
        <v>275.625</v>
      </c>
      <c r="M489" s="27">
        <v>0.35</v>
      </c>
      <c r="O489" s="2"/>
      <c r="P489" s="3"/>
      <c r="Q489" s="6"/>
    </row>
    <row r="490" spans="2:17" x14ac:dyDescent="0.3">
      <c r="B490" s="22" t="s">
        <v>10</v>
      </c>
      <c r="C490" s="22">
        <v>1185732</v>
      </c>
      <c r="D490" s="23">
        <v>44442</v>
      </c>
      <c r="E490" s="22" t="s">
        <v>130</v>
      </c>
      <c r="F490" s="22" t="s">
        <v>35</v>
      </c>
      <c r="G490" s="22" t="s">
        <v>34</v>
      </c>
      <c r="H490" s="22" t="s">
        <v>16</v>
      </c>
      <c r="I490" s="24">
        <v>0.54999999999999993</v>
      </c>
      <c r="J490" s="25">
        <v>1250</v>
      </c>
      <c r="K490" s="26">
        <f t="shared" si="158"/>
        <v>687.49999999999989</v>
      </c>
      <c r="L490" s="26">
        <f t="shared" si="159"/>
        <v>206.24999999999997</v>
      </c>
      <c r="M490" s="27">
        <v>0.3</v>
      </c>
      <c r="O490" s="2"/>
      <c r="P490" s="3"/>
      <c r="Q490" s="6"/>
    </row>
    <row r="491" spans="2:17" x14ac:dyDescent="0.3">
      <c r="B491" s="22" t="s">
        <v>10</v>
      </c>
      <c r="C491" s="22">
        <v>1185732</v>
      </c>
      <c r="D491" s="23">
        <v>44442</v>
      </c>
      <c r="E491" s="22" t="s">
        <v>130</v>
      </c>
      <c r="F491" s="22" t="s">
        <v>35</v>
      </c>
      <c r="G491" s="22" t="s">
        <v>34</v>
      </c>
      <c r="H491" s="22" t="s">
        <v>17</v>
      </c>
      <c r="I491" s="24">
        <v>0.6</v>
      </c>
      <c r="J491" s="25">
        <v>2250</v>
      </c>
      <c r="K491" s="26">
        <f t="shared" si="158"/>
        <v>1350</v>
      </c>
      <c r="L491" s="26">
        <f t="shared" si="159"/>
        <v>337.5</v>
      </c>
      <c r="M491" s="27">
        <v>0.25</v>
      </c>
      <c r="O491" s="2"/>
      <c r="P491" s="3"/>
      <c r="Q491" s="6"/>
    </row>
    <row r="492" spans="2:17" x14ac:dyDescent="0.3">
      <c r="B492" s="22" t="s">
        <v>10</v>
      </c>
      <c r="C492" s="22">
        <v>1185732</v>
      </c>
      <c r="D492" s="23">
        <v>44474</v>
      </c>
      <c r="E492" s="22" t="s">
        <v>130</v>
      </c>
      <c r="F492" s="22" t="s">
        <v>35</v>
      </c>
      <c r="G492" s="22" t="s">
        <v>34</v>
      </c>
      <c r="H492" s="22" t="s">
        <v>12</v>
      </c>
      <c r="I492" s="24">
        <v>0.6</v>
      </c>
      <c r="J492" s="25">
        <v>4000</v>
      </c>
      <c r="K492" s="26">
        <f>I492*J492</f>
        <v>2400</v>
      </c>
      <c r="L492" s="26">
        <f>K492*M492</f>
        <v>1200</v>
      </c>
      <c r="M492" s="27">
        <v>0.5</v>
      </c>
      <c r="O492" s="2"/>
      <c r="P492" s="3"/>
      <c r="Q492" s="6"/>
    </row>
    <row r="493" spans="2:17" x14ac:dyDescent="0.3">
      <c r="B493" s="22" t="s">
        <v>10</v>
      </c>
      <c r="C493" s="22">
        <v>1185732</v>
      </c>
      <c r="D493" s="23">
        <v>44474</v>
      </c>
      <c r="E493" s="22" t="s">
        <v>130</v>
      </c>
      <c r="F493" s="22" t="s">
        <v>35</v>
      </c>
      <c r="G493" s="22" t="s">
        <v>34</v>
      </c>
      <c r="H493" s="22" t="s">
        <v>15</v>
      </c>
      <c r="I493" s="24">
        <v>0.5</v>
      </c>
      <c r="J493" s="25">
        <v>2250</v>
      </c>
      <c r="K493" s="26">
        <f>I493*J493</f>
        <v>1125</v>
      </c>
      <c r="L493" s="26">
        <f>K493*M493</f>
        <v>337.5</v>
      </c>
      <c r="M493" s="27">
        <v>0.3</v>
      </c>
      <c r="O493" s="2"/>
      <c r="P493" s="3"/>
      <c r="Q493" s="6"/>
    </row>
    <row r="494" spans="2:17" x14ac:dyDescent="0.3">
      <c r="B494" s="22" t="s">
        <v>10</v>
      </c>
      <c r="C494" s="22">
        <v>1185732</v>
      </c>
      <c r="D494" s="23">
        <v>44474</v>
      </c>
      <c r="E494" s="22" t="s">
        <v>130</v>
      </c>
      <c r="F494" s="22" t="s">
        <v>35</v>
      </c>
      <c r="G494" s="22" t="s">
        <v>34</v>
      </c>
      <c r="H494" s="22" t="s">
        <v>13</v>
      </c>
      <c r="I494" s="24">
        <v>0.5</v>
      </c>
      <c r="J494" s="25">
        <v>1250</v>
      </c>
      <c r="K494" s="26">
        <f t="shared" ref="K494:K497" si="160">I494*J494</f>
        <v>625</v>
      </c>
      <c r="L494" s="26">
        <f t="shared" ref="L494:L497" si="161">K494*M494</f>
        <v>218.75</v>
      </c>
      <c r="M494" s="27">
        <v>0.35</v>
      </c>
      <c r="O494" s="2"/>
      <c r="P494" s="3"/>
      <c r="Q494" s="6"/>
    </row>
    <row r="495" spans="2:17" x14ac:dyDescent="0.3">
      <c r="B495" s="22" t="s">
        <v>10</v>
      </c>
      <c r="C495" s="22">
        <v>1185732</v>
      </c>
      <c r="D495" s="23">
        <v>44474</v>
      </c>
      <c r="E495" s="22" t="s">
        <v>130</v>
      </c>
      <c r="F495" s="22" t="s">
        <v>35</v>
      </c>
      <c r="G495" s="22" t="s">
        <v>34</v>
      </c>
      <c r="H495" s="22" t="s">
        <v>14</v>
      </c>
      <c r="I495" s="24">
        <v>0.5</v>
      </c>
      <c r="J495" s="25">
        <v>1000</v>
      </c>
      <c r="K495" s="26">
        <f t="shared" si="160"/>
        <v>500</v>
      </c>
      <c r="L495" s="26">
        <f t="shared" si="161"/>
        <v>175</v>
      </c>
      <c r="M495" s="27">
        <v>0.35</v>
      </c>
      <c r="O495" s="2"/>
      <c r="P495" s="3"/>
      <c r="Q495" s="6"/>
    </row>
    <row r="496" spans="2:17" x14ac:dyDescent="0.3">
      <c r="B496" s="22" t="s">
        <v>10</v>
      </c>
      <c r="C496" s="22">
        <v>1185732</v>
      </c>
      <c r="D496" s="23">
        <v>44474</v>
      </c>
      <c r="E496" s="22" t="s">
        <v>130</v>
      </c>
      <c r="F496" s="22" t="s">
        <v>35</v>
      </c>
      <c r="G496" s="22" t="s">
        <v>34</v>
      </c>
      <c r="H496" s="22" t="s">
        <v>16</v>
      </c>
      <c r="I496" s="24">
        <v>0.6</v>
      </c>
      <c r="J496" s="25">
        <v>1000</v>
      </c>
      <c r="K496" s="26">
        <f t="shared" si="160"/>
        <v>600</v>
      </c>
      <c r="L496" s="26">
        <f t="shared" si="161"/>
        <v>180</v>
      </c>
      <c r="M496" s="27">
        <v>0.3</v>
      </c>
      <c r="O496" s="2"/>
      <c r="P496" s="3"/>
      <c r="Q496" s="6"/>
    </row>
    <row r="497" spans="1:18" x14ac:dyDescent="0.3">
      <c r="B497" s="22" t="s">
        <v>10</v>
      </c>
      <c r="C497" s="22">
        <v>1185732</v>
      </c>
      <c r="D497" s="23">
        <v>44474</v>
      </c>
      <c r="E497" s="22" t="s">
        <v>130</v>
      </c>
      <c r="F497" s="22" t="s">
        <v>35</v>
      </c>
      <c r="G497" s="22" t="s">
        <v>34</v>
      </c>
      <c r="H497" s="22" t="s">
        <v>17</v>
      </c>
      <c r="I497" s="24">
        <v>0.64999999999999991</v>
      </c>
      <c r="J497" s="25">
        <v>2250</v>
      </c>
      <c r="K497" s="26">
        <f t="shared" si="160"/>
        <v>1462.4999999999998</v>
      </c>
      <c r="L497" s="26">
        <f t="shared" si="161"/>
        <v>365.62499999999994</v>
      </c>
      <c r="M497" s="27">
        <v>0.25</v>
      </c>
      <c r="O497" s="2"/>
      <c r="P497" s="3"/>
      <c r="Q497" s="6"/>
    </row>
    <row r="498" spans="1:18" x14ac:dyDescent="0.3">
      <c r="B498" s="22" t="s">
        <v>10</v>
      </c>
      <c r="C498" s="22">
        <v>1185732</v>
      </c>
      <c r="D498" s="23">
        <v>44504</v>
      </c>
      <c r="E498" s="22" t="s">
        <v>130</v>
      </c>
      <c r="F498" s="22" t="s">
        <v>35</v>
      </c>
      <c r="G498" s="22" t="s">
        <v>34</v>
      </c>
      <c r="H498" s="22" t="s">
        <v>12</v>
      </c>
      <c r="I498" s="24">
        <v>0.70000000000000007</v>
      </c>
      <c r="J498" s="25">
        <v>3750</v>
      </c>
      <c r="K498" s="26">
        <f>I498*J498</f>
        <v>2625.0000000000005</v>
      </c>
      <c r="L498" s="26">
        <f>K498*M498</f>
        <v>1443.7500000000005</v>
      </c>
      <c r="M498" s="27">
        <v>0.55000000000000004</v>
      </c>
      <c r="O498" s="2"/>
      <c r="P498" s="3"/>
      <c r="Q498" s="6"/>
    </row>
    <row r="499" spans="1:18" x14ac:dyDescent="0.3">
      <c r="B499" s="22" t="s">
        <v>10</v>
      </c>
      <c r="C499" s="22">
        <v>1185732</v>
      </c>
      <c r="D499" s="23">
        <v>44504</v>
      </c>
      <c r="E499" s="22" t="s">
        <v>130</v>
      </c>
      <c r="F499" s="22" t="s">
        <v>35</v>
      </c>
      <c r="G499" s="22" t="s">
        <v>34</v>
      </c>
      <c r="H499" s="22" t="s">
        <v>15</v>
      </c>
      <c r="I499" s="24">
        <v>0.60000000000000009</v>
      </c>
      <c r="J499" s="25">
        <v>2000</v>
      </c>
      <c r="K499" s="26">
        <f>I499*J499</f>
        <v>1200.0000000000002</v>
      </c>
      <c r="L499" s="26">
        <f>K499*M499</f>
        <v>420.00000000000006</v>
      </c>
      <c r="M499" s="27">
        <v>0.35</v>
      </c>
      <c r="O499" s="2"/>
      <c r="P499" s="3"/>
      <c r="Q499" s="6"/>
    </row>
    <row r="500" spans="1:18" x14ac:dyDescent="0.3">
      <c r="B500" s="22" t="s">
        <v>10</v>
      </c>
      <c r="C500" s="22">
        <v>1185732</v>
      </c>
      <c r="D500" s="23">
        <v>44504</v>
      </c>
      <c r="E500" s="22" t="s">
        <v>130</v>
      </c>
      <c r="F500" s="22" t="s">
        <v>35</v>
      </c>
      <c r="G500" s="22" t="s">
        <v>34</v>
      </c>
      <c r="H500" s="22" t="s">
        <v>13</v>
      </c>
      <c r="I500" s="24">
        <v>0.60000000000000009</v>
      </c>
      <c r="J500" s="25">
        <v>1950</v>
      </c>
      <c r="K500" s="26">
        <f t="shared" ref="K500:K503" si="162">I500*J500</f>
        <v>1170.0000000000002</v>
      </c>
      <c r="L500" s="26">
        <f t="shared" ref="L500:L503" si="163">K500*M500</f>
        <v>468.00000000000006</v>
      </c>
      <c r="M500" s="27">
        <v>0.39999999999999997</v>
      </c>
      <c r="O500" s="2"/>
      <c r="P500" s="3"/>
      <c r="Q500" s="6"/>
    </row>
    <row r="501" spans="1:18" x14ac:dyDescent="0.3">
      <c r="B501" s="22" t="s">
        <v>10</v>
      </c>
      <c r="C501" s="22">
        <v>1185732</v>
      </c>
      <c r="D501" s="23">
        <v>44504</v>
      </c>
      <c r="E501" s="22" t="s">
        <v>130</v>
      </c>
      <c r="F501" s="22" t="s">
        <v>35</v>
      </c>
      <c r="G501" s="22" t="s">
        <v>34</v>
      </c>
      <c r="H501" s="22" t="s">
        <v>14</v>
      </c>
      <c r="I501" s="24">
        <v>0.60000000000000009</v>
      </c>
      <c r="J501" s="25">
        <v>1750</v>
      </c>
      <c r="K501" s="26">
        <f t="shared" si="162"/>
        <v>1050.0000000000002</v>
      </c>
      <c r="L501" s="26">
        <f t="shared" si="163"/>
        <v>420.00000000000006</v>
      </c>
      <c r="M501" s="27">
        <v>0.39999999999999997</v>
      </c>
      <c r="O501" s="2"/>
      <c r="P501" s="3"/>
      <c r="Q501" s="6"/>
    </row>
    <row r="502" spans="1:18" x14ac:dyDescent="0.3">
      <c r="B502" s="22" t="s">
        <v>10</v>
      </c>
      <c r="C502" s="22">
        <v>1185732</v>
      </c>
      <c r="D502" s="23">
        <v>44504</v>
      </c>
      <c r="E502" s="22" t="s">
        <v>130</v>
      </c>
      <c r="F502" s="22" t="s">
        <v>35</v>
      </c>
      <c r="G502" s="22" t="s">
        <v>34</v>
      </c>
      <c r="H502" s="22" t="s">
        <v>16</v>
      </c>
      <c r="I502" s="24">
        <v>0.70000000000000007</v>
      </c>
      <c r="J502" s="25">
        <v>1500</v>
      </c>
      <c r="K502" s="26">
        <f t="shared" si="162"/>
        <v>1050</v>
      </c>
      <c r="L502" s="26">
        <f t="shared" si="163"/>
        <v>367.5</v>
      </c>
      <c r="M502" s="27">
        <v>0.35</v>
      </c>
      <c r="O502" s="2"/>
      <c r="P502" s="3"/>
      <c r="Q502" s="6"/>
    </row>
    <row r="503" spans="1:18" x14ac:dyDescent="0.3">
      <c r="B503" s="22" t="s">
        <v>10</v>
      </c>
      <c r="C503" s="22">
        <v>1185732</v>
      </c>
      <c r="D503" s="23">
        <v>44504</v>
      </c>
      <c r="E503" s="22" t="s">
        <v>130</v>
      </c>
      <c r="F503" s="22" t="s">
        <v>35</v>
      </c>
      <c r="G503" s="22" t="s">
        <v>34</v>
      </c>
      <c r="H503" s="22" t="s">
        <v>17</v>
      </c>
      <c r="I503" s="24">
        <v>0.75</v>
      </c>
      <c r="J503" s="25">
        <v>2500</v>
      </c>
      <c r="K503" s="26">
        <f t="shared" si="162"/>
        <v>1875</v>
      </c>
      <c r="L503" s="26">
        <f t="shared" si="163"/>
        <v>562.5</v>
      </c>
      <c r="M503" s="27">
        <v>0.3</v>
      </c>
      <c r="O503" s="2"/>
      <c r="P503" s="3"/>
      <c r="Q503" s="6"/>
    </row>
    <row r="504" spans="1:18" x14ac:dyDescent="0.3">
      <c r="B504" s="22" t="s">
        <v>10</v>
      </c>
      <c r="C504" s="22">
        <v>1185732</v>
      </c>
      <c r="D504" s="23">
        <v>44533</v>
      </c>
      <c r="E504" s="22" t="s">
        <v>130</v>
      </c>
      <c r="F504" s="22" t="s">
        <v>35</v>
      </c>
      <c r="G504" s="22" t="s">
        <v>34</v>
      </c>
      <c r="H504" s="22" t="s">
        <v>12</v>
      </c>
      <c r="I504" s="24">
        <v>0.70000000000000007</v>
      </c>
      <c r="J504" s="25">
        <v>4750</v>
      </c>
      <c r="K504" s="26">
        <f>I504*J504</f>
        <v>3325.0000000000005</v>
      </c>
      <c r="L504" s="26">
        <f>K504*M504</f>
        <v>1828.7500000000005</v>
      </c>
      <c r="M504" s="27">
        <v>0.55000000000000004</v>
      </c>
      <c r="O504" s="2"/>
      <c r="P504" s="3"/>
      <c r="Q504" s="6"/>
    </row>
    <row r="505" spans="1:18" x14ac:dyDescent="0.3">
      <c r="B505" s="22" t="s">
        <v>10</v>
      </c>
      <c r="C505" s="22">
        <v>1185732</v>
      </c>
      <c r="D505" s="23">
        <v>44533</v>
      </c>
      <c r="E505" s="22" t="s">
        <v>130</v>
      </c>
      <c r="F505" s="22" t="s">
        <v>35</v>
      </c>
      <c r="G505" s="22" t="s">
        <v>34</v>
      </c>
      <c r="H505" s="22" t="s">
        <v>15</v>
      </c>
      <c r="I505" s="24">
        <v>0.60000000000000009</v>
      </c>
      <c r="J505" s="25">
        <v>2750</v>
      </c>
      <c r="K505" s="26">
        <f>I505*J505</f>
        <v>1650.0000000000002</v>
      </c>
      <c r="L505" s="26">
        <f>K505*M505</f>
        <v>577.5</v>
      </c>
      <c r="M505" s="27">
        <v>0.35</v>
      </c>
      <c r="O505" s="2"/>
      <c r="P505" s="3"/>
      <c r="Q505" s="6"/>
    </row>
    <row r="506" spans="1:18" x14ac:dyDescent="0.3">
      <c r="B506" s="22" t="s">
        <v>10</v>
      </c>
      <c r="C506" s="22">
        <v>1185732</v>
      </c>
      <c r="D506" s="23">
        <v>44533</v>
      </c>
      <c r="E506" s="22" t="s">
        <v>130</v>
      </c>
      <c r="F506" s="22" t="s">
        <v>35</v>
      </c>
      <c r="G506" s="22" t="s">
        <v>34</v>
      </c>
      <c r="H506" s="22" t="s">
        <v>13</v>
      </c>
      <c r="I506" s="24">
        <v>0.60000000000000009</v>
      </c>
      <c r="J506" s="25">
        <v>2250</v>
      </c>
      <c r="K506" s="26">
        <f t="shared" ref="K506:K509" si="164">I506*J506</f>
        <v>1350.0000000000002</v>
      </c>
      <c r="L506" s="26">
        <f t="shared" ref="L506:L509" si="165">K506*M506</f>
        <v>540</v>
      </c>
      <c r="M506" s="27">
        <v>0.39999999999999997</v>
      </c>
      <c r="O506" s="2"/>
      <c r="P506" s="3"/>
      <c r="Q506" s="6"/>
    </row>
    <row r="507" spans="1:18" x14ac:dyDescent="0.3">
      <c r="B507" s="22" t="s">
        <v>10</v>
      </c>
      <c r="C507" s="22">
        <v>1185732</v>
      </c>
      <c r="D507" s="23">
        <v>44533</v>
      </c>
      <c r="E507" s="22" t="s">
        <v>130</v>
      </c>
      <c r="F507" s="22" t="s">
        <v>35</v>
      </c>
      <c r="G507" s="22" t="s">
        <v>34</v>
      </c>
      <c r="H507" s="22" t="s">
        <v>14</v>
      </c>
      <c r="I507" s="24">
        <v>0.60000000000000009</v>
      </c>
      <c r="J507" s="25">
        <v>1750</v>
      </c>
      <c r="K507" s="26">
        <f t="shared" si="164"/>
        <v>1050.0000000000002</v>
      </c>
      <c r="L507" s="26">
        <f t="shared" si="165"/>
        <v>420.00000000000006</v>
      </c>
      <c r="M507" s="27">
        <v>0.39999999999999997</v>
      </c>
      <c r="O507" s="2"/>
      <c r="P507" s="3"/>
      <c r="Q507" s="6"/>
    </row>
    <row r="508" spans="1:18" x14ac:dyDescent="0.3">
      <c r="B508" s="22" t="s">
        <v>10</v>
      </c>
      <c r="C508" s="22">
        <v>1185732</v>
      </c>
      <c r="D508" s="23">
        <v>44533</v>
      </c>
      <c r="E508" s="22" t="s">
        <v>130</v>
      </c>
      <c r="F508" s="22" t="s">
        <v>35</v>
      </c>
      <c r="G508" s="22" t="s">
        <v>34</v>
      </c>
      <c r="H508" s="22" t="s">
        <v>16</v>
      </c>
      <c r="I508" s="24">
        <v>0.70000000000000007</v>
      </c>
      <c r="J508" s="25">
        <v>1750</v>
      </c>
      <c r="K508" s="26">
        <f t="shared" si="164"/>
        <v>1225.0000000000002</v>
      </c>
      <c r="L508" s="26">
        <f t="shared" si="165"/>
        <v>428.75000000000006</v>
      </c>
      <c r="M508" s="27">
        <v>0.35</v>
      </c>
      <c r="O508" s="2"/>
      <c r="P508" s="3"/>
      <c r="Q508" s="6"/>
    </row>
    <row r="509" spans="1:18" x14ac:dyDescent="0.3">
      <c r="B509" s="22" t="s">
        <v>10</v>
      </c>
      <c r="C509" s="22">
        <v>1185732</v>
      </c>
      <c r="D509" s="23">
        <v>44533</v>
      </c>
      <c r="E509" s="22" t="s">
        <v>130</v>
      </c>
      <c r="F509" s="22" t="s">
        <v>35</v>
      </c>
      <c r="G509" s="22" t="s">
        <v>34</v>
      </c>
      <c r="H509" s="22" t="s">
        <v>17</v>
      </c>
      <c r="I509" s="24">
        <v>0.75</v>
      </c>
      <c r="J509" s="25">
        <v>2750</v>
      </c>
      <c r="K509" s="26">
        <f t="shared" si="164"/>
        <v>2062.5</v>
      </c>
      <c r="L509" s="26">
        <f t="shared" si="165"/>
        <v>618.75</v>
      </c>
      <c r="M509" s="27">
        <v>0.3</v>
      </c>
      <c r="O509" s="2"/>
      <c r="P509" s="3"/>
      <c r="Q509" s="6"/>
    </row>
    <row r="510" spans="1:18" x14ac:dyDescent="0.3">
      <c r="A510" s="8" t="s">
        <v>40</v>
      </c>
      <c r="B510" s="22" t="s">
        <v>23</v>
      </c>
      <c r="C510" s="22">
        <v>1128299</v>
      </c>
      <c r="D510" s="23">
        <v>44211</v>
      </c>
      <c r="E510" s="22" t="s">
        <v>24</v>
      </c>
      <c r="F510" s="22" t="s">
        <v>37</v>
      </c>
      <c r="G510" s="22" t="s">
        <v>36</v>
      </c>
      <c r="H510" s="22" t="s">
        <v>12</v>
      </c>
      <c r="I510" s="24">
        <v>0.35</v>
      </c>
      <c r="J510" s="25">
        <v>4500</v>
      </c>
      <c r="K510" s="26">
        <f>I510*J510</f>
        <v>1575</v>
      </c>
      <c r="L510" s="26">
        <f>K510*M510</f>
        <v>630</v>
      </c>
      <c r="M510" s="27">
        <v>0.4</v>
      </c>
      <c r="O510" s="1"/>
      <c r="P510" s="2"/>
      <c r="Q510" s="3"/>
      <c r="R510" s="5"/>
    </row>
    <row r="511" spans="1:18" x14ac:dyDescent="0.3">
      <c r="B511" s="22" t="s">
        <v>23</v>
      </c>
      <c r="C511" s="22">
        <v>1128299</v>
      </c>
      <c r="D511" s="23">
        <v>44211</v>
      </c>
      <c r="E511" s="22" t="s">
        <v>24</v>
      </c>
      <c r="F511" s="22" t="s">
        <v>37</v>
      </c>
      <c r="G511" s="22" t="s">
        <v>36</v>
      </c>
      <c r="H511" s="22" t="s">
        <v>15</v>
      </c>
      <c r="I511" s="24">
        <v>0.45</v>
      </c>
      <c r="J511" s="25">
        <v>4500</v>
      </c>
      <c r="K511" s="26">
        <f>I511*J511</f>
        <v>2025</v>
      </c>
      <c r="L511" s="26">
        <f>K511*M511</f>
        <v>506.25</v>
      </c>
      <c r="M511" s="27">
        <v>0.25</v>
      </c>
      <c r="O511" s="1"/>
      <c r="P511" s="2"/>
      <c r="Q511" s="3"/>
      <c r="R511" s="5"/>
    </row>
    <row r="512" spans="1:18" x14ac:dyDescent="0.3">
      <c r="B512" s="22" t="s">
        <v>23</v>
      </c>
      <c r="C512" s="22">
        <v>1128299</v>
      </c>
      <c r="D512" s="23">
        <v>44211</v>
      </c>
      <c r="E512" s="22" t="s">
        <v>24</v>
      </c>
      <c r="F512" s="22" t="s">
        <v>37</v>
      </c>
      <c r="G512" s="22" t="s">
        <v>36</v>
      </c>
      <c r="H512" s="22" t="s">
        <v>13</v>
      </c>
      <c r="I512" s="24">
        <v>0.45</v>
      </c>
      <c r="J512" s="25">
        <v>4500</v>
      </c>
      <c r="K512" s="26">
        <f t="shared" ref="K512:K515" si="166">I512*J512</f>
        <v>2025</v>
      </c>
      <c r="L512" s="26">
        <f t="shared" ref="L512:L515" si="167">K512*M512</f>
        <v>810</v>
      </c>
      <c r="M512" s="27">
        <v>0.4</v>
      </c>
      <c r="O512" s="1"/>
      <c r="P512" s="2"/>
      <c r="Q512" s="3"/>
      <c r="R512" s="5"/>
    </row>
    <row r="513" spans="2:18" x14ac:dyDescent="0.3">
      <c r="B513" s="22" t="s">
        <v>23</v>
      </c>
      <c r="C513" s="22">
        <v>1128299</v>
      </c>
      <c r="D513" s="23">
        <v>44211</v>
      </c>
      <c r="E513" s="22" t="s">
        <v>24</v>
      </c>
      <c r="F513" s="22" t="s">
        <v>37</v>
      </c>
      <c r="G513" s="22" t="s">
        <v>36</v>
      </c>
      <c r="H513" s="22" t="s">
        <v>14</v>
      </c>
      <c r="I513" s="24">
        <v>0.45</v>
      </c>
      <c r="J513" s="25">
        <v>3000</v>
      </c>
      <c r="K513" s="26">
        <f t="shared" si="166"/>
        <v>1350</v>
      </c>
      <c r="L513" s="26">
        <f t="shared" si="167"/>
        <v>472.49999999999994</v>
      </c>
      <c r="M513" s="27">
        <v>0.35</v>
      </c>
      <c r="O513" s="1"/>
      <c r="P513" s="2"/>
      <c r="Q513" s="3"/>
      <c r="R513" s="5"/>
    </row>
    <row r="514" spans="2:18" x14ac:dyDescent="0.3">
      <c r="B514" s="22" t="s">
        <v>23</v>
      </c>
      <c r="C514" s="22">
        <v>1128299</v>
      </c>
      <c r="D514" s="23">
        <v>44211</v>
      </c>
      <c r="E514" s="22" t="s">
        <v>24</v>
      </c>
      <c r="F514" s="22" t="s">
        <v>37</v>
      </c>
      <c r="G514" s="22" t="s">
        <v>36</v>
      </c>
      <c r="H514" s="22" t="s">
        <v>16</v>
      </c>
      <c r="I514" s="24">
        <v>0.5</v>
      </c>
      <c r="J514" s="25">
        <v>2500</v>
      </c>
      <c r="K514" s="26">
        <f t="shared" si="166"/>
        <v>1250</v>
      </c>
      <c r="L514" s="26">
        <f t="shared" si="167"/>
        <v>687.5</v>
      </c>
      <c r="M514" s="27">
        <v>0.55000000000000004</v>
      </c>
      <c r="O514" s="1"/>
      <c r="P514" s="2"/>
      <c r="Q514" s="3"/>
      <c r="R514" s="5"/>
    </row>
    <row r="515" spans="2:18" x14ac:dyDescent="0.3">
      <c r="B515" s="22" t="s">
        <v>23</v>
      </c>
      <c r="C515" s="22">
        <v>1128299</v>
      </c>
      <c r="D515" s="23">
        <v>44211</v>
      </c>
      <c r="E515" s="22" t="s">
        <v>24</v>
      </c>
      <c r="F515" s="22" t="s">
        <v>37</v>
      </c>
      <c r="G515" s="22" t="s">
        <v>36</v>
      </c>
      <c r="H515" s="22" t="s">
        <v>17</v>
      </c>
      <c r="I515" s="24">
        <v>0.45</v>
      </c>
      <c r="J515" s="25">
        <v>4750</v>
      </c>
      <c r="K515" s="26">
        <f t="shared" si="166"/>
        <v>2137.5</v>
      </c>
      <c r="L515" s="26">
        <f t="shared" si="167"/>
        <v>427.5</v>
      </c>
      <c r="M515" s="27">
        <v>0.2</v>
      </c>
      <c r="O515" s="1"/>
      <c r="P515" s="2"/>
      <c r="Q515" s="3"/>
      <c r="R515" s="5"/>
    </row>
    <row r="516" spans="2:18" x14ac:dyDescent="0.3">
      <c r="B516" s="22" t="s">
        <v>23</v>
      </c>
      <c r="C516" s="22">
        <v>1128299</v>
      </c>
      <c r="D516" s="23">
        <v>44242</v>
      </c>
      <c r="E516" s="22" t="s">
        <v>24</v>
      </c>
      <c r="F516" s="22" t="s">
        <v>37</v>
      </c>
      <c r="G516" s="22" t="s">
        <v>36</v>
      </c>
      <c r="H516" s="22" t="s">
        <v>12</v>
      </c>
      <c r="I516" s="24">
        <v>0.35</v>
      </c>
      <c r="J516" s="25">
        <v>5250</v>
      </c>
      <c r="K516" s="26">
        <f>I516*J516</f>
        <v>1837.4999999999998</v>
      </c>
      <c r="L516" s="26">
        <f>K516*M516</f>
        <v>735</v>
      </c>
      <c r="M516" s="27">
        <v>0.4</v>
      </c>
      <c r="O516" s="1"/>
      <c r="P516" s="2"/>
      <c r="Q516" s="3"/>
      <c r="R516" s="5"/>
    </row>
    <row r="517" spans="2:18" x14ac:dyDescent="0.3">
      <c r="B517" s="22" t="s">
        <v>23</v>
      </c>
      <c r="C517" s="22">
        <v>1128299</v>
      </c>
      <c r="D517" s="23">
        <v>44242</v>
      </c>
      <c r="E517" s="22" t="s">
        <v>24</v>
      </c>
      <c r="F517" s="22" t="s">
        <v>37</v>
      </c>
      <c r="G517" s="22" t="s">
        <v>36</v>
      </c>
      <c r="H517" s="22" t="s">
        <v>15</v>
      </c>
      <c r="I517" s="24">
        <v>0.45</v>
      </c>
      <c r="J517" s="25">
        <v>4250</v>
      </c>
      <c r="K517" s="26">
        <f>I517*J517</f>
        <v>1912.5</v>
      </c>
      <c r="L517" s="26">
        <f>K517*M517</f>
        <v>478.125</v>
      </c>
      <c r="M517" s="27">
        <v>0.25</v>
      </c>
      <c r="O517" s="1"/>
      <c r="P517" s="2"/>
      <c r="Q517" s="3"/>
      <c r="R517" s="5"/>
    </row>
    <row r="518" spans="2:18" x14ac:dyDescent="0.3">
      <c r="B518" s="22" t="s">
        <v>23</v>
      </c>
      <c r="C518" s="22">
        <v>1128299</v>
      </c>
      <c r="D518" s="23">
        <v>44242</v>
      </c>
      <c r="E518" s="22" t="s">
        <v>24</v>
      </c>
      <c r="F518" s="22" t="s">
        <v>37</v>
      </c>
      <c r="G518" s="22" t="s">
        <v>36</v>
      </c>
      <c r="H518" s="22" t="s">
        <v>13</v>
      </c>
      <c r="I518" s="24">
        <v>0.45</v>
      </c>
      <c r="J518" s="25">
        <v>4250</v>
      </c>
      <c r="K518" s="26">
        <f t="shared" ref="K518:K521" si="168">I518*J518</f>
        <v>1912.5</v>
      </c>
      <c r="L518" s="26">
        <f t="shared" ref="L518:L521" si="169">K518*M518</f>
        <v>765</v>
      </c>
      <c r="M518" s="27">
        <v>0.4</v>
      </c>
      <c r="O518" s="1"/>
      <c r="P518" s="2"/>
      <c r="Q518" s="3"/>
      <c r="R518" s="5"/>
    </row>
    <row r="519" spans="2:18" x14ac:dyDescent="0.3">
      <c r="B519" s="22" t="s">
        <v>23</v>
      </c>
      <c r="C519" s="22">
        <v>1128299</v>
      </c>
      <c r="D519" s="23">
        <v>44242</v>
      </c>
      <c r="E519" s="22" t="s">
        <v>24</v>
      </c>
      <c r="F519" s="22" t="s">
        <v>37</v>
      </c>
      <c r="G519" s="22" t="s">
        <v>36</v>
      </c>
      <c r="H519" s="22" t="s">
        <v>14</v>
      </c>
      <c r="I519" s="24">
        <v>0.45</v>
      </c>
      <c r="J519" s="25">
        <v>2750</v>
      </c>
      <c r="K519" s="26">
        <f t="shared" si="168"/>
        <v>1237.5</v>
      </c>
      <c r="L519" s="26">
        <f t="shared" si="169"/>
        <v>433.125</v>
      </c>
      <c r="M519" s="27">
        <v>0.35</v>
      </c>
      <c r="O519" s="1"/>
      <c r="P519" s="2"/>
      <c r="Q519" s="3"/>
      <c r="R519" s="5"/>
    </row>
    <row r="520" spans="2:18" x14ac:dyDescent="0.3">
      <c r="B520" s="22" t="s">
        <v>23</v>
      </c>
      <c r="C520" s="22">
        <v>1128299</v>
      </c>
      <c r="D520" s="23">
        <v>44242</v>
      </c>
      <c r="E520" s="22" t="s">
        <v>24</v>
      </c>
      <c r="F520" s="22" t="s">
        <v>37</v>
      </c>
      <c r="G520" s="22" t="s">
        <v>36</v>
      </c>
      <c r="H520" s="22" t="s">
        <v>16</v>
      </c>
      <c r="I520" s="24">
        <v>0.5</v>
      </c>
      <c r="J520" s="25">
        <v>2000</v>
      </c>
      <c r="K520" s="26">
        <f t="shared" si="168"/>
        <v>1000</v>
      </c>
      <c r="L520" s="26">
        <f t="shared" si="169"/>
        <v>550</v>
      </c>
      <c r="M520" s="27">
        <v>0.55000000000000004</v>
      </c>
      <c r="O520" s="1"/>
      <c r="P520" s="2"/>
      <c r="Q520" s="3"/>
      <c r="R520" s="5"/>
    </row>
    <row r="521" spans="2:18" x14ac:dyDescent="0.3">
      <c r="B521" s="22" t="s">
        <v>23</v>
      </c>
      <c r="C521" s="22">
        <v>1128299</v>
      </c>
      <c r="D521" s="23">
        <v>44242</v>
      </c>
      <c r="E521" s="22" t="s">
        <v>24</v>
      </c>
      <c r="F521" s="22" t="s">
        <v>37</v>
      </c>
      <c r="G521" s="22" t="s">
        <v>36</v>
      </c>
      <c r="H521" s="22" t="s">
        <v>17</v>
      </c>
      <c r="I521" s="24">
        <v>0.45</v>
      </c>
      <c r="J521" s="25">
        <v>4000</v>
      </c>
      <c r="K521" s="26">
        <f t="shared" si="168"/>
        <v>1800</v>
      </c>
      <c r="L521" s="26">
        <f t="shared" si="169"/>
        <v>360</v>
      </c>
      <c r="M521" s="27">
        <v>0.2</v>
      </c>
      <c r="O521" s="1"/>
      <c r="P521" s="2"/>
      <c r="Q521" s="3"/>
      <c r="R521" s="5"/>
    </row>
    <row r="522" spans="2:18" x14ac:dyDescent="0.3">
      <c r="B522" s="22" t="s">
        <v>23</v>
      </c>
      <c r="C522" s="22">
        <v>1128299</v>
      </c>
      <c r="D522" s="23">
        <v>44269</v>
      </c>
      <c r="E522" s="22" t="s">
        <v>24</v>
      </c>
      <c r="F522" s="22" t="s">
        <v>37</v>
      </c>
      <c r="G522" s="22" t="s">
        <v>36</v>
      </c>
      <c r="H522" s="22" t="s">
        <v>12</v>
      </c>
      <c r="I522" s="24">
        <v>0.45</v>
      </c>
      <c r="J522" s="25">
        <v>5500</v>
      </c>
      <c r="K522" s="26">
        <f>I522*J522</f>
        <v>2475</v>
      </c>
      <c r="L522" s="26">
        <f>K522*M522</f>
        <v>990</v>
      </c>
      <c r="M522" s="27">
        <v>0.4</v>
      </c>
      <c r="O522" s="1"/>
      <c r="P522" s="2"/>
      <c r="Q522" s="3"/>
      <c r="R522" s="5"/>
    </row>
    <row r="523" spans="2:18" x14ac:dyDescent="0.3">
      <c r="B523" s="22" t="s">
        <v>23</v>
      </c>
      <c r="C523" s="22">
        <v>1128299</v>
      </c>
      <c r="D523" s="23">
        <v>44269</v>
      </c>
      <c r="E523" s="22" t="s">
        <v>24</v>
      </c>
      <c r="F523" s="22" t="s">
        <v>37</v>
      </c>
      <c r="G523" s="22" t="s">
        <v>36</v>
      </c>
      <c r="H523" s="22" t="s">
        <v>15</v>
      </c>
      <c r="I523" s="24">
        <v>0.54999999999999993</v>
      </c>
      <c r="J523" s="25">
        <v>4000</v>
      </c>
      <c r="K523" s="26">
        <f>I523*J523</f>
        <v>2199.9999999999995</v>
      </c>
      <c r="L523" s="26">
        <f>K523*M523</f>
        <v>549.99999999999989</v>
      </c>
      <c r="M523" s="27">
        <v>0.25</v>
      </c>
      <c r="O523" s="1"/>
      <c r="P523" s="2"/>
      <c r="Q523" s="3"/>
      <c r="R523" s="5"/>
    </row>
    <row r="524" spans="2:18" x14ac:dyDescent="0.3">
      <c r="B524" s="22" t="s">
        <v>23</v>
      </c>
      <c r="C524" s="22">
        <v>1128299</v>
      </c>
      <c r="D524" s="23">
        <v>44269</v>
      </c>
      <c r="E524" s="22" t="s">
        <v>24</v>
      </c>
      <c r="F524" s="22" t="s">
        <v>37</v>
      </c>
      <c r="G524" s="22" t="s">
        <v>36</v>
      </c>
      <c r="H524" s="22" t="s">
        <v>13</v>
      </c>
      <c r="I524" s="24">
        <v>0.54999999999999993</v>
      </c>
      <c r="J524" s="25">
        <v>4000</v>
      </c>
      <c r="K524" s="26">
        <f t="shared" ref="K524:K527" si="170">I524*J524</f>
        <v>2199.9999999999995</v>
      </c>
      <c r="L524" s="26">
        <f t="shared" ref="L524:L527" si="171">K524*M524</f>
        <v>879.99999999999989</v>
      </c>
      <c r="M524" s="27">
        <v>0.4</v>
      </c>
      <c r="O524" s="1"/>
      <c r="P524" s="2"/>
      <c r="Q524" s="3"/>
      <c r="R524" s="5"/>
    </row>
    <row r="525" spans="2:18" x14ac:dyDescent="0.3">
      <c r="B525" s="22" t="s">
        <v>23</v>
      </c>
      <c r="C525" s="22">
        <v>1128299</v>
      </c>
      <c r="D525" s="23">
        <v>44269</v>
      </c>
      <c r="E525" s="22" t="s">
        <v>24</v>
      </c>
      <c r="F525" s="22" t="s">
        <v>37</v>
      </c>
      <c r="G525" s="22" t="s">
        <v>36</v>
      </c>
      <c r="H525" s="22" t="s">
        <v>14</v>
      </c>
      <c r="I525" s="24">
        <v>0.54999999999999993</v>
      </c>
      <c r="J525" s="25">
        <v>3000</v>
      </c>
      <c r="K525" s="26">
        <f t="shared" si="170"/>
        <v>1649.9999999999998</v>
      </c>
      <c r="L525" s="26">
        <f t="shared" si="171"/>
        <v>577.49999999999989</v>
      </c>
      <c r="M525" s="27">
        <v>0.35</v>
      </c>
      <c r="O525" s="1"/>
      <c r="P525" s="2"/>
      <c r="Q525" s="3"/>
      <c r="R525" s="5"/>
    </row>
    <row r="526" spans="2:18" x14ac:dyDescent="0.3">
      <c r="B526" s="22" t="s">
        <v>23</v>
      </c>
      <c r="C526" s="22">
        <v>1128299</v>
      </c>
      <c r="D526" s="23">
        <v>44269</v>
      </c>
      <c r="E526" s="22" t="s">
        <v>24</v>
      </c>
      <c r="F526" s="22" t="s">
        <v>37</v>
      </c>
      <c r="G526" s="22" t="s">
        <v>36</v>
      </c>
      <c r="H526" s="22" t="s">
        <v>16</v>
      </c>
      <c r="I526" s="24">
        <v>0.6</v>
      </c>
      <c r="J526" s="25">
        <v>1750</v>
      </c>
      <c r="K526" s="26">
        <f t="shared" si="170"/>
        <v>1050</v>
      </c>
      <c r="L526" s="26">
        <f t="shared" si="171"/>
        <v>577.5</v>
      </c>
      <c r="M526" s="27">
        <v>0.55000000000000004</v>
      </c>
      <c r="O526" s="1"/>
      <c r="P526" s="2"/>
      <c r="Q526" s="3"/>
      <c r="R526" s="5"/>
    </row>
    <row r="527" spans="2:18" x14ac:dyDescent="0.3">
      <c r="B527" s="22" t="s">
        <v>23</v>
      </c>
      <c r="C527" s="22">
        <v>1128299</v>
      </c>
      <c r="D527" s="23">
        <v>44269</v>
      </c>
      <c r="E527" s="22" t="s">
        <v>24</v>
      </c>
      <c r="F527" s="22" t="s">
        <v>37</v>
      </c>
      <c r="G527" s="22" t="s">
        <v>36</v>
      </c>
      <c r="H527" s="22" t="s">
        <v>17</v>
      </c>
      <c r="I527" s="24">
        <v>0.54999999999999993</v>
      </c>
      <c r="J527" s="25">
        <v>3750</v>
      </c>
      <c r="K527" s="26">
        <f t="shared" si="170"/>
        <v>2062.4999999999995</v>
      </c>
      <c r="L527" s="26">
        <f t="shared" si="171"/>
        <v>412.49999999999994</v>
      </c>
      <c r="M527" s="27">
        <v>0.2</v>
      </c>
      <c r="O527" s="1"/>
      <c r="P527" s="2"/>
      <c r="Q527" s="3"/>
      <c r="R527" s="5"/>
    </row>
    <row r="528" spans="2:18" x14ac:dyDescent="0.3">
      <c r="B528" s="22" t="s">
        <v>23</v>
      </c>
      <c r="C528" s="22">
        <v>1128299</v>
      </c>
      <c r="D528" s="23">
        <v>44301</v>
      </c>
      <c r="E528" s="22" t="s">
        <v>24</v>
      </c>
      <c r="F528" s="22" t="s">
        <v>37</v>
      </c>
      <c r="G528" s="22" t="s">
        <v>36</v>
      </c>
      <c r="H528" s="22" t="s">
        <v>12</v>
      </c>
      <c r="I528" s="24">
        <v>0.6</v>
      </c>
      <c r="J528" s="25">
        <v>5500</v>
      </c>
      <c r="K528" s="26">
        <f>I528*J528</f>
        <v>3300</v>
      </c>
      <c r="L528" s="26">
        <f>K528*M528</f>
        <v>1320</v>
      </c>
      <c r="M528" s="27">
        <v>0.4</v>
      </c>
      <c r="O528" s="1"/>
      <c r="P528" s="2"/>
      <c r="Q528" s="3"/>
      <c r="R528" s="5"/>
    </row>
    <row r="529" spans="2:18" x14ac:dyDescent="0.3">
      <c r="B529" s="22" t="s">
        <v>23</v>
      </c>
      <c r="C529" s="22">
        <v>1128299</v>
      </c>
      <c r="D529" s="23">
        <v>44301</v>
      </c>
      <c r="E529" s="22" t="s">
        <v>24</v>
      </c>
      <c r="F529" s="22" t="s">
        <v>37</v>
      </c>
      <c r="G529" s="22" t="s">
        <v>36</v>
      </c>
      <c r="H529" s="22" t="s">
        <v>15</v>
      </c>
      <c r="I529" s="24">
        <v>0.65</v>
      </c>
      <c r="J529" s="25">
        <v>3500</v>
      </c>
      <c r="K529" s="26">
        <f>I529*J529</f>
        <v>2275</v>
      </c>
      <c r="L529" s="26">
        <f>K529*M529</f>
        <v>568.75</v>
      </c>
      <c r="M529" s="27">
        <v>0.25</v>
      </c>
      <c r="O529" s="1"/>
      <c r="P529" s="2"/>
      <c r="Q529" s="3"/>
      <c r="R529" s="5"/>
    </row>
    <row r="530" spans="2:18" x14ac:dyDescent="0.3">
      <c r="B530" s="22" t="s">
        <v>23</v>
      </c>
      <c r="C530" s="22">
        <v>1128299</v>
      </c>
      <c r="D530" s="23">
        <v>44301</v>
      </c>
      <c r="E530" s="22" t="s">
        <v>24</v>
      </c>
      <c r="F530" s="22" t="s">
        <v>37</v>
      </c>
      <c r="G530" s="22" t="s">
        <v>36</v>
      </c>
      <c r="H530" s="22" t="s">
        <v>13</v>
      </c>
      <c r="I530" s="24">
        <v>0.65</v>
      </c>
      <c r="J530" s="25">
        <v>4000</v>
      </c>
      <c r="K530" s="26">
        <f t="shared" ref="K530:K533" si="172">I530*J530</f>
        <v>2600</v>
      </c>
      <c r="L530" s="26">
        <f t="shared" ref="L530:L533" si="173">K530*M530</f>
        <v>1040</v>
      </c>
      <c r="M530" s="27">
        <v>0.4</v>
      </c>
      <c r="O530" s="1"/>
      <c r="P530" s="2"/>
      <c r="Q530" s="3"/>
      <c r="R530" s="5"/>
    </row>
    <row r="531" spans="2:18" x14ac:dyDescent="0.3">
      <c r="B531" s="22" t="s">
        <v>23</v>
      </c>
      <c r="C531" s="22">
        <v>1128299</v>
      </c>
      <c r="D531" s="23">
        <v>44301</v>
      </c>
      <c r="E531" s="22" t="s">
        <v>24</v>
      </c>
      <c r="F531" s="22" t="s">
        <v>37</v>
      </c>
      <c r="G531" s="22" t="s">
        <v>36</v>
      </c>
      <c r="H531" s="22" t="s">
        <v>14</v>
      </c>
      <c r="I531" s="24">
        <v>0.6</v>
      </c>
      <c r="J531" s="25">
        <v>3000</v>
      </c>
      <c r="K531" s="26">
        <f t="shared" si="172"/>
        <v>1800</v>
      </c>
      <c r="L531" s="26">
        <f t="shared" si="173"/>
        <v>630</v>
      </c>
      <c r="M531" s="27">
        <v>0.35</v>
      </c>
      <c r="O531" s="1"/>
      <c r="P531" s="2"/>
      <c r="Q531" s="3"/>
      <c r="R531" s="5"/>
    </row>
    <row r="532" spans="2:18" x14ac:dyDescent="0.3">
      <c r="B532" s="22" t="s">
        <v>23</v>
      </c>
      <c r="C532" s="22">
        <v>1128299</v>
      </c>
      <c r="D532" s="23">
        <v>44301</v>
      </c>
      <c r="E532" s="22" t="s">
        <v>24</v>
      </c>
      <c r="F532" s="22" t="s">
        <v>37</v>
      </c>
      <c r="G532" s="22" t="s">
        <v>36</v>
      </c>
      <c r="H532" s="22" t="s">
        <v>16</v>
      </c>
      <c r="I532" s="24">
        <v>0.65</v>
      </c>
      <c r="J532" s="25">
        <v>2000</v>
      </c>
      <c r="K532" s="26">
        <f t="shared" si="172"/>
        <v>1300</v>
      </c>
      <c r="L532" s="26">
        <f t="shared" si="173"/>
        <v>715.00000000000011</v>
      </c>
      <c r="M532" s="27">
        <v>0.55000000000000004</v>
      </c>
      <c r="O532" s="1"/>
      <c r="P532" s="2"/>
      <c r="Q532" s="3"/>
      <c r="R532" s="5"/>
    </row>
    <row r="533" spans="2:18" x14ac:dyDescent="0.3">
      <c r="B533" s="22" t="s">
        <v>23</v>
      </c>
      <c r="C533" s="22">
        <v>1128299</v>
      </c>
      <c r="D533" s="23">
        <v>44301</v>
      </c>
      <c r="E533" s="22" t="s">
        <v>24</v>
      </c>
      <c r="F533" s="22" t="s">
        <v>37</v>
      </c>
      <c r="G533" s="22" t="s">
        <v>36</v>
      </c>
      <c r="H533" s="22" t="s">
        <v>17</v>
      </c>
      <c r="I533" s="24">
        <v>0.8</v>
      </c>
      <c r="J533" s="25">
        <v>3500</v>
      </c>
      <c r="K533" s="26">
        <f t="shared" si="172"/>
        <v>2800</v>
      </c>
      <c r="L533" s="26">
        <f t="shared" si="173"/>
        <v>560</v>
      </c>
      <c r="M533" s="27">
        <v>0.2</v>
      </c>
      <c r="O533" s="1"/>
      <c r="P533" s="2"/>
      <c r="Q533" s="3"/>
      <c r="R533" s="5"/>
    </row>
    <row r="534" spans="2:18" x14ac:dyDescent="0.3">
      <c r="B534" s="22" t="s">
        <v>23</v>
      </c>
      <c r="C534" s="22">
        <v>1128299</v>
      </c>
      <c r="D534" s="23">
        <v>44332</v>
      </c>
      <c r="E534" s="22" t="s">
        <v>24</v>
      </c>
      <c r="F534" s="22" t="s">
        <v>37</v>
      </c>
      <c r="G534" s="22" t="s">
        <v>36</v>
      </c>
      <c r="H534" s="22" t="s">
        <v>12</v>
      </c>
      <c r="I534" s="24">
        <v>0.6</v>
      </c>
      <c r="J534" s="25">
        <v>5500</v>
      </c>
      <c r="K534" s="26">
        <f>I534*J534</f>
        <v>3300</v>
      </c>
      <c r="L534" s="26">
        <f>K534*M534</f>
        <v>1485</v>
      </c>
      <c r="M534" s="27">
        <v>0.45</v>
      </c>
      <c r="O534" s="1"/>
      <c r="P534" s="2"/>
      <c r="Q534" s="3"/>
      <c r="R534" s="5"/>
    </row>
    <row r="535" spans="2:18" x14ac:dyDescent="0.3">
      <c r="B535" s="22" t="s">
        <v>23</v>
      </c>
      <c r="C535" s="22">
        <v>1128299</v>
      </c>
      <c r="D535" s="23">
        <v>44332</v>
      </c>
      <c r="E535" s="22" t="s">
        <v>24</v>
      </c>
      <c r="F535" s="22" t="s">
        <v>37</v>
      </c>
      <c r="G535" s="22" t="s">
        <v>36</v>
      </c>
      <c r="H535" s="22" t="s">
        <v>15</v>
      </c>
      <c r="I535" s="24">
        <v>0.65</v>
      </c>
      <c r="J535" s="25">
        <v>4000</v>
      </c>
      <c r="K535" s="26">
        <f>I535*J535</f>
        <v>2600</v>
      </c>
      <c r="L535" s="26">
        <f>K535*M535</f>
        <v>780</v>
      </c>
      <c r="M535" s="27">
        <v>0.3</v>
      </c>
      <c r="O535" s="1"/>
      <c r="P535" s="2"/>
      <c r="Q535" s="3"/>
      <c r="R535" s="5"/>
    </row>
    <row r="536" spans="2:18" x14ac:dyDescent="0.3">
      <c r="B536" s="22" t="s">
        <v>23</v>
      </c>
      <c r="C536" s="22">
        <v>1128299</v>
      </c>
      <c r="D536" s="23">
        <v>44332</v>
      </c>
      <c r="E536" s="22" t="s">
        <v>24</v>
      </c>
      <c r="F536" s="22" t="s">
        <v>37</v>
      </c>
      <c r="G536" s="22" t="s">
        <v>36</v>
      </c>
      <c r="H536" s="22" t="s">
        <v>13</v>
      </c>
      <c r="I536" s="24">
        <v>0.65</v>
      </c>
      <c r="J536" s="25">
        <v>4000</v>
      </c>
      <c r="K536" s="26">
        <f t="shared" ref="K536:K539" si="174">I536*J536</f>
        <v>2600</v>
      </c>
      <c r="L536" s="26">
        <f t="shared" ref="L536:L539" si="175">K536*M536</f>
        <v>1170</v>
      </c>
      <c r="M536" s="27">
        <v>0.45</v>
      </c>
      <c r="O536" s="1"/>
      <c r="P536" s="2"/>
      <c r="Q536" s="3"/>
      <c r="R536" s="5"/>
    </row>
    <row r="537" spans="2:18" x14ac:dyDescent="0.3">
      <c r="B537" s="22" t="s">
        <v>23</v>
      </c>
      <c r="C537" s="22">
        <v>1128299</v>
      </c>
      <c r="D537" s="23">
        <v>44332</v>
      </c>
      <c r="E537" s="22" t="s">
        <v>24</v>
      </c>
      <c r="F537" s="22" t="s">
        <v>37</v>
      </c>
      <c r="G537" s="22" t="s">
        <v>36</v>
      </c>
      <c r="H537" s="22" t="s">
        <v>14</v>
      </c>
      <c r="I537" s="24">
        <v>0.6</v>
      </c>
      <c r="J537" s="25">
        <v>3000</v>
      </c>
      <c r="K537" s="26">
        <f t="shared" si="174"/>
        <v>1800</v>
      </c>
      <c r="L537" s="26">
        <f t="shared" si="175"/>
        <v>719.99999999999989</v>
      </c>
      <c r="M537" s="27">
        <v>0.39999999999999997</v>
      </c>
      <c r="O537" s="1"/>
      <c r="P537" s="2"/>
      <c r="Q537" s="3"/>
      <c r="R537" s="5"/>
    </row>
    <row r="538" spans="2:18" x14ac:dyDescent="0.3">
      <c r="B538" s="22" t="s">
        <v>23</v>
      </c>
      <c r="C538" s="22">
        <v>1128299</v>
      </c>
      <c r="D538" s="23">
        <v>44332</v>
      </c>
      <c r="E538" s="22" t="s">
        <v>24</v>
      </c>
      <c r="F538" s="22" t="s">
        <v>37</v>
      </c>
      <c r="G538" s="22" t="s">
        <v>36</v>
      </c>
      <c r="H538" s="22" t="s">
        <v>16</v>
      </c>
      <c r="I538" s="24">
        <v>0.65</v>
      </c>
      <c r="J538" s="25">
        <v>2000</v>
      </c>
      <c r="K538" s="26">
        <f t="shared" si="174"/>
        <v>1300</v>
      </c>
      <c r="L538" s="26">
        <f t="shared" si="175"/>
        <v>780.00000000000011</v>
      </c>
      <c r="M538" s="27">
        <v>0.60000000000000009</v>
      </c>
      <c r="O538" s="1"/>
      <c r="P538" s="2"/>
      <c r="Q538" s="3"/>
      <c r="R538" s="5"/>
    </row>
    <row r="539" spans="2:18" x14ac:dyDescent="0.3">
      <c r="B539" s="22" t="s">
        <v>23</v>
      </c>
      <c r="C539" s="22">
        <v>1128299</v>
      </c>
      <c r="D539" s="23">
        <v>44332</v>
      </c>
      <c r="E539" s="22" t="s">
        <v>24</v>
      </c>
      <c r="F539" s="22" t="s">
        <v>37</v>
      </c>
      <c r="G539" s="22" t="s">
        <v>36</v>
      </c>
      <c r="H539" s="22" t="s">
        <v>17</v>
      </c>
      <c r="I539" s="24">
        <v>0.8</v>
      </c>
      <c r="J539" s="25">
        <v>4500</v>
      </c>
      <c r="K539" s="26">
        <f t="shared" si="174"/>
        <v>3600</v>
      </c>
      <c r="L539" s="26">
        <f t="shared" si="175"/>
        <v>900</v>
      </c>
      <c r="M539" s="27">
        <v>0.25</v>
      </c>
      <c r="O539" s="1"/>
      <c r="P539" s="2"/>
      <c r="Q539" s="3"/>
      <c r="R539" s="5"/>
    </row>
    <row r="540" spans="2:18" x14ac:dyDescent="0.3">
      <c r="B540" s="22" t="s">
        <v>23</v>
      </c>
      <c r="C540" s="22">
        <v>1128299</v>
      </c>
      <c r="D540" s="23">
        <v>44362</v>
      </c>
      <c r="E540" s="22" t="s">
        <v>24</v>
      </c>
      <c r="F540" s="22" t="s">
        <v>37</v>
      </c>
      <c r="G540" s="22" t="s">
        <v>36</v>
      </c>
      <c r="H540" s="22" t="s">
        <v>12</v>
      </c>
      <c r="I540" s="24">
        <v>0.6</v>
      </c>
      <c r="J540" s="25">
        <v>7000</v>
      </c>
      <c r="K540" s="26">
        <f>I540*J540</f>
        <v>4200</v>
      </c>
      <c r="L540" s="26">
        <f>K540*M540</f>
        <v>1890</v>
      </c>
      <c r="M540" s="27">
        <v>0.45</v>
      </c>
      <c r="O540" s="1"/>
      <c r="P540" s="2"/>
      <c r="Q540" s="3"/>
      <c r="R540" s="5"/>
    </row>
    <row r="541" spans="2:18" x14ac:dyDescent="0.3">
      <c r="B541" s="22" t="s">
        <v>23</v>
      </c>
      <c r="C541" s="22">
        <v>1128299</v>
      </c>
      <c r="D541" s="23">
        <v>44362</v>
      </c>
      <c r="E541" s="22" t="s">
        <v>24</v>
      </c>
      <c r="F541" s="22" t="s">
        <v>37</v>
      </c>
      <c r="G541" s="22" t="s">
        <v>36</v>
      </c>
      <c r="H541" s="22" t="s">
        <v>15</v>
      </c>
      <c r="I541" s="24">
        <v>0.65</v>
      </c>
      <c r="J541" s="25">
        <v>5500</v>
      </c>
      <c r="K541" s="26">
        <f>I541*J541</f>
        <v>3575</v>
      </c>
      <c r="L541" s="26">
        <f>K541*M541</f>
        <v>1072.5</v>
      </c>
      <c r="M541" s="27">
        <v>0.3</v>
      </c>
      <c r="O541" s="1"/>
      <c r="P541" s="2"/>
      <c r="Q541" s="3"/>
      <c r="R541" s="5"/>
    </row>
    <row r="542" spans="2:18" x14ac:dyDescent="0.3">
      <c r="B542" s="22" t="s">
        <v>23</v>
      </c>
      <c r="C542" s="22">
        <v>1128299</v>
      </c>
      <c r="D542" s="23">
        <v>44362</v>
      </c>
      <c r="E542" s="22" t="s">
        <v>24</v>
      </c>
      <c r="F542" s="22" t="s">
        <v>37</v>
      </c>
      <c r="G542" s="22" t="s">
        <v>36</v>
      </c>
      <c r="H542" s="22" t="s">
        <v>13</v>
      </c>
      <c r="I542" s="24">
        <v>0.65</v>
      </c>
      <c r="J542" s="25">
        <v>5500</v>
      </c>
      <c r="K542" s="26">
        <f t="shared" ref="K542:K545" si="176">I542*J542</f>
        <v>3575</v>
      </c>
      <c r="L542" s="26">
        <f t="shared" ref="L542:L545" si="177">K542*M542</f>
        <v>1608.75</v>
      </c>
      <c r="M542" s="27">
        <v>0.45</v>
      </c>
      <c r="O542" s="1"/>
      <c r="P542" s="2"/>
      <c r="Q542" s="3"/>
      <c r="R542" s="5"/>
    </row>
    <row r="543" spans="2:18" x14ac:dyDescent="0.3">
      <c r="B543" s="22" t="s">
        <v>23</v>
      </c>
      <c r="C543" s="22">
        <v>1128299</v>
      </c>
      <c r="D543" s="23">
        <v>44362</v>
      </c>
      <c r="E543" s="22" t="s">
        <v>24</v>
      </c>
      <c r="F543" s="22" t="s">
        <v>37</v>
      </c>
      <c r="G543" s="22" t="s">
        <v>36</v>
      </c>
      <c r="H543" s="22" t="s">
        <v>14</v>
      </c>
      <c r="I543" s="24">
        <v>0.6</v>
      </c>
      <c r="J543" s="25">
        <v>4250</v>
      </c>
      <c r="K543" s="26">
        <f t="shared" si="176"/>
        <v>2550</v>
      </c>
      <c r="L543" s="26">
        <f t="shared" si="177"/>
        <v>1019.9999999999999</v>
      </c>
      <c r="M543" s="27">
        <v>0.39999999999999997</v>
      </c>
      <c r="O543" s="1"/>
      <c r="P543" s="2"/>
      <c r="Q543" s="3"/>
      <c r="R543" s="5"/>
    </row>
    <row r="544" spans="2:18" x14ac:dyDescent="0.3">
      <c r="B544" s="22" t="s">
        <v>23</v>
      </c>
      <c r="C544" s="22">
        <v>1128299</v>
      </c>
      <c r="D544" s="23">
        <v>44362</v>
      </c>
      <c r="E544" s="22" t="s">
        <v>24</v>
      </c>
      <c r="F544" s="22" t="s">
        <v>37</v>
      </c>
      <c r="G544" s="22" t="s">
        <v>36</v>
      </c>
      <c r="H544" s="22" t="s">
        <v>16</v>
      </c>
      <c r="I544" s="24">
        <v>0.65</v>
      </c>
      <c r="J544" s="25">
        <v>3000</v>
      </c>
      <c r="K544" s="26">
        <f t="shared" si="176"/>
        <v>1950</v>
      </c>
      <c r="L544" s="26">
        <f t="shared" si="177"/>
        <v>1170.0000000000002</v>
      </c>
      <c r="M544" s="27">
        <v>0.60000000000000009</v>
      </c>
      <c r="O544" s="1"/>
      <c r="P544" s="2"/>
      <c r="Q544" s="3"/>
      <c r="R544" s="5"/>
    </row>
    <row r="545" spans="2:18" x14ac:dyDescent="0.3">
      <c r="B545" s="22" t="s">
        <v>23</v>
      </c>
      <c r="C545" s="22">
        <v>1128299</v>
      </c>
      <c r="D545" s="23">
        <v>44362</v>
      </c>
      <c r="E545" s="22" t="s">
        <v>24</v>
      </c>
      <c r="F545" s="22" t="s">
        <v>37</v>
      </c>
      <c r="G545" s="22" t="s">
        <v>36</v>
      </c>
      <c r="H545" s="22" t="s">
        <v>17</v>
      </c>
      <c r="I545" s="24">
        <v>0.8</v>
      </c>
      <c r="J545" s="25">
        <v>6000</v>
      </c>
      <c r="K545" s="26">
        <f t="shared" si="176"/>
        <v>4800</v>
      </c>
      <c r="L545" s="26">
        <f t="shared" si="177"/>
        <v>1200</v>
      </c>
      <c r="M545" s="27">
        <v>0.25</v>
      </c>
      <c r="O545" s="1"/>
      <c r="P545" s="2"/>
      <c r="Q545" s="3"/>
      <c r="R545" s="5"/>
    </row>
    <row r="546" spans="2:18" x14ac:dyDescent="0.3">
      <c r="B546" s="22" t="s">
        <v>23</v>
      </c>
      <c r="C546" s="22">
        <v>1128299</v>
      </c>
      <c r="D546" s="23">
        <v>44391</v>
      </c>
      <c r="E546" s="22" t="s">
        <v>24</v>
      </c>
      <c r="F546" s="22" t="s">
        <v>37</v>
      </c>
      <c r="G546" s="22" t="s">
        <v>36</v>
      </c>
      <c r="H546" s="22" t="s">
        <v>12</v>
      </c>
      <c r="I546" s="24">
        <v>0.6</v>
      </c>
      <c r="J546" s="25">
        <v>7500</v>
      </c>
      <c r="K546" s="26">
        <f>I546*J546</f>
        <v>4500</v>
      </c>
      <c r="L546" s="26">
        <f>K546*M546</f>
        <v>1800</v>
      </c>
      <c r="M546" s="27">
        <v>0.4</v>
      </c>
      <c r="O546" s="1"/>
      <c r="P546" s="2"/>
      <c r="Q546" s="3"/>
      <c r="R546" s="5"/>
    </row>
    <row r="547" spans="2:18" x14ac:dyDescent="0.3">
      <c r="B547" s="22" t="s">
        <v>23</v>
      </c>
      <c r="C547" s="22">
        <v>1128299</v>
      </c>
      <c r="D547" s="23">
        <v>44391</v>
      </c>
      <c r="E547" s="22" t="s">
        <v>24</v>
      </c>
      <c r="F547" s="22" t="s">
        <v>37</v>
      </c>
      <c r="G547" s="22" t="s">
        <v>36</v>
      </c>
      <c r="H547" s="22" t="s">
        <v>15</v>
      </c>
      <c r="I547" s="24">
        <v>0.65</v>
      </c>
      <c r="J547" s="25">
        <v>6000</v>
      </c>
      <c r="K547" s="26">
        <f>I547*J547</f>
        <v>3900</v>
      </c>
      <c r="L547" s="26">
        <f>K547*M547</f>
        <v>975</v>
      </c>
      <c r="M547" s="27">
        <v>0.25</v>
      </c>
      <c r="O547" s="1"/>
      <c r="P547" s="2"/>
      <c r="Q547" s="3"/>
      <c r="R547" s="5"/>
    </row>
    <row r="548" spans="2:18" x14ac:dyDescent="0.3">
      <c r="B548" s="22" t="s">
        <v>23</v>
      </c>
      <c r="C548" s="22">
        <v>1128299</v>
      </c>
      <c r="D548" s="23">
        <v>44391</v>
      </c>
      <c r="E548" s="22" t="s">
        <v>24</v>
      </c>
      <c r="F548" s="22" t="s">
        <v>37</v>
      </c>
      <c r="G548" s="22" t="s">
        <v>36</v>
      </c>
      <c r="H548" s="22" t="s">
        <v>13</v>
      </c>
      <c r="I548" s="24">
        <v>0.65</v>
      </c>
      <c r="J548" s="25">
        <v>5500</v>
      </c>
      <c r="K548" s="26">
        <f t="shared" ref="K548:K551" si="178">I548*J548</f>
        <v>3575</v>
      </c>
      <c r="L548" s="26">
        <f t="shared" ref="L548:L551" si="179">K548*M548</f>
        <v>1430</v>
      </c>
      <c r="M548" s="27">
        <v>0.4</v>
      </c>
      <c r="O548" s="1"/>
      <c r="P548" s="2"/>
      <c r="Q548" s="3"/>
      <c r="R548" s="5"/>
    </row>
    <row r="549" spans="2:18" x14ac:dyDescent="0.3">
      <c r="B549" s="22" t="s">
        <v>23</v>
      </c>
      <c r="C549" s="22">
        <v>1128299</v>
      </c>
      <c r="D549" s="23">
        <v>44391</v>
      </c>
      <c r="E549" s="22" t="s">
        <v>24</v>
      </c>
      <c r="F549" s="22" t="s">
        <v>37</v>
      </c>
      <c r="G549" s="22" t="s">
        <v>36</v>
      </c>
      <c r="H549" s="22" t="s">
        <v>14</v>
      </c>
      <c r="I549" s="24">
        <v>0.6</v>
      </c>
      <c r="J549" s="25">
        <v>4500</v>
      </c>
      <c r="K549" s="26">
        <f t="shared" si="178"/>
        <v>2700</v>
      </c>
      <c r="L549" s="26">
        <f t="shared" si="179"/>
        <v>944.99999999999989</v>
      </c>
      <c r="M549" s="27">
        <v>0.35</v>
      </c>
      <c r="O549" s="1"/>
      <c r="P549" s="2"/>
      <c r="Q549" s="3"/>
      <c r="R549" s="5"/>
    </row>
    <row r="550" spans="2:18" x14ac:dyDescent="0.3">
      <c r="B550" s="22" t="s">
        <v>23</v>
      </c>
      <c r="C550" s="22">
        <v>1128299</v>
      </c>
      <c r="D550" s="23">
        <v>44391</v>
      </c>
      <c r="E550" s="22" t="s">
        <v>24</v>
      </c>
      <c r="F550" s="22" t="s">
        <v>37</v>
      </c>
      <c r="G550" s="22" t="s">
        <v>36</v>
      </c>
      <c r="H550" s="22" t="s">
        <v>16</v>
      </c>
      <c r="I550" s="24">
        <v>0.65</v>
      </c>
      <c r="J550" s="25">
        <v>5000</v>
      </c>
      <c r="K550" s="26">
        <f t="shared" si="178"/>
        <v>3250</v>
      </c>
      <c r="L550" s="26">
        <f t="shared" si="179"/>
        <v>1787.5000000000002</v>
      </c>
      <c r="M550" s="27">
        <v>0.55000000000000004</v>
      </c>
      <c r="O550" s="1"/>
      <c r="P550" s="2"/>
      <c r="Q550" s="3"/>
      <c r="R550" s="5"/>
    </row>
    <row r="551" spans="2:18" x14ac:dyDescent="0.3">
      <c r="B551" s="22" t="s">
        <v>23</v>
      </c>
      <c r="C551" s="22">
        <v>1128299</v>
      </c>
      <c r="D551" s="23">
        <v>44391</v>
      </c>
      <c r="E551" s="22" t="s">
        <v>24</v>
      </c>
      <c r="F551" s="22" t="s">
        <v>37</v>
      </c>
      <c r="G551" s="22" t="s">
        <v>36</v>
      </c>
      <c r="H551" s="22" t="s">
        <v>17</v>
      </c>
      <c r="I551" s="24">
        <v>0.8</v>
      </c>
      <c r="J551" s="25">
        <v>5000</v>
      </c>
      <c r="K551" s="26">
        <f t="shared" si="178"/>
        <v>4000</v>
      </c>
      <c r="L551" s="26">
        <f t="shared" si="179"/>
        <v>800</v>
      </c>
      <c r="M551" s="27">
        <v>0.2</v>
      </c>
      <c r="O551" s="1"/>
      <c r="P551" s="2"/>
      <c r="Q551" s="3"/>
      <c r="R551" s="5"/>
    </row>
    <row r="552" spans="2:18" x14ac:dyDescent="0.3">
      <c r="B552" s="22" t="s">
        <v>23</v>
      </c>
      <c r="C552" s="22">
        <v>1128299</v>
      </c>
      <c r="D552" s="23">
        <v>44423</v>
      </c>
      <c r="E552" s="22" t="s">
        <v>24</v>
      </c>
      <c r="F552" s="22" t="s">
        <v>37</v>
      </c>
      <c r="G552" s="22" t="s">
        <v>36</v>
      </c>
      <c r="H552" s="22" t="s">
        <v>12</v>
      </c>
      <c r="I552" s="24">
        <v>0.65</v>
      </c>
      <c r="J552" s="25">
        <v>7000</v>
      </c>
      <c r="K552" s="26">
        <f>I552*J552</f>
        <v>4550</v>
      </c>
      <c r="L552" s="26">
        <f>K552*M552</f>
        <v>1820</v>
      </c>
      <c r="M552" s="27">
        <v>0.4</v>
      </c>
      <c r="O552" s="1"/>
      <c r="P552" s="2"/>
      <c r="Q552" s="3"/>
      <c r="R552" s="5"/>
    </row>
    <row r="553" spans="2:18" x14ac:dyDescent="0.3">
      <c r="B553" s="22" t="s">
        <v>23</v>
      </c>
      <c r="C553" s="22">
        <v>1128299</v>
      </c>
      <c r="D553" s="23">
        <v>44423</v>
      </c>
      <c r="E553" s="22" t="s">
        <v>24</v>
      </c>
      <c r="F553" s="22" t="s">
        <v>37</v>
      </c>
      <c r="G553" s="22" t="s">
        <v>36</v>
      </c>
      <c r="H553" s="22" t="s">
        <v>15</v>
      </c>
      <c r="I553" s="24">
        <v>0.70000000000000007</v>
      </c>
      <c r="J553" s="25">
        <v>6500</v>
      </c>
      <c r="K553" s="26">
        <f>I553*J553</f>
        <v>4550</v>
      </c>
      <c r="L553" s="26">
        <f>K553*M553</f>
        <v>1137.5</v>
      </c>
      <c r="M553" s="27">
        <v>0.25</v>
      </c>
      <c r="O553" s="1"/>
      <c r="P553" s="2"/>
      <c r="Q553" s="3"/>
      <c r="R553" s="5"/>
    </row>
    <row r="554" spans="2:18" x14ac:dyDescent="0.3">
      <c r="B554" s="22" t="s">
        <v>23</v>
      </c>
      <c r="C554" s="22">
        <v>1128299</v>
      </c>
      <c r="D554" s="23">
        <v>44423</v>
      </c>
      <c r="E554" s="22" t="s">
        <v>24</v>
      </c>
      <c r="F554" s="22" t="s">
        <v>37</v>
      </c>
      <c r="G554" s="22" t="s">
        <v>36</v>
      </c>
      <c r="H554" s="22" t="s">
        <v>13</v>
      </c>
      <c r="I554" s="24">
        <v>0.65</v>
      </c>
      <c r="J554" s="25">
        <v>5250</v>
      </c>
      <c r="K554" s="26">
        <f t="shared" ref="K554:K557" si="180">I554*J554</f>
        <v>3412.5</v>
      </c>
      <c r="L554" s="26">
        <f t="shared" ref="L554:L557" si="181">K554*M554</f>
        <v>1365</v>
      </c>
      <c r="M554" s="27">
        <v>0.4</v>
      </c>
      <c r="O554" s="1"/>
      <c r="P554" s="2"/>
      <c r="Q554" s="3"/>
      <c r="R554" s="5"/>
    </row>
    <row r="555" spans="2:18" x14ac:dyDescent="0.3">
      <c r="B555" s="22" t="s">
        <v>23</v>
      </c>
      <c r="C555" s="22">
        <v>1128299</v>
      </c>
      <c r="D555" s="23">
        <v>44423</v>
      </c>
      <c r="E555" s="22" t="s">
        <v>24</v>
      </c>
      <c r="F555" s="22" t="s">
        <v>37</v>
      </c>
      <c r="G555" s="22" t="s">
        <v>36</v>
      </c>
      <c r="H555" s="22" t="s">
        <v>14</v>
      </c>
      <c r="I555" s="24">
        <v>0.65</v>
      </c>
      <c r="J555" s="25">
        <v>4750</v>
      </c>
      <c r="K555" s="26">
        <f t="shared" si="180"/>
        <v>3087.5</v>
      </c>
      <c r="L555" s="26">
        <f t="shared" si="181"/>
        <v>1080.625</v>
      </c>
      <c r="M555" s="27">
        <v>0.35</v>
      </c>
      <c r="O555" s="1"/>
      <c r="P555" s="2"/>
      <c r="Q555" s="3"/>
      <c r="R555" s="5"/>
    </row>
    <row r="556" spans="2:18" x14ac:dyDescent="0.3">
      <c r="B556" s="22" t="s">
        <v>23</v>
      </c>
      <c r="C556" s="22">
        <v>1128299</v>
      </c>
      <c r="D556" s="23">
        <v>44423</v>
      </c>
      <c r="E556" s="22" t="s">
        <v>24</v>
      </c>
      <c r="F556" s="22" t="s">
        <v>37</v>
      </c>
      <c r="G556" s="22" t="s">
        <v>36</v>
      </c>
      <c r="H556" s="22" t="s">
        <v>16</v>
      </c>
      <c r="I556" s="24">
        <v>0.75</v>
      </c>
      <c r="J556" s="25">
        <v>4750</v>
      </c>
      <c r="K556" s="26">
        <f t="shared" si="180"/>
        <v>3562.5</v>
      </c>
      <c r="L556" s="26">
        <f t="shared" si="181"/>
        <v>1959.3750000000002</v>
      </c>
      <c r="M556" s="27">
        <v>0.55000000000000004</v>
      </c>
      <c r="O556" s="1"/>
      <c r="P556" s="2"/>
      <c r="Q556" s="3"/>
      <c r="R556" s="5"/>
    </row>
    <row r="557" spans="2:18" x14ac:dyDescent="0.3">
      <c r="B557" s="22" t="s">
        <v>23</v>
      </c>
      <c r="C557" s="22">
        <v>1128299</v>
      </c>
      <c r="D557" s="23">
        <v>44423</v>
      </c>
      <c r="E557" s="22" t="s">
        <v>24</v>
      </c>
      <c r="F557" s="22" t="s">
        <v>37</v>
      </c>
      <c r="G557" s="22" t="s">
        <v>36</v>
      </c>
      <c r="H557" s="22" t="s">
        <v>17</v>
      </c>
      <c r="I557" s="24">
        <v>0.8</v>
      </c>
      <c r="J557" s="25">
        <v>4000</v>
      </c>
      <c r="K557" s="26">
        <f t="shared" si="180"/>
        <v>3200</v>
      </c>
      <c r="L557" s="26">
        <f t="shared" si="181"/>
        <v>640</v>
      </c>
      <c r="M557" s="27">
        <v>0.2</v>
      </c>
      <c r="O557" s="1"/>
      <c r="P557" s="2"/>
      <c r="Q557" s="3"/>
      <c r="R557" s="5"/>
    </row>
    <row r="558" spans="2:18" x14ac:dyDescent="0.3">
      <c r="B558" s="22" t="s">
        <v>23</v>
      </c>
      <c r="C558" s="22">
        <v>1128299</v>
      </c>
      <c r="D558" s="23">
        <v>44455</v>
      </c>
      <c r="E558" s="22" t="s">
        <v>24</v>
      </c>
      <c r="F558" s="22" t="s">
        <v>37</v>
      </c>
      <c r="G558" s="22" t="s">
        <v>36</v>
      </c>
      <c r="H558" s="22" t="s">
        <v>12</v>
      </c>
      <c r="I558" s="24">
        <v>0.60000000000000009</v>
      </c>
      <c r="J558" s="25">
        <v>6000</v>
      </c>
      <c r="K558" s="26">
        <f>I558*J558</f>
        <v>3600.0000000000005</v>
      </c>
      <c r="L558" s="26">
        <f>K558*M558</f>
        <v>1260.0000000000002</v>
      </c>
      <c r="M558" s="27">
        <v>0.35000000000000003</v>
      </c>
      <c r="O558" s="1"/>
      <c r="P558" s="2"/>
      <c r="Q558" s="3"/>
      <c r="R558" s="5"/>
    </row>
    <row r="559" spans="2:18" x14ac:dyDescent="0.3">
      <c r="B559" s="22" t="s">
        <v>23</v>
      </c>
      <c r="C559" s="22">
        <v>1128299</v>
      </c>
      <c r="D559" s="23">
        <v>44455</v>
      </c>
      <c r="E559" s="22" t="s">
        <v>24</v>
      </c>
      <c r="F559" s="22" t="s">
        <v>37</v>
      </c>
      <c r="G559" s="22" t="s">
        <v>36</v>
      </c>
      <c r="H559" s="22" t="s">
        <v>15</v>
      </c>
      <c r="I559" s="24">
        <v>0.65000000000000013</v>
      </c>
      <c r="J559" s="25">
        <v>6000</v>
      </c>
      <c r="K559" s="26">
        <f>I559*J559</f>
        <v>3900.0000000000009</v>
      </c>
      <c r="L559" s="26">
        <f>K559*M559</f>
        <v>780.00000000000023</v>
      </c>
      <c r="M559" s="27">
        <v>0.2</v>
      </c>
      <c r="O559" s="1"/>
      <c r="P559" s="2"/>
      <c r="Q559" s="3"/>
      <c r="R559" s="5"/>
    </row>
    <row r="560" spans="2:18" x14ac:dyDescent="0.3">
      <c r="B560" s="22" t="s">
        <v>23</v>
      </c>
      <c r="C560" s="22">
        <v>1128299</v>
      </c>
      <c r="D560" s="23">
        <v>44455</v>
      </c>
      <c r="E560" s="22" t="s">
        <v>24</v>
      </c>
      <c r="F560" s="22" t="s">
        <v>37</v>
      </c>
      <c r="G560" s="22" t="s">
        <v>36</v>
      </c>
      <c r="H560" s="22" t="s">
        <v>13</v>
      </c>
      <c r="I560" s="24">
        <v>0.60000000000000009</v>
      </c>
      <c r="J560" s="25">
        <v>4500</v>
      </c>
      <c r="K560" s="26">
        <f t="shared" ref="K560:K563" si="182">I560*J560</f>
        <v>2700.0000000000005</v>
      </c>
      <c r="L560" s="26">
        <f t="shared" ref="L560:L563" si="183">K560*M560</f>
        <v>945.00000000000023</v>
      </c>
      <c r="M560" s="27">
        <v>0.35000000000000003</v>
      </c>
      <c r="O560" s="1"/>
      <c r="P560" s="2"/>
      <c r="Q560" s="3"/>
      <c r="R560" s="5"/>
    </row>
    <row r="561" spans="2:18" x14ac:dyDescent="0.3">
      <c r="B561" s="22" t="s">
        <v>23</v>
      </c>
      <c r="C561" s="22">
        <v>1128299</v>
      </c>
      <c r="D561" s="23">
        <v>44455</v>
      </c>
      <c r="E561" s="22" t="s">
        <v>24</v>
      </c>
      <c r="F561" s="22" t="s">
        <v>37</v>
      </c>
      <c r="G561" s="22" t="s">
        <v>36</v>
      </c>
      <c r="H561" s="22" t="s">
        <v>14</v>
      </c>
      <c r="I561" s="24">
        <v>0.60000000000000009</v>
      </c>
      <c r="J561" s="25">
        <v>4000</v>
      </c>
      <c r="K561" s="26">
        <f t="shared" si="182"/>
        <v>2400.0000000000005</v>
      </c>
      <c r="L561" s="26">
        <f t="shared" si="183"/>
        <v>720.00000000000011</v>
      </c>
      <c r="M561" s="27">
        <v>0.3</v>
      </c>
      <c r="O561" s="1"/>
      <c r="P561" s="2"/>
      <c r="Q561" s="3"/>
      <c r="R561" s="5"/>
    </row>
    <row r="562" spans="2:18" x14ac:dyDescent="0.3">
      <c r="B562" s="22" t="s">
        <v>23</v>
      </c>
      <c r="C562" s="22">
        <v>1128299</v>
      </c>
      <c r="D562" s="23">
        <v>44455</v>
      </c>
      <c r="E562" s="22" t="s">
        <v>24</v>
      </c>
      <c r="F562" s="22" t="s">
        <v>37</v>
      </c>
      <c r="G562" s="22" t="s">
        <v>36</v>
      </c>
      <c r="H562" s="22" t="s">
        <v>16</v>
      </c>
      <c r="I562" s="24">
        <v>0.70000000000000007</v>
      </c>
      <c r="J562" s="25">
        <v>4000</v>
      </c>
      <c r="K562" s="26">
        <f t="shared" si="182"/>
        <v>2800.0000000000005</v>
      </c>
      <c r="L562" s="26">
        <f t="shared" si="183"/>
        <v>1400.0000000000005</v>
      </c>
      <c r="M562" s="27">
        <v>0.50000000000000011</v>
      </c>
      <c r="O562" s="1"/>
      <c r="P562" s="2"/>
      <c r="Q562" s="3"/>
      <c r="R562" s="5"/>
    </row>
    <row r="563" spans="2:18" x14ac:dyDescent="0.3">
      <c r="B563" s="22" t="s">
        <v>23</v>
      </c>
      <c r="C563" s="22">
        <v>1128299</v>
      </c>
      <c r="D563" s="23">
        <v>44455</v>
      </c>
      <c r="E563" s="22" t="s">
        <v>24</v>
      </c>
      <c r="F563" s="22" t="s">
        <v>37</v>
      </c>
      <c r="G563" s="22" t="s">
        <v>36</v>
      </c>
      <c r="H563" s="22" t="s">
        <v>17</v>
      </c>
      <c r="I563" s="24">
        <v>0.75000000000000011</v>
      </c>
      <c r="J563" s="25">
        <v>4500</v>
      </c>
      <c r="K563" s="26">
        <f t="shared" si="182"/>
        <v>3375.0000000000005</v>
      </c>
      <c r="L563" s="26">
        <f t="shared" si="183"/>
        <v>506.25000000000017</v>
      </c>
      <c r="M563" s="27">
        <v>0.15000000000000002</v>
      </c>
      <c r="O563" s="1"/>
      <c r="P563" s="2"/>
      <c r="Q563" s="3"/>
      <c r="R563" s="5"/>
    </row>
    <row r="564" spans="2:18" x14ac:dyDescent="0.3">
      <c r="B564" s="22" t="s">
        <v>23</v>
      </c>
      <c r="C564" s="22">
        <v>1128299</v>
      </c>
      <c r="D564" s="23">
        <v>44484</v>
      </c>
      <c r="E564" s="22" t="s">
        <v>24</v>
      </c>
      <c r="F564" s="22" t="s">
        <v>37</v>
      </c>
      <c r="G564" s="22" t="s">
        <v>36</v>
      </c>
      <c r="H564" s="22" t="s">
        <v>12</v>
      </c>
      <c r="I564" s="24">
        <v>0.60000000000000009</v>
      </c>
      <c r="J564" s="25">
        <v>5500</v>
      </c>
      <c r="K564" s="26">
        <f>I564*J564</f>
        <v>3300.0000000000005</v>
      </c>
      <c r="L564" s="26">
        <f>K564*M564</f>
        <v>1155.0000000000002</v>
      </c>
      <c r="M564" s="27">
        <v>0.35000000000000003</v>
      </c>
      <c r="O564" s="1"/>
      <c r="P564" s="2"/>
      <c r="Q564" s="3"/>
      <c r="R564" s="5"/>
    </row>
    <row r="565" spans="2:18" x14ac:dyDescent="0.3">
      <c r="B565" s="22" t="s">
        <v>23</v>
      </c>
      <c r="C565" s="22">
        <v>1128299</v>
      </c>
      <c r="D565" s="23">
        <v>44484</v>
      </c>
      <c r="E565" s="22" t="s">
        <v>24</v>
      </c>
      <c r="F565" s="22" t="s">
        <v>37</v>
      </c>
      <c r="G565" s="22" t="s">
        <v>36</v>
      </c>
      <c r="H565" s="22" t="s">
        <v>15</v>
      </c>
      <c r="I565" s="24">
        <v>0.65000000000000013</v>
      </c>
      <c r="J565" s="25">
        <v>5500</v>
      </c>
      <c r="K565" s="26">
        <f>I565*J565</f>
        <v>3575.0000000000009</v>
      </c>
      <c r="L565" s="26">
        <f>K565*M565</f>
        <v>715.00000000000023</v>
      </c>
      <c r="M565" s="27">
        <v>0.2</v>
      </c>
      <c r="O565" s="1"/>
      <c r="P565" s="2"/>
      <c r="Q565" s="3"/>
      <c r="R565" s="5"/>
    </row>
    <row r="566" spans="2:18" x14ac:dyDescent="0.3">
      <c r="B566" s="22" t="s">
        <v>23</v>
      </c>
      <c r="C566" s="22">
        <v>1128299</v>
      </c>
      <c r="D566" s="23">
        <v>44484</v>
      </c>
      <c r="E566" s="22" t="s">
        <v>24</v>
      </c>
      <c r="F566" s="22" t="s">
        <v>37</v>
      </c>
      <c r="G566" s="22" t="s">
        <v>36</v>
      </c>
      <c r="H566" s="22" t="s">
        <v>13</v>
      </c>
      <c r="I566" s="24">
        <v>0.60000000000000009</v>
      </c>
      <c r="J566" s="25">
        <v>3750</v>
      </c>
      <c r="K566" s="26">
        <f t="shared" ref="K566:K569" si="184">I566*J566</f>
        <v>2250.0000000000005</v>
      </c>
      <c r="L566" s="26">
        <f t="shared" ref="L566:L569" si="185">K566*M566</f>
        <v>787.50000000000023</v>
      </c>
      <c r="M566" s="27">
        <v>0.35000000000000003</v>
      </c>
      <c r="O566" s="1"/>
      <c r="P566" s="2"/>
      <c r="Q566" s="3"/>
      <c r="R566" s="5"/>
    </row>
    <row r="567" spans="2:18" x14ac:dyDescent="0.3">
      <c r="B567" s="22" t="s">
        <v>23</v>
      </c>
      <c r="C567" s="22">
        <v>1128299</v>
      </c>
      <c r="D567" s="23">
        <v>44484</v>
      </c>
      <c r="E567" s="22" t="s">
        <v>24</v>
      </c>
      <c r="F567" s="22" t="s">
        <v>37</v>
      </c>
      <c r="G567" s="22" t="s">
        <v>36</v>
      </c>
      <c r="H567" s="22" t="s">
        <v>14</v>
      </c>
      <c r="I567" s="24">
        <v>0.60000000000000009</v>
      </c>
      <c r="J567" s="25">
        <v>3500</v>
      </c>
      <c r="K567" s="26">
        <f t="shared" si="184"/>
        <v>2100.0000000000005</v>
      </c>
      <c r="L567" s="26">
        <f t="shared" si="185"/>
        <v>630.00000000000011</v>
      </c>
      <c r="M567" s="27">
        <v>0.3</v>
      </c>
      <c r="O567" s="1"/>
      <c r="P567" s="2"/>
      <c r="Q567" s="3"/>
      <c r="R567" s="5"/>
    </row>
    <row r="568" spans="2:18" x14ac:dyDescent="0.3">
      <c r="B568" s="22" t="s">
        <v>23</v>
      </c>
      <c r="C568" s="22">
        <v>1128299</v>
      </c>
      <c r="D568" s="23">
        <v>44484</v>
      </c>
      <c r="E568" s="22" t="s">
        <v>24</v>
      </c>
      <c r="F568" s="22" t="s">
        <v>37</v>
      </c>
      <c r="G568" s="22" t="s">
        <v>36</v>
      </c>
      <c r="H568" s="22" t="s">
        <v>16</v>
      </c>
      <c r="I568" s="24">
        <v>0.70000000000000007</v>
      </c>
      <c r="J568" s="25">
        <v>3250</v>
      </c>
      <c r="K568" s="26">
        <f t="shared" si="184"/>
        <v>2275</v>
      </c>
      <c r="L568" s="26">
        <f t="shared" si="185"/>
        <v>1137.5000000000002</v>
      </c>
      <c r="M568" s="27">
        <v>0.50000000000000011</v>
      </c>
      <c r="O568" s="1"/>
      <c r="P568" s="2"/>
      <c r="Q568" s="3"/>
      <c r="R568" s="5"/>
    </row>
    <row r="569" spans="2:18" x14ac:dyDescent="0.3">
      <c r="B569" s="22" t="s">
        <v>23</v>
      </c>
      <c r="C569" s="22">
        <v>1128299</v>
      </c>
      <c r="D569" s="23">
        <v>44484</v>
      </c>
      <c r="E569" s="22" t="s">
        <v>24</v>
      </c>
      <c r="F569" s="22" t="s">
        <v>37</v>
      </c>
      <c r="G569" s="22" t="s">
        <v>36</v>
      </c>
      <c r="H569" s="22" t="s">
        <v>17</v>
      </c>
      <c r="I569" s="24">
        <v>0.75000000000000011</v>
      </c>
      <c r="J569" s="25">
        <v>3750</v>
      </c>
      <c r="K569" s="26">
        <f t="shared" si="184"/>
        <v>2812.5000000000005</v>
      </c>
      <c r="L569" s="26">
        <f t="shared" si="185"/>
        <v>421.87500000000011</v>
      </c>
      <c r="M569" s="27">
        <v>0.15000000000000002</v>
      </c>
      <c r="O569" s="1"/>
      <c r="P569" s="2"/>
      <c r="Q569" s="3"/>
      <c r="R569" s="5"/>
    </row>
    <row r="570" spans="2:18" x14ac:dyDescent="0.3">
      <c r="B570" s="22" t="s">
        <v>23</v>
      </c>
      <c r="C570" s="22">
        <v>1128299</v>
      </c>
      <c r="D570" s="23">
        <v>44515</v>
      </c>
      <c r="E570" s="22" t="s">
        <v>24</v>
      </c>
      <c r="F570" s="22" t="s">
        <v>37</v>
      </c>
      <c r="G570" s="22" t="s">
        <v>36</v>
      </c>
      <c r="H570" s="22" t="s">
        <v>12</v>
      </c>
      <c r="I570" s="24">
        <v>0.60000000000000009</v>
      </c>
      <c r="J570" s="25">
        <v>5750</v>
      </c>
      <c r="K570" s="26">
        <f>I570*J570</f>
        <v>3450.0000000000005</v>
      </c>
      <c r="L570" s="26">
        <f>K570*M570</f>
        <v>1207.5000000000002</v>
      </c>
      <c r="M570" s="27">
        <v>0.35000000000000003</v>
      </c>
      <c r="O570" s="1"/>
      <c r="P570" s="2"/>
      <c r="Q570" s="3"/>
      <c r="R570" s="5"/>
    </row>
    <row r="571" spans="2:18" x14ac:dyDescent="0.3">
      <c r="B571" s="22" t="s">
        <v>23</v>
      </c>
      <c r="C571" s="22">
        <v>1128299</v>
      </c>
      <c r="D571" s="23">
        <v>44515</v>
      </c>
      <c r="E571" s="22" t="s">
        <v>24</v>
      </c>
      <c r="F571" s="22" t="s">
        <v>37</v>
      </c>
      <c r="G571" s="22" t="s">
        <v>36</v>
      </c>
      <c r="H571" s="22" t="s">
        <v>15</v>
      </c>
      <c r="I571" s="24">
        <v>0.65000000000000013</v>
      </c>
      <c r="J571" s="25">
        <v>5750</v>
      </c>
      <c r="K571" s="26">
        <f>I571*J571</f>
        <v>3737.5000000000009</v>
      </c>
      <c r="L571" s="26">
        <f>K571*M571</f>
        <v>747.50000000000023</v>
      </c>
      <c r="M571" s="27">
        <v>0.2</v>
      </c>
      <c r="O571" s="1"/>
      <c r="P571" s="2"/>
      <c r="Q571" s="3"/>
      <c r="R571" s="5"/>
    </row>
    <row r="572" spans="2:18" x14ac:dyDescent="0.3">
      <c r="B572" s="22" t="s">
        <v>23</v>
      </c>
      <c r="C572" s="22">
        <v>1128299</v>
      </c>
      <c r="D572" s="23">
        <v>44515</v>
      </c>
      <c r="E572" s="22" t="s">
        <v>24</v>
      </c>
      <c r="F572" s="22" t="s">
        <v>37</v>
      </c>
      <c r="G572" s="22" t="s">
        <v>36</v>
      </c>
      <c r="H572" s="22" t="s">
        <v>13</v>
      </c>
      <c r="I572" s="24">
        <v>0.60000000000000009</v>
      </c>
      <c r="J572" s="25">
        <v>4250</v>
      </c>
      <c r="K572" s="26">
        <f t="shared" ref="K572:K575" si="186">I572*J572</f>
        <v>2550.0000000000005</v>
      </c>
      <c r="L572" s="26">
        <f t="shared" ref="L572:L575" si="187">K572*M572</f>
        <v>892.50000000000023</v>
      </c>
      <c r="M572" s="27">
        <v>0.35000000000000003</v>
      </c>
      <c r="O572" s="1"/>
      <c r="P572" s="2"/>
      <c r="Q572" s="3"/>
      <c r="R572" s="5"/>
    </row>
    <row r="573" spans="2:18" x14ac:dyDescent="0.3">
      <c r="B573" s="22" t="s">
        <v>23</v>
      </c>
      <c r="C573" s="22">
        <v>1128299</v>
      </c>
      <c r="D573" s="23">
        <v>44515</v>
      </c>
      <c r="E573" s="22" t="s">
        <v>24</v>
      </c>
      <c r="F573" s="22" t="s">
        <v>37</v>
      </c>
      <c r="G573" s="22" t="s">
        <v>36</v>
      </c>
      <c r="H573" s="22" t="s">
        <v>14</v>
      </c>
      <c r="I573" s="24">
        <v>0.60000000000000009</v>
      </c>
      <c r="J573" s="25">
        <v>4000</v>
      </c>
      <c r="K573" s="26">
        <f t="shared" si="186"/>
        <v>2400.0000000000005</v>
      </c>
      <c r="L573" s="26">
        <f t="shared" si="187"/>
        <v>720.00000000000011</v>
      </c>
      <c r="M573" s="27">
        <v>0.3</v>
      </c>
      <c r="O573" s="1"/>
      <c r="P573" s="2"/>
      <c r="Q573" s="3"/>
      <c r="R573" s="5"/>
    </row>
    <row r="574" spans="2:18" x14ac:dyDescent="0.3">
      <c r="B574" s="22" t="s">
        <v>23</v>
      </c>
      <c r="C574" s="22">
        <v>1128299</v>
      </c>
      <c r="D574" s="23">
        <v>44515</v>
      </c>
      <c r="E574" s="22" t="s">
        <v>24</v>
      </c>
      <c r="F574" s="22" t="s">
        <v>37</v>
      </c>
      <c r="G574" s="22" t="s">
        <v>36</v>
      </c>
      <c r="H574" s="22" t="s">
        <v>16</v>
      </c>
      <c r="I574" s="24">
        <v>0.70000000000000007</v>
      </c>
      <c r="J574" s="25">
        <v>3500</v>
      </c>
      <c r="K574" s="26">
        <f t="shared" si="186"/>
        <v>2450.0000000000005</v>
      </c>
      <c r="L574" s="26">
        <f t="shared" si="187"/>
        <v>1225.0000000000005</v>
      </c>
      <c r="M574" s="27">
        <v>0.50000000000000011</v>
      </c>
      <c r="O574" s="1"/>
      <c r="P574" s="2"/>
      <c r="Q574" s="3"/>
      <c r="R574" s="5"/>
    </row>
    <row r="575" spans="2:18" x14ac:dyDescent="0.3">
      <c r="B575" s="22" t="s">
        <v>23</v>
      </c>
      <c r="C575" s="22">
        <v>1128299</v>
      </c>
      <c r="D575" s="23">
        <v>44515</v>
      </c>
      <c r="E575" s="22" t="s">
        <v>24</v>
      </c>
      <c r="F575" s="22" t="s">
        <v>37</v>
      </c>
      <c r="G575" s="22" t="s">
        <v>36</v>
      </c>
      <c r="H575" s="22" t="s">
        <v>17</v>
      </c>
      <c r="I575" s="24">
        <v>0.75000000000000011</v>
      </c>
      <c r="J575" s="25">
        <v>4750</v>
      </c>
      <c r="K575" s="26">
        <f t="shared" si="186"/>
        <v>3562.5000000000005</v>
      </c>
      <c r="L575" s="26">
        <f t="shared" si="187"/>
        <v>534.37500000000011</v>
      </c>
      <c r="M575" s="27">
        <v>0.15000000000000002</v>
      </c>
      <c r="O575" s="1"/>
      <c r="P575" s="2"/>
      <c r="Q575" s="3"/>
      <c r="R575" s="5"/>
    </row>
    <row r="576" spans="2:18" x14ac:dyDescent="0.3">
      <c r="B576" s="22" t="s">
        <v>23</v>
      </c>
      <c r="C576" s="22">
        <v>1128299</v>
      </c>
      <c r="D576" s="23">
        <v>44544</v>
      </c>
      <c r="E576" s="22" t="s">
        <v>24</v>
      </c>
      <c r="F576" s="22" t="s">
        <v>37</v>
      </c>
      <c r="G576" s="22" t="s">
        <v>36</v>
      </c>
      <c r="H576" s="22" t="s">
        <v>12</v>
      </c>
      <c r="I576" s="24">
        <v>0.60000000000000009</v>
      </c>
      <c r="J576" s="25">
        <v>6750</v>
      </c>
      <c r="K576" s="26">
        <f>I576*J576</f>
        <v>4050.0000000000005</v>
      </c>
      <c r="L576" s="26">
        <f>K576*M576</f>
        <v>1417.5000000000002</v>
      </c>
      <c r="M576" s="27">
        <v>0.35000000000000003</v>
      </c>
      <c r="O576" s="1"/>
      <c r="P576" s="2"/>
      <c r="Q576" s="3"/>
      <c r="R576" s="5"/>
    </row>
    <row r="577" spans="1:18" x14ac:dyDescent="0.3">
      <c r="B577" s="22" t="s">
        <v>23</v>
      </c>
      <c r="C577" s="22">
        <v>1128299</v>
      </c>
      <c r="D577" s="23">
        <v>44544</v>
      </c>
      <c r="E577" s="22" t="s">
        <v>24</v>
      </c>
      <c r="F577" s="22" t="s">
        <v>37</v>
      </c>
      <c r="G577" s="22" t="s">
        <v>36</v>
      </c>
      <c r="H577" s="22" t="s">
        <v>15</v>
      </c>
      <c r="I577" s="24">
        <v>0.65000000000000013</v>
      </c>
      <c r="J577" s="25">
        <v>6750</v>
      </c>
      <c r="K577" s="26">
        <f>I577*J577</f>
        <v>4387.5000000000009</v>
      </c>
      <c r="L577" s="26">
        <f>K577*M577</f>
        <v>877.50000000000023</v>
      </c>
      <c r="M577" s="27">
        <v>0.2</v>
      </c>
      <c r="O577" s="1"/>
      <c r="P577" s="2"/>
      <c r="Q577" s="3"/>
      <c r="R577" s="5"/>
    </row>
    <row r="578" spans="1:18" x14ac:dyDescent="0.3">
      <c r="B578" s="22" t="s">
        <v>23</v>
      </c>
      <c r="C578" s="22">
        <v>1128299</v>
      </c>
      <c r="D578" s="23">
        <v>44544</v>
      </c>
      <c r="E578" s="22" t="s">
        <v>24</v>
      </c>
      <c r="F578" s="22" t="s">
        <v>37</v>
      </c>
      <c r="G578" s="22" t="s">
        <v>36</v>
      </c>
      <c r="H578" s="22" t="s">
        <v>13</v>
      </c>
      <c r="I578" s="24">
        <v>0.60000000000000009</v>
      </c>
      <c r="J578" s="25">
        <v>4750</v>
      </c>
      <c r="K578" s="26">
        <f t="shared" ref="K578:K581" si="188">I578*J578</f>
        <v>2850.0000000000005</v>
      </c>
      <c r="L578" s="26">
        <f t="shared" ref="L578:L581" si="189">K578*M578</f>
        <v>997.50000000000023</v>
      </c>
      <c r="M578" s="27">
        <v>0.35000000000000003</v>
      </c>
      <c r="O578" s="1"/>
      <c r="P578" s="2"/>
      <c r="Q578" s="3"/>
      <c r="R578" s="5"/>
    </row>
    <row r="579" spans="1:18" x14ac:dyDescent="0.3">
      <c r="B579" s="22" t="s">
        <v>23</v>
      </c>
      <c r="C579" s="22">
        <v>1128299</v>
      </c>
      <c r="D579" s="23">
        <v>44544</v>
      </c>
      <c r="E579" s="22" t="s">
        <v>24</v>
      </c>
      <c r="F579" s="22" t="s">
        <v>37</v>
      </c>
      <c r="G579" s="22" t="s">
        <v>36</v>
      </c>
      <c r="H579" s="22" t="s">
        <v>14</v>
      </c>
      <c r="I579" s="24">
        <v>0.60000000000000009</v>
      </c>
      <c r="J579" s="25">
        <v>4750</v>
      </c>
      <c r="K579" s="26">
        <f t="shared" si="188"/>
        <v>2850.0000000000005</v>
      </c>
      <c r="L579" s="26">
        <f t="shared" si="189"/>
        <v>855.00000000000011</v>
      </c>
      <c r="M579" s="27">
        <v>0.3</v>
      </c>
      <c r="O579" s="1"/>
      <c r="P579" s="2"/>
      <c r="Q579" s="3"/>
      <c r="R579" s="5"/>
    </row>
    <row r="580" spans="1:18" x14ac:dyDescent="0.3">
      <c r="B580" s="22" t="s">
        <v>23</v>
      </c>
      <c r="C580" s="22">
        <v>1128299</v>
      </c>
      <c r="D580" s="23">
        <v>44544</v>
      </c>
      <c r="E580" s="22" t="s">
        <v>24</v>
      </c>
      <c r="F580" s="22" t="s">
        <v>37</v>
      </c>
      <c r="G580" s="22" t="s">
        <v>36</v>
      </c>
      <c r="H580" s="22" t="s">
        <v>16</v>
      </c>
      <c r="I580" s="24">
        <v>0.70000000000000007</v>
      </c>
      <c r="J580" s="25">
        <v>4000</v>
      </c>
      <c r="K580" s="26">
        <f t="shared" si="188"/>
        <v>2800.0000000000005</v>
      </c>
      <c r="L580" s="26">
        <f t="shared" si="189"/>
        <v>1400.0000000000005</v>
      </c>
      <c r="M580" s="27">
        <v>0.50000000000000011</v>
      </c>
      <c r="O580" s="1"/>
      <c r="P580" s="2"/>
      <c r="Q580" s="3"/>
      <c r="R580" s="5"/>
    </row>
    <row r="581" spans="1:18" x14ac:dyDescent="0.3">
      <c r="B581" s="22" t="s">
        <v>23</v>
      </c>
      <c r="C581" s="22">
        <v>1128299</v>
      </c>
      <c r="D581" s="23">
        <v>44544</v>
      </c>
      <c r="E581" s="22" t="s">
        <v>24</v>
      </c>
      <c r="F581" s="22" t="s">
        <v>37</v>
      </c>
      <c r="G581" s="22" t="s">
        <v>36</v>
      </c>
      <c r="H581" s="22" t="s">
        <v>17</v>
      </c>
      <c r="I581" s="24">
        <v>0.75000000000000011</v>
      </c>
      <c r="J581" s="25">
        <v>5000</v>
      </c>
      <c r="K581" s="26">
        <f t="shared" si="188"/>
        <v>3750.0000000000005</v>
      </c>
      <c r="L581" s="26">
        <f t="shared" si="189"/>
        <v>562.50000000000011</v>
      </c>
      <c r="M581" s="27">
        <v>0.15000000000000002</v>
      </c>
      <c r="O581" s="1"/>
      <c r="P581" s="2"/>
      <c r="Q581" s="3"/>
      <c r="R581" s="5"/>
    </row>
    <row r="582" spans="1:18" x14ac:dyDescent="0.3">
      <c r="A582" s="8" t="s">
        <v>40</v>
      </c>
      <c r="B582" s="22" t="s">
        <v>23</v>
      </c>
      <c r="C582" s="22">
        <v>1128299</v>
      </c>
      <c r="D582" s="23">
        <v>44201</v>
      </c>
      <c r="E582" s="22" t="s">
        <v>24</v>
      </c>
      <c r="F582" s="22" t="s">
        <v>39</v>
      </c>
      <c r="G582" s="22" t="s">
        <v>38</v>
      </c>
      <c r="H582" s="22" t="s">
        <v>12</v>
      </c>
      <c r="I582" s="24">
        <v>0.3</v>
      </c>
      <c r="J582" s="25">
        <v>4250</v>
      </c>
      <c r="K582" s="26">
        <f>I582*J582</f>
        <v>1275</v>
      </c>
      <c r="L582" s="26">
        <f>K582*M582</f>
        <v>446.25000000000006</v>
      </c>
      <c r="M582" s="27">
        <v>0.35000000000000003</v>
      </c>
      <c r="O582" s="1"/>
      <c r="P582" s="2"/>
      <c r="Q582" s="3"/>
      <c r="R582" s="5"/>
    </row>
    <row r="583" spans="1:18" x14ac:dyDescent="0.3">
      <c r="B583" s="22" t="s">
        <v>23</v>
      </c>
      <c r="C583" s="22">
        <v>1128299</v>
      </c>
      <c r="D583" s="23">
        <v>44201</v>
      </c>
      <c r="E583" s="22" t="s">
        <v>24</v>
      </c>
      <c r="F583" s="22" t="s">
        <v>39</v>
      </c>
      <c r="G583" s="22" t="s">
        <v>38</v>
      </c>
      <c r="H583" s="22" t="s">
        <v>15</v>
      </c>
      <c r="I583" s="24">
        <v>0.4</v>
      </c>
      <c r="J583" s="25">
        <v>4250</v>
      </c>
      <c r="K583" s="26">
        <f>I583*J583</f>
        <v>1700</v>
      </c>
      <c r="L583" s="26">
        <f>K583*M583</f>
        <v>340</v>
      </c>
      <c r="M583" s="27">
        <v>0.2</v>
      </c>
      <c r="O583" s="1"/>
      <c r="P583" s="2"/>
      <c r="Q583" s="3"/>
      <c r="R583" s="5"/>
    </row>
    <row r="584" spans="1:18" x14ac:dyDescent="0.3">
      <c r="B584" s="22" t="s">
        <v>23</v>
      </c>
      <c r="C584" s="22">
        <v>1128299</v>
      </c>
      <c r="D584" s="23">
        <v>44201</v>
      </c>
      <c r="E584" s="22" t="s">
        <v>24</v>
      </c>
      <c r="F584" s="22" t="s">
        <v>39</v>
      </c>
      <c r="G584" s="22" t="s">
        <v>38</v>
      </c>
      <c r="H584" s="22" t="s">
        <v>13</v>
      </c>
      <c r="I584" s="24">
        <v>0.4</v>
      </c>
      <c r="J584" s="25">
        <v>4250</v>
      </c>
      <c r="K584" s="26">
        <f t="shared" ref="K584:K587" si="190">I584*J584</f>
        <v>1700</v>
      </c>
      <c r="L584" s="26">
        <f t="shared" ref="L584:L587" si="191">K584*M584</f>
        <v>595</v>
      </c>
      <c r="M584" s="27">
        <v>0.35000000000000003</v>
      </c>
      <c r="O584" s="1"/>
      <c r="P584" s="2"/>
      <c r="Q584" s="3"/>
      <c r="R584" s="5"/>
    </row>
    <row r="585" spans="1:18" x14ac:dyDescent="0.3">
      <c r="B585" s="22" t="s">
        <v>23</v>
      </c>
      <c r="C585" s="22">
        <v>1128299</v>
      </c>
      <c r="D585" s="23">
        <v>44201</v>
      </c>
      <c r="E585" s="22" t="s">
        <v>24</v>
      </c>
      <c r="F585" s="22" t="s">
        <v>39</v>
      </c>
      <c r="G585" s="22" t="s">
        <v>38</v>
      </c>
      <c r="H585" s="22" t="s">
        <v>14</v>
      </c>
      <c r="I585" s="24">
        <v>0.4</v>
      </c>
      <c r="J585" s="25">
        <v>2750</v>
      </c>
      <c r="K585" s="26">
        <f t="shared" si="190"/>
        <v>1100</v>
      </c>
      <c r="L585" s="26">
        <f t="shared" si="191"/>
        <v>330</v>
      </c>
      <c r="M585" s="27">
        <v>0.3</v>
      </c>
      <c r="O585" s="1"/>
      <c r="P585" s="2"/>
      <c r="Q585" s="3"/>
      <c r="R585" s="5"/>
    </row>
    <row r="586" spans="1:18" x14ac:dyDescent="0.3">
      <c r="B586" s="22" t="s">
        <v>23</v>
      </c>
      <c r="C586" s="22">
        <v>1128299</v>
      </c>
      <c r="D586" s="23">
        <v>44201</v>
      </c>
      <c r="E586" s="22" t="s">
        <v>24</v>
      </c>
      <c r="F586" s="22" t="s">
        <v>39</v>
      </c>
      <c r="G586" s="22" t="s">
        <v>38</v>
      </c>
      <c r="H586" s="22" t="s">
        <v>16</v>
      </c>
      <c r="I586" s="24">
        <v>0.45</v>
      </c>
      <c r="J586" s="25">
        <v>2250</v>
      </c>
      <c r="K586" s="26">
        <f t="shared" si="190"/>
        <v>1012.5</v>
      </c>
      <c r="L586" s="26">
        <f t="shared" si="191"/>
        <v>506.25</v>
      </c>
      <c r="M586" s="27">
        <v>0.5</v>
      </c>
      <c r="O586" s="1"/>
      <c r="P586" s="2"/>
      <c r="Q586" s="3"/>
      <c r="R586" s="5"/>
    </row>
    <row r="587" spans="1:18" x14ac:dyDescent="0.3">
      <c r="B587" s="22" t="s">
        <v>23</v>
      </c>
      <c r="C587" s="22">
        <v>1128299</v>
      </c>
      <c r="D587" s="23">
        <v>44201</v>
      </c>
      <c r="E587" s="22" t="s">
        <v>24</v>
      </c>
      <c r="F587" s="22" t="s">
        <v>39</v>
      </c>
      <c r="G587" s="22" t="s">
        <v>38</v>
      </c>
      <c r="H587" s="22" t="s">
        <v>17</v>
      </c>
      <c r="I587" s="24">
        <v>0.4</v>
      </c>
      <c r="J587" s="25">
        <v>4750</v>
      </c>
      <c r="K587" s="26">
        <f t="shared" si="190"/>
        <v>1900</v>
      </c>
      <c r="L587" s="26">
        <f t="shared" si="191"/>
        <v>285.00000000000006</v>
      </c>
      <c r="M587" s="27">
        <v>0.15000000000000002</v>
      </c>
      <c r="O587" s="1"/>
      <c r="P587" s="2"/>
      <c r="Q587" s="3"/>
      <c r="R587" s="5"/>
    </row>
    <row r="588" spans="1:18" x14ac:dyDescent="0.3">
      <c r="B588" s="22" t="s">
        <v>23</v>
      </c>
      <c r="C588" s="22">
        <v>1128299</v>
      </c>
      <c r="D588" s="23">
        <v>44232</v>
      </c>
      <c r="E588" s="22" t="s">
        <v>24</v>
      </c>
      <c r="F588" s="22" t="s">
        <v>39</v>
      </c>
      <c r="G588" s="22" t="s">
        <v>38</v>
      </c>
      <c r="H588" s="22" t="s">
        <v>12</v>
      </c>
      <c r="I588" s="24">
        <v>0.3</v>
      </c>
      <c r="J588" s="25">
        <v>5250</v>
      </c>
      <c r="K588" s="26">
        <f>I588*J588</f>
        <v>1575</v>
      </c>
      <c r="L588" s="26">
        <f>K588*M588</f>
        <v>551.25</v>
      </c>
      <c r="M588" s="27">
        <v>0.35000000000000003</v>
      </c>
      <c r="O588" s="1"/>
      <c r="P588" s="2"/>
      <c r="Q588" s="3"/>
      <c r="R588" s="5"/>
    </row>
    <row r="589" spans="1:18" x14ac:dyDescent="0.3">
      <c r="B589" s="22" t="s">
        <v>23</v>
      </c>
      <c r="C589" s="22">
        <v>1128299</v>
      </c>
      <c r="D589" s="23">
        <v>44232</v>
      </c>
      <c r="E589" s="22" t="s">
        <v>24</v>
      </c>
      <c r="F589" s="22" t="s">
        <v>39</v>
      </c>
      <c r="G589" s="22" t="s">
        <v>38</v>
      </c>
      <c r="H589" s="22" t="s">
        <v>15</v>
      </c>
      <c r="I589" s="24">
        <v>0.4</v>
      </c>
      <c r="J589" s="25">
        <v>4250</v>
      </c>
      <c r="K589" s="26">
        <f>I589*J589</f>
        <v>1700</v>
      </c>
      <c r="L589" s="26">
        <f>K589*M589</f>
        <v>340</v>
      </c>
      <c r="M589" s="27">
        <v>0.2</v>
      </c>
      <c r="O589" s="1"/>
      <c r="P589" s="2"/>
      <c r="Q589" s="3"/>
      <c r="R589" s="5"/>
    </row>
    <row r="590" spans="1:18" x14ac:dyDescent="0.3">
      <c r="B590" s="22" t="s">
        <v>23</v>
      </c>
      <c r="C590" s="22">
        <v>1128299</v>
      </c>
      <c r="D590" s="23">
        <v>44232</v>
      </c>
      <c r="E590" s="22" t="s">
        <v>24</v>
      </c>
      <c r="F590" s="22" t="s">
        <v>39</v>
      </c>
      <c r="G590" s="22" t="s">
        <v>38</v>
      </c>
      <c r="H590" s="22" t="s">
        <v>13</v>
      </c>
      <c r="I590" s="24">
        <v>0.4</v>
      </c>
      <c r="J590" s="25">
        <v>4250</v>
      </c>
      <c r="K590" s="26">
        <f t="shared" ref="K590:K593" si="192">I590*J590</f>
        <v>1700</v>
      </c>
      <c r="L590" s="26">
        <f t="shared" ref="L590:L593" si="193">K590*M590</f>
        <v>595</v>
      </c>
      <c r="M590" s="27">
        <v>0.35000000000000003</v>
      </c>
      <c r="O590" s="1"/>
      <c r="P590" s="2"/>
      <c r="Q590" s="3"/>
      <c r="R590" s="5"/>
    </row>
    <row r="591" spans="1:18" x14ac:dyDescent="0.3">
      <c r="B591" s="22" t="s">
        <v>23</v>
      </c>
      <c r="C591" s="22">
        <v>1128299</v>
      </c>
      <c r="D591" s="23">
        <v>44232</v>
      </c>
      <c r="E591" s="22" t="s">
        <v>24</v>
      </c>
      <c r="F591" s="22" t="s">
        <v>39</v>
      </c>
      <c r="G591" s="22" t="s">
        <v>38</v>
      </c>
      <c r="H591" s="22" t="s">
        <v>14</v>
      </c>
      <c r="I591" s="24">
        <v>0.4</v>
      </c>
      <c r="J591" s="25">
        <v>2750</v>
      </c>
      <c r="K591" s="26">
        <f t="shared" si="192"/>
        <v>1100</v>
      </c>
      <c r="L591" s="26">
        <f t="shared" si="193"/>
        <v>330</v>
      </c>
      <c r="M591" s="27">
        <v>0.3</v>
      </c>
      <c r="O591" s="1"/>
      <c r="P591" s="2"/>
      <c r="Q591" s="3"/>
      <c r="R591" s="5"/>
    </row>
    <row r="592" spans="1:18" x14ac:dyDescent="0.3">
      <c r="B592" s="22" t="s">
        <v>23</v>
      </c>
      <c r="C592" s="22">
        <v>1128299</v>
      </c>
      <c r="D592" s="23">
        <v>44232</v>
      </c>
      <c r="E592" s="22" t="s">
        <v>24</v>
      </c>
      <c r="F592" s="22" t="s">
        <v>39</v>
      </c>
      <c r="G592" s="22" t="s">
        <v>38</v>
      </c>
      <c r="H592" s="22" t="s">
        <v>16</v>
      </c>
      <c r="I592" s="24">
        <v>0.45</v>
      </c>
      <c r="J592" s="25">
        <v>2000</v>
      </c>
      <c r="K592" s="26">
        <f t="shared" si="192"/>
        <v>900</v>
      </c>
      <c r="L592" s="26">
        <f t="shared" si="193"/>
        <v>450</v>
      </c>
      <c r="M592" s="27">
        <v>0.5</v>
      </c>
      <c r="O592" s="1"/>
      <c r="P592" s="2"/>
      <c r="Q592" s="3"/>
      <c r="R592" s="5"/>
    </row>
    <row r="593" spans="2:18" x14ac:dyDescent="0.3">
      <c r="B593" s="22" t="s">
        <v>23</v>
      </c>
      <c r="C593" s="22">
        <v>1128299</v>
      </c>
      <c r="D593" s="23">
        <v>44232</v>
      </c>
      <c r="E593" s="22" t="s">
        <v>24</v>
      </c>
      <c r="F593" s="22" t="s">
        <v>39</v>
      </c>
      <c r="G593" s="22" t="s">
        <v>38</v>
      </c>
      <c r="H593" s="22" t="s">
        <v>17</v>
      </c>
      <c r="I593" s="24">
        <v>0.4</v>
      </c>
      <c r="J593" s="25">
        <v>4000</v>
      </c>
      <c r="K593" s="26">
        <f t="shared" si="192"/>
        <v>1600</v>
      </c>
      <c r="L593" s="26">
        <f t="shared" si="193"/>
        <v>240.00000000000003</v>
      </c>
      <c r="M593" s="27">
        <v>0.15000000000000002</v>
      </c>
      <c r="O593" s="1"/>
      <c r="P593" s="2"/>
      <c r="Q593" s="3"/>
      <c r="R593" s="5"/>
    </row>
    <row r="594" spans="2:18" x14ac:dyDescent="0.3">
      <c r="B594" s="22" t="s">
        <v>23</v>
      </c>
      <c r="C594" s="22">
        <v>1128299</v>
      </c>
      <c r="D594" s="23">
        <v>44259</v>
      </c>
      <c r="E594" s="22" t="s">
        <v>24</v>
      </c>
      <c r="F594" s="22" t="s">
        <v>39</v>
      </c>
      <c r="G594" s="22" t="s">
        <v>38</v>
      </c>
      <c r="H594" s="22" t="s">
        <v>12</v>
      </c>
      <c r="I594" s="24">
        <v>0.4</v>
      </c>
      <c r="J594" s="25">
        <v>5500</v>
      </c>
      <c r="K594" s="26">
        <f>I594*J594</f>
        <v>2200</v>
      </c>
      <c r="L594" s="26">
        <f>K594*M594</f>
        <v>770.00000000000011</v>
      </c>
      <c r="M594" s="27">
        <v>0.35000000000000003</v>
      </c>
      <c r="O594" s="1"/>
      <c r="P594" s="2"/>
      <c r="Q594" s="3"/>
      <c r="R594" s="5"/>
    </row>
    <row r="595" spans="2:18" x14ac:dyDescent="0.3">
      <c r="B595" s="22" t="s">
        <v>23</v>
      </c>
      <c r="C595" s="22">
        <v>1128299</v>
      </c>
      <c r="D595" s="23">
        <v>44259</v>
      </c>
      <c r="E595" s="22" t="s">
        <v>24</v>
      </c>
      <c r="F595" s="22" t="s">
        <v>39</v>
      </c>
      <c r="G595" s="22" t="s">
        <v>38</v>
      </c>
      <c r="H595" s="22" t="s">
        <v>15</v>
      </c>
      <c r="I595" s="24">
        <v>0.49999999999999994</v>
      </c>
      <c r="J595" s="25">
        <v>4000</v>
      </c>
      <c r="K595" s="26">
        <f>I595*J595</f>
        <v>1999.9999999999998</v>
      </c>
      <c r="L595" s="26">
        <f>K595*M595</f>
        <v>400</v>
      </c>
      <c r="M595" s="27">
        <v>0.2</v>
      </c>
      <c r="O595" s="1"/>
      <c r="P595" s="2"/>
      <c r="Q595" s="3"/>
      <c r="R595" s="5"/>
    </row>
    <row r="596" spans="2:18" x14ac:dyDescent="0.3">
      <c r="B596" s="22" t="s">
        <v>23</v>
      </c>
      <c r="C596" s="22">
        <v>1128299</v>
      </c>
      <c r="D596" s="23">
        <v>44259</v>
      </c>
      <c r="E596" s="22" t="s">
        <v>24</v>
      </c>
      <c r="F596" s="22" t="s">
        <v>39</v>
      </c>
      <c r="G596" s="22" t="s">
        <v>38</v>
      </c>
      <c r="H596" s="22" t="s">
        <v>13</v>
      </c>
      <c r="I596" s="24">
        <v>0.54999999999999993</v>
      </c>
      <c r="J596" s="25">
        <v>4000</v>
      </c>
      <c r="K596" s="26">
        <f t="shared" ref="K596:K599" si="194">I596*J596</f>
        <v>2199.9999999999995</v>
      </c>
      <c r="L596" s="26">
        <f t="shared" ref="L596:L599" si="195">K596*M596</f>
        <v>769.99999999999989</v>
      </c>
      <c r="M596" s="27">
        <v>0.35000000000000003</v>
      </c>
      <c r="O596" s="1"/>
      <c r="P596" s="2"/>
      <c r="Q596" s="3"/>
      <c r="R596" s="5"/>
    </row>
    <row r="597" spans="2:18" x14ac:dyDescent="0.3">
      <c r="B597" s="22" t="s">
        <v>23</v>
      </c>
      <c r="C597" s="22">
        <v>1128299</v>
      </c>
      <c r="D597" s="23">
        <v>44259</v>
      </c>
      <c r="E597" s="22" t="s">
        <v>24</v>
      </c>
      <c r="F597" s="22" t="s">
        <v>39</v>
      </c>
      <c r="G597" s="22" t="s">
        <v>38</v>
      </c>
      <c r="H597" s="22" t="s">
        <v>14</v>
      </c>
      <c r="I597" s="24">
        <v>0.54999999999999993</v>
      </c>
      <c r="J597" s="25">
        <v>3000</v>
      </c>
      <c r="K597" s="26">
        <f t="shared" si="194"/>
        <v>1649.9999999999998</v>
      </c>
      <c r="L597" s="26">
        <f t="shared" si="195"/>
        <v>494.99999999999989</v>
      </c>
      <c r="M597" s="27">
        <v>0.3</v>
      </c>
      <c r="O597" s="1"/>
      <c r="P597" s="2"/>
      <c r="Q597" s="3"/>
      <c r="R597" s="5"/>
    </row>
    <row r="598" spans="2:18" x14ac:dyDescent="0.3">
      <c r="B598" s="22" t="s">
        <v>23</v>
      </c>
      <c r="C598" s="22">
        <v>1128299</v>
      </c>
      <c r="D598" s="23">
        <v>44259</v>
      </c>
      <c r="E598" s="22" t="s">
        <v>24</v>
      </c>
      <c r="F598" s="22" t="s">
        <v>39</v>
      </c>
      <c r="G598" s="22" t="s">
        <v>38</v>
      </c>
      <c r="H598" s="22" t="s">
        <v>16</v>
      </c>
      <c r="I598" s="24">
        <v>0.6</v>
      </c>
      <c r="J598" s="25">
        <v>1500</v>
      </c>
      <c r="K598" s="26">
        <f t="shared" si="194"/>
        <v>900</v>
      </c>
      <c r="L598" s="26">
        <f t="shared" si="195"/>
        <v>450</v>
      </c>
      <c r="M598" s="27">
        <v>0.5</v>
      </c>
      <c r="O598" s="1"/>
      <c r="P598" s="2"/>
      <c r="Q598" s="3"/>
      <c r="R598" s="5"/>
    </row>
    <row r="599" spans="2:18" x14ac:dyDescent="0.3">
      <c r="B599" s="22" t="s">
        <v>23</v>
      </c>
      <c r="C599" s="22">
        <v>1128299</v>
      </c>
      <c r="D599" s="23">
        <v>44259</v>
      </c>
      <c r="E599" s="22" t="s">
        <v>24</v>
      </c>
      <c r="F599" s="22" t="s">
        <v>39</v>
      </c>
      <c r="G599" s="22" t="s">
        <v>38</v>
      </c>
      <c r="H599" s="22" t="s">
        <v>17</v>
      </c>
      <c r="I599" s="24">
        <v>0.54999999999999993</v>
      </c>
      <c r="J599" s="25">
        <v>3500</v>
      </c>
      <c r="K599" s="26">
        <f t="shared" si="194"/>
        <v>1924.9999999999998</v>
      </c>
      <c r="L599" s="26">
        <f t="shared" si="195"/>
        <v>288.75</v>
      </c>
      <c r="M599" s="27">
        <v>0.15000000000000002</v>
      </c>
      <c r="O599" s="1"/>
      <c r="P599" s="2"/>
      <c r="Q599" s="3"/>
      <c r="R599" s="5"/>
    </row>
    <row r="600" spans="2:18" x14ac:dyDescent="0.3">
      <c r="B600" s="22" t="s">
        <v>23</v>
      </c>
      <c r="C600" s="22">
        <v>1128299</v>
      </c>
      <c r="D600" s="23">
        <v>44291</v>
      </c>
      <c r="E600" s="22" t="s">
        <v>24</v>
      </c>
      <c r="F600" s="22" t="s">
        <v>39</v>
      </c>
      <c r="G600" s="22" t="s">
        <v>38</v>
      </c>
      <c r="H600" s="22" t="s">
        <v>12</v>
      </c>
      <c r="I600" s="24">
        <v>0.6</v>
      </c>
      <c r="J600" s="25">
        <v>5250</v>
      </c>
      <c r="K600" s="26">
        <f>I600*J600</f>
        <v>3150</v>
      </c>
      <c r="L600" s="26">
        <f>K600*M600</f>
        <v>1102.5</v>
      </c>
      <c r="M600" s="27">
        <v>0.35000000000000003</v>
      </c>
      <c r="O600" s="1"/>
      <c r="P600" s="2"/>
      <c r="Q600" s="3"/>
      <c r="R600" s="5"/>
    </row>
    <row r="601" spans="2:18" x14ac:dyDescent="0.3">
      <c r="B601" s="22" t="s">
        <v>23</v>
      </c>
      <c r="C601" s="22">
        <v>1128299</v>
      </c>
      <c r="D601" s="23">
        <v>44291</v>
      </c>
      <c r="E601" s="22" t="s">
        <v>24</v>
      </c>
      <c r="F601" s="22" t="s">
        <v>39</v>
      </c>
      <c r="G601" s="22" t="s">
        <v>38</v>
      </c>
      <c r="H601" s="22" t="s">
        <v>15</v>
      </c>
      <c r="I601" s="24">
        <v>0.65</v>
      </c>
      <c r="J601" s="25">
        <v>3250</v>
      </c>
      <c r="K601" s="26">
        <f>I601*J601</f>
        <v>2112.5</v>
      </c>
      <c r="L601" s="26">
        <f>K601*M601</f>
        <v>422.5</v>
      </c>
      <c r="M601" s="27">
        <v>0.2</v>
      </c>
      <c r="O601" s="1"/>
      <c r="P601" s="2"/>
      <c r="Q601" s="3"/>
      <c r="R601" s="5"/>
    </row>
    <row r="602" spans="2:18" x14ac:dyDescent="0.3">
      <c r="B602" s="22" t="s">
        <v>23</v>
      </c>
      <c r="C602" s="22">
        <v>1128299</v>
      </c>
      <c r="D602" s="23">
        <v>44291</v>
      </c>
      <c r="E602" s="22" t="s">
        <v>24</v>
      </c>
      <c r="F602" s="22" t="s">
        <v>39</v>
      </c>
      <c r="G602" s="22" t="s">
        <v>38</v>
      </c>
      <c r="H602" s="22" t="s">
        <v>13</v>
      </c>
      <c r="I602" s="24">
        <v>0.65</v>
      </c>
      <c r="J602" s="25">
        <v>3750</v>
      </c>
      <c r="K602" s="26">
        <f t="shared" ref="K602:K605" si="196">I602*J602</f>
        <v>2437.5</v>
      </c>
      <c r="L602" s="26">
        <f t="shared" ref="L602:L605" si="197">K602*M602</f>
        <v>853.12500000000011</v>
      </c>
      <c r="M602" s="27">
        <v>0.35000000000000003</v>
      </c>
      <c r="O602" s="1"/>
      <c r="P602" s="2"/>
      <c r="Q602" s="3"/>
      <c r="R602" s="5"/>
    </row>
    <row r="603" spans="2:18" x14ac:dyDescent="0.3">
      <c r="B603" s="22" t="s">
        <v>23</v>
      </c>
      <c r="C603" s="22">
        <v>1128299</v>
      </c>
      <c r="D603" s="23">
        <v>44291</v>
      </c>
      <c r="E603" s="22" t="s">
        <v>24</v>
      </c>
      <c r="F603" s="22" t="s">
        <v>39</v>
      </c>
      <c r="G603" s="22" t="s">
        <v>38</v>
      </c>
      <c r="H603" s="22" t="s">
        <v>14</v>
      </c>
      <c r="I603" s="24">
        <v>0.6</v>
      </c>
      <c r="J603" s="25">
        <v>2750</v>
      </c>
      <c r="K603" s="26">
        <f t="shared" si="196"/>
        <v>1650</v>
      </c>
      <c r="L603" s="26">
        <f t="shared" si="197"/>
        <v>495</v>
      </c>
      <c r="M603" s="27">
        <v>0.3</v>
      </c>
      <c r="O603" s="1"/>
      <c r="P603" s="2"/>
      <c r="Q603" s="3"/>
      <c r="R603" s="5"/>
    </row>
    <row r="604" spans="2:18" x14ac:dyDescent="0.3">
      <c r="B604" s="22" t="s">
        <v>23</v>
      </c>
      <c r="C604" s="22">
        <v>1128299</v>
      </c>
      <c r="D604" s="23">
        <v>44291</v>
      </c>
      <c r="E604" s="22" t="s">
        <v>24</v>
      </c>
      <c r="F604" s="22" t="s">
        <v>39</v>
      </c>
      <c r="G604" s="22" t="s">
        <v>38</v>
      </c>
      <c r="H604" s="22" t="s">
        <v>16</v>
      </c>
      <c r="I604" s="24">
        <v>0.65</v>
      </c>
      <c r="J604" s="25">
        <v>1750</v>
      </c>
      <c r="K604" s="26">
        <f t="shared" si="196"/>
        <v>1137.5</v>
      </c>
      <c r="L604" s="26">
        <f t="shared" si="197"/>
        <v>568.75</v>
      </c>
      <c r="M604" s="27">
        <v>0.5</v>
      </c>
      <c r="O604" s="1"/>
      <c r="P604" s="2"/>
      <c r="Q604" s="3"/>
      <c r="R604" s="5"/>
    </row>
    <row r="605" spans="2:18" x14ac:dyDescent="0.3">
      <c r="B605" s="22" t="s">
        <v>23</v>
      </c>
      <c r="C605" s="22">
        <v>1128299</v>
      </c>
      <c r="D605" s="23">
        <v>44291</v>
      </c>
      <c r="E605" s="22" t="s">
        <v>24</v>
      </c>
      <c r="F605" s="22" t="s">
        <v>39</v>
      </c>
      <c r="G605" s="22" t="s">
        <v>38</v>
      </c>
      <c r="H605" s="22" t="s">
        <v>17</v>
      </c>
      <c r="I605" s="24">
        <v>0.8</v>
      </c>
      <c r="J605" s="25">
        <v>3250</v>
      </c>
      <c r="K605" s="26">
        <f t="shared" si="196"/>
        <v>2600</v>
      </c>
      <c r="L605" s="26">
        <f t="shared" si="197"/>
        <v>390.00000000000006</v>
      </c>
      <c r="M605" s="27">
        <v>0.15000000000000002</v>
      </c>
      <c r="O605" s="1"/>
      <c r="P605" s="2"/>
      <c r="Q605" s="3"/>
      <c r="R605" s="5"/>
    </row>
    <row r="606" spans="2:18" x14ac:dyDescent="0.3">
      <c r="B606" s="22" t="s">
        <v>23</v>
      </c>
      <c r="C606" s="22">
        <v>1128299</v>
      </c>
      <c r="D606" s="23">
        <v>44322</v>
      </c>
      <c r="E606" s="22" t="s">
        <v>24</v>
      </c>
      <c r="F606" s="22" t="s">
        <v>39</v>
      </c>
      <c r="G606" s="22" t="s">
        <v>38</v>
      </c>
      <c r="H606" s="22" t="s">
        <v>12</v>
      </c>
      <c r="I606" s="24">
        <v>0.6</v>
      </c>
      <c r="J606" s="25">
        <v>5250</v>
      </c>
      <c r="K606" s="26">
        <f>I606*J606</f>
        <v>3150</v>
      </c>
      <c r="L606" s="26">
        <f>K606*M606</f>
        <v>1575</v>
      </c>
      <c r="M606" s="27">
        <v>0.5</v>
      </c>
      <c r="O606" s="1"/>
      <c r="P606" s="2"/>
      <c r="Q606" s="3"/>
      <c r="R606" s="5"/>
    </row>
    <row r="607" spans="2:18" x14ac:dyDescent="0.3">
      <c r="B607" s="22" t="s">
        <v>23</v>
      </c>
      <c r="C607" s="22">
        <v>1128299</v>
      </c>
      <c r="D607" s="23">
        <v>44322</v>
      </c>
      <c r="E607" s="22" t="s">
        <v>24</v>
      </c>
      <c r="F607" s="22" t="s">
        <v>39</v>
      </c>
      <c r="G607" s="22" t="s">
        <v>38</v>
      </c>
      <c r="H607" s="22" t="s">
        <v>15</v>
      </c>
      <c r="I607" s="24">
        <v>0.65</v>
      </c>
      <c r="J607" s="25">
        <v>3750</v>
      </c>
      <c r="K607" s="26">
        <f>I607*J607</f>
        <v>2437.5</v>
      </c>
      <c r="L607" s="26">
        <f>K607*M607</f>
        <v>853.125</v>
      </c>
      <c r="M607" s="27">
        <v>0.35</v>
      </c>
      <c r="O607" s="1"/>
      <c r="P607" s="2"/>
      <c r="Q607" s="3"/>
      <c r="R607" s="5"/>
    </row>
    <row r="608" spans="2:18" x14ac:dyDescent="0.3">
      <c r="B608" s="22" t="s">
        <v>23</v>
      </c>
      <c r="C608" s="22">
        <v>1128299</v>
      </c>
      <c r="D608" s="23">
        <v>44322</v>
      </c>
      <c r="E608" s="22" t="s">
        <v>24</v>
      </c>
      <c r="F608" s="22" t="s">
        <v>39</v>
      </c>
      <c r="G608" s="22" t="s">
        <v>38</v>
      </c>
      <c r="H608" s="22" t="s">
        <v>13</v>
      </c>
      <c r="I608" s="24">
        <v>0.65</v>
      </c>
      <c r="J608" s="25">
        <v>3750</v>
      </c>
      <c r="K608" s="26">
        <f t="shared" ref="K608:K611" si="198">I608*J608</f>
        <v>2437.5</v>
      </c>
      <c r="L608" s="26">
        <f t="shared" ref="L608:L611" si="199">K608*M608</f>
        <v>1218.75</v>
      </c>
      <c r="M608" s="27">
        <v>0.5</v>
      </c>
      <c r="O608" s="1"/>
      <c r="P608" s="2"/>
      <c r="Q608" s="3"/>
      <c r="R608" s="5"/>
    </row>
    <row r="609" spans="2:18" x14ac:dyDescent="0.3">
      <c r="B609" s="22" t="s">
        <v>23</v>
      </c>
      <c r="C609" s="22">
        <v>1128299</v>
      </c>
      <c r="D609" s="23">
        <v>44322</v>
      </c>
      <c r="E609" s="22" t="s">
        <v>24</v>
      </c>
      <c r="F609" s="22" t="s">
        <v>39</v>
      </c>
      <c r="G609" s="22" t="s">
        <v>38</v>
      </c>
      <c r="H609" s="22" t="s">
        <v>14</v>
      </c>
      <c r="I609" s="24">
        <v>0.6</v>
      </c>
      <c r="J609" s="25">
        <v>2750</v>
      </c>
      <c r="K609" s="26">
        <f t="shared" si="198"/>
        <v>1650</v>
      </c>
      <c r="L609" s="26">
        <f t="shared" si="199"/>
        <v>742.49999999999989</v>
      </c>
      <c r="M609" s="27">
        <v>0.44999999999999996</v>
      </c>
      <c r="O609" s="1"/>
      <c r="P609" s="2"/>
      <c r="Q609" s="3"/>
      <c r="R609" s="5"/>
    </row>
    <row r="610" spans="2:18" x14ac:dyDescent="0.3">
      <c r="B610" s="22" t="s">
        <v>23</v>
      </c>
      <c r="C610" s="22">
        <v>1128299</v>
      </c>
      <c r="D610" s="23">
        <v>44322</v>
      </c>
      <c r="E610" s="22" t="s">
        <v>24</v>
      </c>
      <c r="F610" s="22" t="s">
        <v>39</v>
      </c>
      <c r="G610" s="22" t="s">
        <v>38</v>
      </c>
      <c r="H610" s="22" t="s">
        <v>16</v>
      </c>
      <c r="I610" s="24">
        <v>0.65</v>
      </c>
      <c r="J610" s="25">
        <v>1750</v>
      </c>
      <c r="K610" s="26">
        <f t="shared" si="198"/>
        <v>1137.5</v>
      </c>
      <c r="L610" s="26">
        <f t="shared" si="199"/>
        <v>739.37500000000011</v>
      </c>
      <c r="M610" s="27">
        <v>0.65000000000000013</v>
      </c>
      <c r="O610" s="1"/>
      <c r="P610" s="2"/>
      <c r="Q610" s="3"/>
      <c r="R610" s="5"/>
    </row>
    <row r="611" spans="2:18" x14ac:dyDescent="0.3">
      <c r="B611" s="22" t="s">
        <v>23</v>
      </c>
      <c r="C611" s="22">
        <v>1128299</v>
      </c>
      <c r="D611" s="23">
        <v>44322</v>
      </c>
      <c r="E611" s="22" t="s">
        <v>24</v>
      </c>
      <c r="F611" s="22" t="s">
        <v>39</v>
      </c>
      <c r="G611" s="22" t="s">
        <v>38</v>
      </c>
      <c r="H611" s="22" t="s">
        <v>17</v>
      </c>
      <c r="I611" s="24">
        <v>0.8</v>
      </c>
      <c r="J611" s="25">
        <v>4750</v>
      </c>
      <c r="K611" s="26">
        <f t="shared" si="198"/>
        <v>3800</v>
      </c>
      <c r="L611" s="26">
        <f t="shared" si="199"/>
        <v>1140</v>
      </c>
      <c r="M611" s="27">
        <v>0.3</v>
      </c>
      <c r="O611" s="1"/>
      <c r="P611" s="2"/>
      <c r="Q611" s="3"/>
      <c r="R611" s="5"/>
    </row>
    <row r="612" spans="2:18" x14ac:dyDescent="0.3">
      <c r="B612" s="22" t="s">
        <v>23</v>
      </c>
      <c r="C612" s="22">
        <v>1128299</v>
      </c>
      <c r="D612" s="23">
        <v>44352</v>
      </c>
      <c r="E612" s="22" t="s">
        <v>24</v>
      </c>
      <c r="F612" s="22" t="s">
        <v>39</v>
      </c>
      <c r="G612" s="22" t="s">
        <v>38</v>
      </c>
      <c r="H612" s="22" t="s">
        <v>12</v>
      </c>
      <c r="I612" s="24">
        <v>0.6</v>
      </c>
      <c r="J612" s="25">
        <v>7250</v>
      </c>
      <c r="K612" s="26">
        <f>I612*J612</f>
        <v>4350</v>
      </c>
      <c r="L612" s="26">
        <f>K612*M612</f>
        <v>2175</v>
      </c>
      <c r="M612" s="27">
        <v>0.5</v>
      </c>
      <c r="O612" s="1"/>
      <c r="P612" s="2"/>
      <c r="Q612" s="3"/>
      <c r="R612" s="5"/>
    </row>
    <row r="613" spans="2:18" x14ac:dyDescent="0.3">
      <c r="B613" s="22" t="s">
        <v>23</v>
      </c>
      <c r="C613" s="22">
        <v>1128299</v>
      </c>
      <c r="D613" s="23">
        <v>44352</v>
      </c>
      <c r="E613" s="22" t="s">
        <v>24</v>
      </c>
      <c r="F613" s="22" t="s">
        <v>39</v>
      </c>
      <c r="G613" s="22" t="s">
        <v>38</v>
      </c>
      <c r="H613" s="22" t="s">
        <v>15</v>
      </c>
      <c r="I613" s="24">
        <v>0.65</v>
      </c>
      <c r="J613" s="25">
        <v>5750</v>
      </c>
      <c r="K613" s="26">
        <f>I613*J613</f>
        <v>3737.5</v>
      </c>
      <c r="L613" s="26">
        <f>K613*M613</f>
        <v>1308.125</v>
      </c>
      <c r="M613" s="27">
        <v>0.35</v>
      </c>
      <c r="O613" s="1"/>
      <c r="P613" s="2"/>
      <c r="Q613" s="3"/>
      <c r="R613" s="5"/>
    </row>
    <row r="614" spans="2:18" x14ac:dyDescent="0.3">
      <c r="B614" s="22" t="s">
        <v>23</v>
      </c>
      <c r="C614" s="22">
        <v>1128299</v>
      </c>
      <c r="D614" s="23">
        <v>44352</v>
      </c>
      <c r="E614" s="22" t="s">
        <v>24</v>
      </c>
      <c r="F614" s="22" t="s">
        <v>39</v>
      </c>
      <c r="G614" s="22" t="s">
        <v>38</v>
      </c>
      <c r="H614" s="22" t="s">
        <v>13</v>
      </c>
      <c r="I614" s="24">
        <v>0.65</v>
      </c>
      <c r="J614" s="25">
        <v>5750</v>
      </c>
      <c r="K614" s="26">
        <f t="shared" ref="K614:K617" si="200">I614*J614</f>
        <v>3737.5</v>
      </c>
      <c r="L614" s="26">
        <f t="shared" ref="L614:L617" si="201">K614*M614</f>
        <v>1868.75</v>
      </c>
      <c r="M614" s="27">
        <v>0.5</v>
      </c>
      <c r="O614" s="1"/>
      <c r="P614" s="2"/>
      <c r="Q614" s="3"/>
      <c r="R614" s="5"/>
    </row>
    <row r="615" spans="2:18" x14ac:dyDescent="0.3">
      <c r="B615" s="22" t="s">
        <v>23</v>
      </c>
      <c r="C615" s="22">
        <v>1128299</v>
      </c>
      <c r="D615" s="23">
        <v>44352</v>
      </c>
      <c r="E615" s="22" t="s">
        <v>24</v>
      </c>
      <c r="F615" s="22" t="s">
        <v>39</v>
      </c>
      <c r="G615" s="22" t="s">
        <v>38</v>
      </c>
      <c r="H615" s="22" t="s">
        <v>14</v>
      </c>
      <c r="I615" s="24">
        <v>0.65</v>
      </c>
      <c r="J615" s="25">
        <v>4500</v>
      </c>
      <c r="K615" s="26">
        <f t="shared" si="200"/>
        <v>2925</v>
      </c>
      <c r="L615" s="26">
        <f t="shared" si="201"/>
        <v>1316.2499999999998</v>
      </c>
      <c r="M615" s="27">
        <v>0.44999999999999996</v>
      </c>
      <c r="O615" s="1"/>
      <c r="P615" s="2"/>
      <c r="Q615" s="3"/>
      <c r="R615" s="5"/>
    </row>
    <row r="616" spans="2:18" x14ac:dyDescent="0.3">
      <c r="B616" s="22" t="s">
        <v>23</v>
      </c>
      <c r="C616" s="22">
        <v>1128299</v>
      </c>
      <c r="D616" s="23">
        <v>44352</v>
      </c>
      <c r="E616" s="22" t="s">
        <v>24</v>
      </c>
      <c r="F616" s="22" t="s">
        <v>39</v>
      </c>
      <c r="G616" s="22" t="s">
        <v>38</v>
      </c>
      <c r="H616" s="22" t="s">
        <v>16</v>
      </c>
      <c r="I616" s="24">
        <v>0.70000000000000007</v>
      </c>
      <c r="J616" s="25">
        <v>3250</v>
      </c>
      <c r="K616" s="26">
        <f t="shared" si="200"/>
        <v>2275</v>
      </c>
      <c r="L616" s="26">
        <f t="shared" si="201"/>
        <v>1478.7500000000002</v>
      </c>
      <c r="M616" s="27">
        <v>0.65000000000000013</v>
      </c>
      <c r="O616" s="1"/>
      <c r="P616" s="2"/>
      <c r="Q616" s="3"/>
      <c r="R616" s="5"/>
    </row>
    <row r="617" spans="2:18" x14ac:dyDescent="0.3">
      <c r="B617" s="22" t="s">
        <v>23</v>
      </c>
      <c r="C617" s="22">
        <v>1128299</v>
      </c>
      <c r="D617" s="23">
        <v>44352</v>
      </c>
      <c r="E617" s="22" t="s">
        <v>24</v>
      </c>
      <c r="F617" s="22" t="s">
        <v>39</v>
      </c>
      <c r="G617" s="22" t="s">
        <v>38</v>
      </c>
      <c r="H617" s="22" t="s">
        <v>17</v>
      </c>
      <c r="I617" s="24">
        <v>0.85000000000000009</v>
      </c>
      <c r="J617" s="25">
        <v>6250</v>
      </c>
      <c r="K617" s="26">
        <f t="shared" si="200"/>
        <v>5312.5000000000009</v>
      </c>
      <c r="L617" s="26">
        <f t="shared" si="201"/>
        <v>1593.7500000000002</v>
      </c>
      <c r="M617" s="27">
        <v>0.3</v>
      </c>
      <c r="O617" s="1"/>
      <c r="P617" s="2"/>
      <c r="Q617" s="3"/>
      <c r="R617" s="5"/>
    </row>
    <row r="618" spans="2:18" x14ac:dyDescent="0.3">
      <c r="B618" s="22" t="s">
        <v>23</v>
      </c>
      <c r="C618" s="22">
        <v>1128299</v>
      </c>
      <c r="D618" s="23">
        <v>44381</v>
      </c>
      <c r="E618" s="22" t="s">
        <v>24</v>
      </c>
      <c r="F618" s="22" t="s">
        <v>39</v>
      </c>
      <c r="G618" s="22" t="s">
        <v>38</v>
      </c>
      <c r="H618" s="22" t="s">
        <v>12</v>
      </c>
      <c r="I618" s="24">
        <v>0.65</v>
      </c>
      <c r="J618" s="25">
        <v>7750</v>
      </c>
      <c r="K618" s="26">
        <f>I618*J618</f>
        <v>5037.5</v>
      </c>
      <c r="L618" s="26">
        <f>K618*M618</f>
        <v>2266.875</v>
      </c>
      <c r="M618" s="27">
        <v>0.45</v>
      </c>
      <c r="O618" s="1"/>
      <c r="P618" s="2"/>
      <c r="Q618" s="3"/>
      <c r="R618" s="5"/>
    </row>
    <row r="619" spans="2:18" x14ac:dyDescent="0.3">
      <c r="B619" s="22" t="s">
        <v>23</v>
      </c>
      <c r="C619" s="22">
        <v>1128299</v>
      </c>
      <c r="D619" s="23">
        <v>44381</v>
      </c>
      <c r="E619" s="22" t="s">
        <v>24</v>
      </c>
      <c r="F619" s="22" t="s">
        <v>39</v>
      </c>
      <c r="G619" s="22" t="s">
        <v>38</v>
      </c>
      <c r="H619" s="22" t="s">
        <v>15</v>
      </c>
      <c r="I619" s="24">
        <v>0.70000000000000007</v>
      </c>
      <c r="J619" s="25">
        <v>6250</v>
      </c>
      <c r="K619" s="26">
        <f>I619*J619</f>
        <v>4375</v>
      </c>
      <c r="L619" s="26">
        <f>K619*M619</f>
        <v>1312.5</v>
      </c>
      <c r="M619" s="27">
        <v>0.3</v>
      </c>
      <c r="O619" s="1"/>
      <c r="P619" s="2"/>
      <c r="Q619" s="3"/>
      <c r="R619" s="5"/>
    </row>
    <row r="620" spans="2:18" x14ac:dyDescent="0.3">
      <c r="B620" s="22" t="s">
        <v>23</v>
      </c>
      <c r="C620" s="22">
        <v>1128299</v>
      </c>
      <c r="D620" s="23">
        <v>44381</v>
      </c>
      <c r="E620" s="22" t="s">
        <v>24</v>
      </c>
      <c r="F620" s="22" t="s">
        <v>39</v>
      </c>
      <c r="G620" s="22" t="s">
        <v>38</v>
      </c>
      <c r="H620" s="22" t="s">
        <v>13</v>
      </c>
      <c r="I620" s="24">
        <v>0.70000000000000007</v>
      </c>
      <c r="J620" s="25">
        <v>5750</v>
      </c>
      <c r="K620" s="26">
        <f t="shared" ref="K620:K623" si="202">I620*J620</f>
        <v>4025.0000000000005</v>
      </c>
      <c r="L620" s="26">
        <f t="shared" ref="L620:L623" si="203">K620*M620</f>
        <v>1811.2500000000002</v>
      </c>
      <c r="M620" s="27">
        <v>0.45</v>
      </c>
      <c r="O620" s="1"/>
      <c r="P620" s="2"/>
      <c r="Q620" s="3"/>
      <c r="R620" s="5"/>
    </row>
    <row r="621" spans="2:18" x14ac:dyDescent="0.3">
      <c r="B621" s="22" t="s">
        <v>23</v>
      </c>
      <c r="C621" s="22">
        <v>1128299</v>
      </c>
      <c r="D621" s="23">
        <v>44381</v>
      </c>
      <c r="E621" s="22" t="s">
        <v>24</v>
      </c>
      <c r="F621" s="22" t="s">
        <v>39</v>
      </c>
      <c r="G621" s="22" t="s">
        <v>38</v>
      </c>
      <c r="H621" s="22" t="s">
        <v>14</v>
      </c>
      <c r="I621" s="24">
        <v>0.65</v>
      </c>
      <c r="J621" s="25">
        <v>4750</v>
      </c>
      <c r="K621" s="26">
        <f t="shared" si="202"/>
        <v>3087.5</v>
      </c>
      <c r="L621" s="26">
        <f t="shared" si="203"/>
        <v>1235</v>
      </c>
      <c r="M621" s="27">
        <v>0.39999999999999997</v>
      </c>
      <c r="O621" s="1"/>
      <c r="P621" s="2"/>
      <c r="Q621" s="3"/>
      <c r="R621" s="5"/>
    </row>
    <row r="622" spans="2:18" x14ac:dyDescent="0.3">
      <c r="B622" s="22" t="s">
        <v>23</v>
      </c>
      <c r="C622" s="22">
        <v>1128299</v>
      </c>
      <c r="D622" s="23">
        <v>44381</v>
      </c>
      <c r="E622" s="22" t="s">
        <v>24</v>
      </c>
      <c r="F622" s="22" t="s">
        <v>39</v>
      </c>
      <c r="G622" s="22" t="s">
        <v>38</v>
      </c>
      <c r="H622" s="22" t="s">
        <v>16</v>
      </c>
      <c r="I622" s="24">
        <v>0.70000000000000007</v>
      </c>
      <c r="J622" s="25">
        <v>5250</v>
      </c>
      <c r="K622" s="26">
        <f t="shared" si="202"/>
        <v>3675.0000000000005</v>
      </c>
      <c r="L622" s="26">
        <f t="shared" si="203"/>
        <v>2205.0000000000005</v>
      </c>
      <c r="M622" s="27">
        <v>0.60000000000000009</v>
      </c>
      <c r="O622" s="1"/>
      <c r="P622" s="2"/>
      <c r="Q622" s="3"/>
      <c r="R622" s="5"/>
    </row>
    <row r="623" spans="2:18" x14ac:dyDescent="0.3">
      <c r="B623" s="22" t="s">
        <v>23</v>
      </c>
      <c r="C623" s="22">
        <v>1128299</v>
      </c>
      <c r="D623" s="23">
        <v>44381</v>
      </c>
      <c r="E623" s="22" t="s">
        <v>24</v>
      </c>
      <c r="F623" s="22" t="s">
        <v>39</v>
      </c>
      <c r="G623" s="22" t="s">
        <v>38</v>
      </c>
      <c r="H623" s="22" t="s">
        <v>17</v>
      </c>
      <c r="I623" s="24">
        <v>0.85000000000000009</v>
      </c>
      <c r="J623" s="25">
        <v>5250</v>
      </c>
      <c r="K623" s="26">
        <f t="shared" si="202"/>
        <v>4462.5000000000009</v>
      </c>
      <c r="L623" s="26">
        <f t="shared" si="203"/>
        <v>1115.6250000000002</v>
      </c>
      <c r="M623" s="27">
        <v>0.25</v>
      </c>
      <c r="O623" s="1"/>
      <c r="P623" s="2"/>
      <c r="Q623" s="3"/>
      <c r="R623" s="5"/>
    </row>
    <row r="624" spans="2:18" x14ac:dyDescent="0.3">
      <c r="B624" s="22" t="s">
        <v>23</v>
      </c>
      <c r="C624" s="22">
        <v>1128299</v>
      </c>
      <c r="D624" s="23">
        <v>44413</v>
      </c>
      <c r="E624" s="22" t="s">
        <v>24</v>
      </c>
      <c r="F624" s="22" t="s">
        <v>39</v>
      </c>
      <c r="G624" s="22" t="s">
        <v>38</v>
      </c>
      <c r="H624" s="22" t="s">
        <v>12</v>
      </c>
      <c r="I624" s="24">
        <v>0.70000000000000007</v>
      </c>
      <c r="J624" s="25">
        <v>7250</v>
      </c>
      <c r="K624" s="26">
        <f>I624*J624</f>
        <v>5075.0000000000009</v>
      </c>
      <c r="L624" s="26">
        <f>K624*M624</f>
        <v>2283.7500000000005</v>
      </c>
      <c r="M624" s="27">
        <v>0.45</v>
      </c>
      <c r="O624" s="1"/>
      <c r="P624" s="2"/>
      <c r="Q624" s="3"/>
      <c r="R624" s="5"/>
    </row>
    <row r="625" spans="2:18" x14ac:dyDescent="0.3">
      <c r="B625" s="22" t="s">
        <v>23</v>
      </c>
      <c r="C625" s="22">
        <v>1128299</v>
      </c>
      <c r="D625" s="23">
        <v>44413</v>
      </c>
      <c r="E625" s="22" t="s">
        <v>24</v>
      </c>
      <c r="F625" s="22" t="s">
        <v>39</v>
      </c>
      <c r="G625" s="22" t="s">
        <v>38</v>
      </c>
      <c r="H625" s="22" t="s">
        <v>15</v>
      </c>
      <c r="I625" s="24">
        <v>0.75000000000000011</v>
      </c>
      <c r="J625" s="25">
        <v>6750</v>
      </c>
      <c r="K625" s="26">
        <f>I625*J625</f>
        <v>5062.5000000000009</v>
      </c>
      <c r="L625" s="26">
        <f>K625*M625</f>
        <v>1518.7500000000002</v>
      </c>
      <c r="M625" s="27">
        <v>0.3</v>
      </c>
      <c r="O625" s="1"/>
      <c r="P625" s="2"/>
      <c r="Q625" s="3"/>
      <c r="R625" s="5"/>
    </row>
    <row r="626" spans="2:18" x14ac:dyDescent="0.3">
      <c r="B626" s="22" t="s">
        <v>23</v>
      </c>
      <c r="C626" s="22">
        <v>1128299</v>
      </c>
      <c r="D626" s="23">
        <v>44413</v>
      </c>
      <c r="E626" s="22" t="s">
        <v>24</v>
      </c>
      <c r="F626" s="22" t="s">
        <v>39</v>
      </c>
      <c r="G626" s="22" t="s">
        <v>38</v>
      </c>
      <c r="H626" s="22" t="s">
        <v>13</v>
      </c>
      <c r="I626" s="24">
        <v>0.70000000000000007</v>
      </c>
      <c r="J626" s="25">
        <v>5500</v>
      </c>
      <c r="K626" s="26">
        <f t="shared" ref="K626:K629" si="204">I626*J626</f>
        <v>3850.0000000000005</v>
      </c>
      <c r="L626" s="26">
        <f t="shared" ref="L626:L629" si="205">K626*M626</f>
        <v>1732.5000000000002</v>
      </c>
      <c r="M626" s="27">
        <v>0.45</v>
      </c>
      <c r="O626" s="1"/>
      <c r="P626" s="2"/>
      <c r="Q626" s="3"/>
      <c r="R626" s="5"/>
    </row>
    <row r="627" spans="2:18" x14ac:dyDescent="0.3">
      <c r="B627" s="22" t="s">
        <v>23</v>
      </c>
      <c r="C627" s="22">
        <v>1128299</v>
      </c>
      <c r="D627" s="23">
        <v>44413</v>
      </c>
      <c r="E627" s="22" t="s">
        <v>24</v>
      </c>
      <c r="F627" s="22" t="s">
        <v>39</v>
      </c>
      <c r="G627" s="22" t="s">
        <v>38</v>
      </c>
      <c r="H627" s="22" t="s">
        <v>14</v>
      </c>
      <c r="I627" s="24">
        <v>0.70000000000000007</v>
      </c>
      <c r="J627" s="25">
        <v>5000</v>
      </c>
      <c r="K627" s="26">
        <f t="shared" si="204"/>
        <v>3500.0000000000005</v>
      </c>
      <c r="L627" s="26">
        <f t="shared" si="205"/>
        <v>1400</v>
      </c>
      <c r="M627" s="27">
        <v>0.39999999999999997</v>
      </c>
      <c r="O627" s="1"/>
      <c r="P627" s="2"/>
      <c r="Q627" s="3"/>
      <c r="R627" s="5"/>
    </row>
    <row r="628" spans="2:18" x14ac:dyDescent="0.3">
      <c r="B628" s="22" t="s">
        <v>23</v>
      </c>
      <c r="C628" s="22">
        <v>1128299</v>
      </c>
      <c r="D628" s="23">
        <v>44413</v>
      </c>
      <c r="E628" s="22" t="s">
        <v>24</v>
      </c>
      <c r="F628" s="22" t="s">
        <v>39</v>
      </c>
      <c r="G628" s="22" t="s">
        <v>38</v>
      </c>
      <c r="H628" s="22" t="s">
        <v>16</v>
      </c>
      <c r="I628" s="24">
        <v>0.75</v>
      </c>
      <c r="J628" s="25">
        <v>5000</v>
      </c>
      <c r="K628" s="26">
        <f t="shared" si="204"/>
        <v>3750</v>
      </c>
      <c r="L628" s="26">
        <f t="shared" si="205"/>
        <v>2250.0000000000005</v>
      </c>
      <c r="M628" s="27">
        <v>0.60000000000000009</v>
      </c>
      <c r="O628" s="1"/>
      <c r="P628" s="2"/>
      <c r="Q628" s="3"/>
      <c r="R628" s="5"/>
    </row>
    <row r="629" spans="2:18" x14ac:dyDescent="0.3">
      <c r="B629" s="22" t="s">
        <v>23</v>
      </c>
      <c r="C629" s="22">
        <v>1128299</v>
      </c>
      <c r="D629" s="23">
        <v>44413</v>
      </c>
      <c r="E629" s="22" t="s">
        <v>24</v>
      </c>
      <c r="F629" s="22" t="s">
        <v>39</v>
      </c>
      <c r="G629" s="22" t="s">
        <v>38</v>
      </c>
      <c r="H629" s="22" t="s">
        <v>17</v>
      </c>
      <c r="I629" s="24">
        <v>0.8</v>
      </c>
      <c r="J629" s="25">
        <v>4000</v>
      </c>
      <c r="K629" s="26">
        <f t="shared" si="204"/>
        <v>3200</v>
      </c>
      <c r="L629" s="26">
        <f t="shared" si="205"/>
        <v>800</v>
      </c>
      <c r="M629" s="27">
        <v>0.25</v>
      </c>
      <c r="O629" s="1"/>
      <c r="P629" s="2"/>
      <c r="Q629" s="3"/>
      <c r="R629" s="5"/>
    </row>
    <row r="630" spans="2:18" x14ac:dyDescent="0.3">
      <c r="B630" s="22" t="s">
        <v>23</v>
      </c>
      <c r="C630" s="22">
        <v>1128299</v>
      </c>
      <c r="D630" s="23">
        <v>44445</v>
      </c>
      <c r="E630" s="22" t="s">
        <v>24</v>
      </c>
      <c r="F630" s="22" t="s">
        <v>39</v>
      </c>
      <c r="G630" s="22" t="s">
        <v>38</v>
      </c>
      <c r="H630" s="22" t="s">
        <v>12</v>
      </c>
      <c r="I630" s="24">
        <v>0.65000000000000013</v>
      </c>
      <c r="J630" s="25">
        <v>6000</v>
      </c>
      <c r="K630" s="26">
        <f>I630*J630</f>
        <v>3900.0000000000009</v>
      </c>
      <c r="L630" s="26">
        <f>K630*M630</f>
        <v>1560.0000000000005</v>
      </c>
      <c r="M630" s="27">
        <v>0.4</v>
      </c>
      <c r="O630" s="1"/>
      <c r="P630" s="2"/>
      <c r="Q630" s="3"/>
      <c r="R630" s="5"/>
    </row>
    <row r="631" spans="2:18" x14ac:dyDescent="0.3">
      <c r="B631" s="22" t="s">
        <v>23</v>
      </c>
      <c r="C631" s="22">
        <v>1128299</v>
      </c>
      <c r="D631" s="23">
        <v>44445</v>
      </c>
      <c r="E631" s="22" t="s">
        <v>24</v>
      </c>
      <c r="F631" s="22" t="s">
        <v>39</v>
      </c>
      <c r="G631" s="22" t="s">
        <v>38</v>
      </c>
      <c r="H631" s="22" t="s">
        <v>15</v>
      </c>
      <c r="I631" s="24">
        <v>0.70000000000000018</v>
      </c>
      <c r="J631" s="25">
        <v>6000</v>
      </c>
      <c r="K631" s="26">
        <f>I631*J631</f>
        <v>4200.0000000000009</v>
      </c>
      <c r="L631" s="26">
        <f>K631*M631</f>
        <v>1050.0000000000002</v>
      </c>
      <c r="M631" s="27">
        <v>0.25</v>
      </c>
      <c r="O631" s="1"/>
      <c r="P631" s="2"/>
      <c r="Q631" s="3"/>
      <c r="R631" s="5"/>
    </row>
    <row r="632" spans="2:18" x14ac:dyDescent="0.3">
      <c r="B632" s="22" t="s">
        <v>23</v>
      </c>
      <c r="C632" s="22">
        <v>1128299</v>
      </c>
      <c r="D632" s="23">
        <v>44445</v>
      </c>
      <c r="E632" s="22" t="s">
        <v>24</v>
      </c>
      <c r="F632" s="22" t="s">
        <v>39</v>
      </c>
      <c r="G632" s="22" t="s">
        <v>38</v>
      </c>
      <c r="H632" s="22" t="s">
        <v>13</v>
      </c>
      <c r="I632" s="24">
        <v>0.65000000000000013</v>
      </c>
      <c r="J632" s="25">
        <v>4500</v>
      </c>
      <c r="K632" s="26">
        <f t="shared" ref="K632:K635" si="206">I632*J632</f>
        <v>2925.0000000000005</v>
      </c>
      <c r="L632" s="26">
        <f t="shared" ref="L632:L635" si="207">K632*M632</f>
        <v>1170.0000000000002</v>
      </c>
      <c r="M632" s="27">
        <v>0.4</v>
      </c>
      <c r="O632" s="1"/>
      <c r="P632" s="2"/>
      <c r="Q632" s="3"/>
      <c r="R632" s="5"/>
    </row>
    <row r="633" spans="2:18" x14ac:dyDescent="0.3">
      <c r="B633" s="22" t="s">
        <v>23</v>
      </c>
      <c r="C633" s="22">
        <v>1128299</v>
      </c>
      <c r="D633" s="23">
        <v>44445</v>
      </c>
      <c r="E633" s="22" t="s">
        <v>24</v>
      </c>
      <c r="F633" s="22" t="s">
        <v>39</v>
      </c>
      <c r="G633" s="22" t="s">
        <v>38</v>
      </c>
      <c r="H633" s="22" t="s">
        <v>14</v>
      </c>
      <c r="I633" s="24">
        <v>0.65000000000000013</v>
      </c>
      <c r="J633" s="25">
        <v>4000</v>
      </c>
      <c r="K633" s="26">
        <f t="shared" si="206"/>
        <v>2600.0000000000005</v>
      </c>
      <c r="L633" s="26">
        <f t="shared" si="207"/>
        <v>910.00000000000011</v>
      </c>
      <c r="M633" s="27">
        <v>0.35</v>
      </c>
      <c r="O633" s="1"/>
      <c r="P633" s="2"/>
      <c r="Q633" s="3"/>
      <c r="R633" s="5"/>
    </row>
    <row r="634" spans="2:18" x14ac:dyDescent="0.3">
      <c r="B634" s="22" t="s">
        <v>23</v>
      </c>
      <c r="C634" s="22">
        <v>1128299</v>
      </c>
      <c r="D634" s="23">
        <v>44445</v>
      </c>
      <c r="E634" s="22" t="s">
        <v>24</v>
      </c>
      <c r="F634" s="22" t="s">
        <v>39</v>
      </c>
      <c r="G634" s="22" t="s">
        <v>38</v>
      </c>
      <c r="H634" s="22" t="s">
        <v>16</v>
      </c>
      <c r="I634" s="24">
        <v>0.75000000000000011</v>
      </c>
      <c r="J634" s="25">
        <v>4000</v>
      </c>
      <c r="K634" s="26">
        <f t="shared" si="206"/>
        <v>3000.0000000000005</v>
      </c>
      <c r="L634" s="26">
        <f t="shared" si="207"/>
        <v>1650.0000000000007</v>
      </c>
      <c r="M634" s="27">
        <v>0.55000000000000016</v>
      </c>
      <c r="O634" s="1"/>
      <c r="P634" s="2"/>
      <c r="Q634" s="3"/>
      <c r="R634" s="5"/>
    </row>
    <row r="635" spans="2:18" x14ac:dyDescent="0.3">
      <c r="B635" s="22" t="s">
        <v>23</v>
      </c>
      <c r="C635" s="22">
        <v>1128299</v>
      </c>
      <c r="D635" s="23">
        <v>44445</v>
      </c>
      <c r="E635" s="22" t="s">
        <v>24</v>
      </c>
      <c r="F635" s="22" t="s">
        <v>39</v>
      </c>
      <c r="G635" s="22" t="s">
        <v>38</v>
      </c>
      <c r="H635" s="22" t="s">
        <v>17</v>
      </c>
      <c r="I635" s="24">
        <v>0.70000000000000007</v>
      </c>
      <c r="J635" s="25">
        <v>4250</v>
      </c>
      <c r="K635" s="26">
        <f t="shared" si="206"/>
        <v>2975.0000000000005</v>
      </c>
      <c r="L635" s="26">
        <f t="shared" si="207"/>
        <v>595.00000000000011</v>
      </c>
      <c r="M635" s="27">
        <v>0.2</v>
      </c>
      <c r="O635" s="1"/>
      <c r="P635" s="2"/>
      <c r="Q635" s="3"/>
      <c r="R635" s="5"/>
    </row>
    <row r="636" spans="2:18" x14ac:dyDescent="0.3">
      <c r="B636" s="22" t="s">
        <v>23</v>
      </c>
      <c r="C636" s="22">
        <v>1128299</v>
      </c>
      <c r="D636" s="23">
        <v>44474</v>
      </c>
      <c r="E636" s="22" t="s">
        <v>24</v>
      </c>
      <c r="F636" s="22" t="s">
        <v>39</v>
      </c>
      <c r="G636" s="22" t="s">
        <v>38</v>
      </c>
      <c r="H636" s="22" t="s">
        <v>12</v>
      </c>
      <c r="I636" s="24">
        <v>0.55000000000000004</v>
      </c>
      <c r="J636" s="25">
        <v>5250</v>
      </c>
      <c r="K636" s="26">
        <f>I636*J636</f>
        <v>2887.5000000000005</v>
      </c>
      <c r="L636" s="26">
        <f>K636*M636</f>
        <v>1155.0000000000002</v>
      </c>
      <c r="M636" s="27">
        <v>0.4</v>
      </c>
      <c r="O636" s="1"/>
      <c r="P636" s="2"/>
      <c r="Q636" s="3"/>
      <c r="R636" s="5"/>
    </row>
    <row r="637" spans="2:18" x14ac:dyDescent="0.3">
      <c r="B637" s="22" t="s">
        <v>23</v>
      </c>
      <c r="C637" s="22">
        <v>1128299</v>
      </c>
      <c r="D637" s="23">
        <v>44474</v>
      </c>
      <c r="E637" s="22" t="s">
        <v>24</v>
      </c>
      <c r="F637" s="22" t="s">
        <v>39</v>
      </c>
      <c r="G637" s="22" t="s">
        <v>38</v>
      </c>
      <c r="H637" s="22" t="s">
        <v>15</v>
      </c>
      <c r="I637" s="24">
        <v>0.60000000000000009</v>
      </c>
      <c r="J637" s="25">
        <v>5250</v>
      </c>
      <c r="K637" s="26">
        <f>I637*J637</f>
        <v>3150.0000000000005</v>
      </c>
      <c r="L637" s="26">
        <f>K637*M637</f>
        <v>787.50000000000011</v>
      </c>
      <c r="M637" s="27">
        <v>0.25</v>
      </c>
      <c r="O637" s="1"/>
      <c r="P637" s="2"/>
      <c r="Q637" s="3"/>
      <c r="R637" s="5"/>
    </row>
    <row r="638" spans="2:18" x14ac:dyDescent="0.3">
      <c r="B638" s="22" t="s">
        <v>23</v>
      </c>
      <c r="C638" s="22">
        <v>1128299</v>
      </c>
      <c r="D638" s="23">
        <v>44474</v>
      </c>
      <c r="E638" s="22" t="s">
        <v>24</v>
      </c>
      <c r="F638" s="22" t="s">
        <v>39</v>
      </c>
      <c r="G638" s="22" t="s">
        <v>38</v>
      </c>
      <c r="H638" s="22" t="s">
        <v>13</v>
      </c>
      <c r="I638" s="24">
        <v>0.55000000000000004</v>
      </c>
      <c r="J638" s="25">
        <v>3500</v>
      </c>
      <c r="K638" s="26">
        <f t="shared" ref="K638:K641" si="208">I638*J638</f>
        <v>1925.0000000000002</v>
      </c>
      <c r="L638" s="26">
        <f t="shared" ref="L638:L641" si="209">K638*M638</f>
        <v>770.00000000000011</v>
      </c>
      <c r="M638" s="27">
        <v>0.4</v>
      </c>
      <c r="O638" s="1"/>
      <c r="P638" s="2"/>
      <c r="Q638" s="3"/>
      <c r="R638" s="5"/>
    </row>
    <row r="639" spans="2:18" x14ac:dyDescent="0.3">
      <c r="B639" s="22" t="s">
        <v>23</v>
      </c>
      <c r="C639" s="22">
        <v>1128299</v>
      </c>
      <c r="D639" s="23">
        <v>44474</v>
      </c>
      <c r="E639" s="22" t="s">
        <v>24</v>
      </c>
      <c r="F639" s="22" t="s">
        <v>39</v>
      </c>
      <c r="G639" s="22" t="s">
        <v>38</v>
      </c>
      <c r="H639" s="22" t="s">
        <v>14</v>
      </c>
      <c r="I639" s="24">
        <v>0.55000000000000004</v>
      </c>
      <c r="J639" s="25">
        <v>3250</v>
      </c>
      <c r="K639" s="26">
        <f t="shared" si="208"/>
        <v>1787.5000000000002</v>
      </c>
      <c r="L639" s="26">
        <f t="shared" si="209"/>
        <v>625.625</v>
      </c>
      <c r="M639" s="27">
        <v>0.35</v>
      </c>
      <c r="O639" s="1"/>
      <c r="P639" s="2"/>
      <c r="Q639" s="3"/>
      <c r="R639" s="5"/>
    </row>
    <row r="640" spans="2:18" x14ac:dyDescent="0.3">
      <c r="B640" s="22" t="s">
        <v>23</v>
      </c>
      <c r="C640" s="22">
        <v>1128299</v>
      </c>
      <c r="D640" s="23">
        <v>44474</v>
      </c>
      <c r="E640" s="22" t="s">
        <v>24</v>
      </c>
      <c r="F640" s="22" t="s">
        <v>39</v>
      </c>
      <c r="G640" s="22" t="s">
        <v>38</v>
      </c>
      <c r="H640" s="22" t="s">
        <v>16</v>
      </c>
      <c r="I640" s="24">
        <v>0.65</v>
      </c>
      <c r="J640" s="25">
        <v>3000</v>
      </c>
      <c r="K640" s="26">
        <f t="shared" si="208"/>
        <v>1950</v>
      </c>
      <c r="L640" s="26">
        <f t="shared" si="209"/>
        <v>1072.5000000000002</v>
      </c>
      <c r="M640" s="27">
        <v>0.55000000000000016</v>
      </c>
      <c r="O640" s="1"/>
      <c r="P640" s="2"/>
      <c r="Q640" s="3"/>
      <c r="R640" s="5"/>
    </row>
    <row r="641" spans="1:18" x14ac:dyDescent="0.3">
      <c r="B641" s="22" t="s">
        <v>23</v>
      </c>
      <c r="C641" s="22">
        <v>1128299</v>
      </c>
      <c r="D641" s="23">
        <v>44474</v>
      </c>
      <c r="E641" s="22" t="s">
        <v>24</v>
      </c>
      <c r="F641" s="22" t="s">
        <v>39</v>
      </c>
      <c r="G641" s="22" t="s">
        <v>38</v>
      </c>
      <c r="H641" s="22" t="s">
        <v>17</v>
      </c>
      <c r="I641" s="24">
        <v>0.70000000000000007</v>
      </c>
      <c r="J641" s="25">
        <v>3500</v>
      </c>
      <c r="K641" s="26">
        <f t="shared" si="208"/>
        <v>2450.0000000000005</v>
      </c>
      <c r="L641" s="26">
        <f t="shared" si="209"/>
        <v>490.00000000000011</v>
      </c>
      <c r="M641" s="27">
        <v>0.2</v>
      </c>
      <c r="O641" s="1"/>
      <c r="P641" s="2"/>
      <c r="Q641" s="3"/>
      <c r="R641" s="5"/>
    </row>
    <row r="642" spans="1:18" x14ac:dyDescent="0.3">
      <c r="B642" s="22" t="s">
        <v>23</v>
      </c>
      <c r="C642" s="22">
        <v>1128299</v>
      </c>
      <c r="D642" s="23">
        <v>44505</v>
      </c>
      <c r="E642" s="22" t="s">
        <v>24</v>
      </c>
      <c r="F642" s="22" t="s">
        <v>39</v>
      </c>
      <c r="G642" s="22" t="s">
        <v>38</v>
      </c>
      <c r="H642" s="22" t="s">
        <v>12</v>
      </c>
      <c r="I642" s="24">
        <v>0.55000000000000004</v>
      </c>
      <c r="J642" s="25">
        <v>5750</v>
      </c>
      <c r="K642" s="26">
        <f>I642*J642</f>
        <v>3162.5000000000005</v>
      </c>
      <c r="L642" s="26">
        <f>K642*M642</f>
        <v>1265.0000000000002</v>
      </c>
      <c r="M642" s="27">
        <v>0.4</v>
      </c>
      <c r="O642" s="1"/>
      <c r="P642" s="2"/>
      <c r="Q642" s="3"/>
      <c r="R642" s="5"/>
    </row>
    <row r="643" spans="1:18" x14ac:dyDescent="0.3">
      <c r="B643" s="22" t="s">
        <v>23</v>
      </c>
      <c r="C643" s="22">
        <v>1128299</v>
      </c>
      <c r="D643" s="23">
        <v>44505</v>
      </c>
      <c r="E643" s="22" t="s">
        <v>24</v>
      </c>
      <c r="F643" s="22" t="s">
        <v>39</v>
      </c>
      <c r="G643" s="22" t="s">
        <v>38</v>
      </c>
      <c r="H643" s="22" t="s">
        <v>15</v>
      </c>
      <c r="I643" s="24">
        <v>0.60000000000000009</v>
      </c>
      <c r="J643" s="25">
        <v>5750</v>
      </c>
      <c r="K643" s="26">
        <f>I643*J643</f>
        <v>3450.0000000000005</v>
      </c>
      <c r="L643" s="26">
        <f>K643*M643</f>
        <v>862.50000000000011</v>
      </c>
      <c r="M643" s="27">
        <v>0.25</v>
      </c>
      <c r="O643" s="1"/>
      <c r="P643" s="2"/>
      <c r="Q643" s="3"/>
      <c r="R643" s="5"/>
    </row>
    <row r="644" spans="1:18" x14ac:dyDescent="0.3">
      <c r="B644" s="22" t="s">
        <v>23</v>
      </c>
      <c r="C644" s="22">
        <v>1128299</v>
      </c>
      <c r="D644" s="23">
        <v>44505</v>
      </c>
      <c r="E644" s="22" t="s">
        <v>24</v>
      </c>
      <c r="F644" s="22" t="s">
        <v>39</v>
      </c>
      <c r="G644" s="22" t="s">
        <v>38</v>
      </c>
      <c r="H644" s="22" t="s">
        <v>13</v>
      </c>
      <c r="I644" s="24">
        <v>0.55000000000000004</v>
      </c>
      <c r="J644" s="25">
        <v>4250</v>
      </c>
      <c r="K644" s="26">
        <f t="shared" ref="K644:K647" si="210">I644*J644</f>
        <v>2337.5</v>
      </c>
      <c r="L644" s="26">
        <f t="shared" ref="L644:L647" si="211">K644*M644</f>
        <v>935</v>
      </c>
      <c r="M644" s="27">
        <v>0.4</v>
      </c>
      <c r="O644" s="1"/>
      <c r="P644" s="2"/>
      <c r="Q644" s="3"/>
      <c r="R644" s="5"/>
    </row>
    <row r="645" spans="1:18" x14ac:dyDescent="0.3">
      <c r="B645" s="22" t="s">
        <v>23</v>
      </c>
      <c r="C645" s="22">
        <v>1128299</v>
      </c>
      <c r="D645" s="23">
        <v>44505</v>
      </c>
      <c r="E645" s="22" t="s">
        <v>24</v>
      </c>
      <c r="F645" s="22" t="s">
        <v>39</v>
      </c>
      <c r="G645" s="22" t="s">
        <v>38</v>
      </c>
      <c r="H645" s="22" t="s">
        <v>14</v>
      </c>
      <c r="I645" s="24">
        <v>0.65000000000000013</v>
      </c>
      <c r="J645" s="25">
        <v>4000</v>
      </c>
      <c r="K645" s="26">
        <f t="shared" si="210"/>
        <v>2600.0000000000005</v>
      </c>
      <c r="L645" s="26">
        <f t="shared" si="211"/>
        <v>910.00000000000011</v>
      </c>
      <c r="M645" s="27">
        <v>0.35</v>
      </c>
      <c r="O645" s="1"/>
      <c r="P645" s="2"/>
      <c r="Q645" s="3"/>
      <c r="R645" s="5"/>
    </row>
    <row r="646" spans="1:18" x14ac:dyDescent="0.3">
      <c r="B646" s="22" t="s">
        <v>23</v>
      </c>
      <c r="C646" s="22">
        <v>1128299</v>
      </c>
      <c r="D646" s="23">
        <v>44505</v>
      </c>
      <c r="E646" s="22" t="s">
        <v>24</v>
      </c>
      <c r="F646" s="22" t="s">
        <v>39</v>
      </c>
      <c r="G646" s="22" t="s">
        <v>38</v>
      </c>
      <c r="H646" s="22" t="s">
        <v>16</v>
      </c>
      <c r="I646" s="24">
        <v>0.75000000000000011</v>
      </c>
      <c r="J646" s="25">
        <v>3750</v>
      </c>
      <c r="K646" s="26">
        <f t="shared" si="210"/>
        <v>2812.5000000000005</v>
      </c>
      <c r="L646" s="26">
        <f t="shared" si="211"/>
        <v>1546.8750000000007</v>
      </c>
      <c r="M646" s="27">
        <v>0.55000000000000016</v>
      </c>
      <c r="O646" s="1"/>
      <c r="P646" s="2"/>
      <c r="Q646" s="3"/>
      <c r="R646" s="5"/>
    </row>
    <row r="647" spans="1:18" x14ac:dyDescent="0.3">
      <c r="B647" s="22" t="s">
        <v>23</v>
      </c>
      <c r="C647" s="22">
        <v>1128299</v>
      </c>
      <c r="D647" s="23">
        <v>44505</v>
      </c>
      <c r="E647" s="22" t="s">
        <v>24</v>
      </c>
      <c r="F647" s="22" t="s">
        <v>39</v>
      </c>
      <c r="G647" s="22" t="s">
        <v>38</v>
      </c>
      <c r="H647" s="22" t="s">
        <v>17</v>
      </c>
      <c r="I647" s="24">
        <v>0.80000000000000016</v>
      </c>
      <c r="J647" s="25">
        <v>5000</v>
      </c>
      <c r="K647" s="26">
        <f t="shared" si="210"/>
        <v>4000.0000000000009</v>
      </c>
      <c r="L647" s="26">
        <f t="shared" si="211"/>
        <v>800.00000000000023</v>
      </c>
      <c r="M647" s="27">
        <v>0.2</v>
      </c>
      <c r="O647" s="1"/>
      <c r="P647" s="2"/>
      <c r="Q647" s="3"/>
      <c r="R647" s="5"/>
    </row>
    <row r="648" spans="1:18" x14ac:dyDescent="0.3">
      <c r="B648" s="22" t="s">
        <v>23</v>
      </c>
      <c r="C648" s="22">
        <v>1128299</v>
      </c>
      <c r="D648" s="23">
        <v>44534</v>
      </c>
      <c r="E648" s="22" t="s">
        <v>24</v>
      </c>
      <c r="F648" s="22" t="s">
        <v>39</v>
      </c>
      <c r="G648" s="22" t="s">
        <v>38</v>
      </c>
      <c r="H648" s="22" t="s">
        <v>12</v>
      </c>
      <c r="I648" s="24">
        <v>0.65000000000000013</v>
      </c>
      <c r="J648" s="25">
        <v>7000</v>
      </c>
      <c r="K648" s="26">
        <f>I648*J648</f>
        <v>4550.0000000000009</v>
      </c>
      <c r="L648" s="26">
        <f>K648*M648</f>
        <v>1820.0000000000005</v>
      </c>
      <c r="M648" s="27">
        <v>0.4</v>
      </c>
      <c r="O648" s="1"/>
      <c r="P648" s="2"/>
      <c r="Q648" s="3"/>
      <c r="R648" s="5"/>
    </row>
    <row r="649" spans="1:18" x14ac:dyDescent="0.3">
      <c r="B649" s="22" t="s">
        <v>23</v>
      </c>
      <c r="C649" s="22">
        <v>1128299</v>
      </c>
      <c r="D649" s="23">
        <v>44534</v>
      </c>
      <c r="E649" s="22" t="s">
        <v>24</v>
      </c>
      <c r="F649" s="22" t="s">
        <v>39</v>
      </c>
      <c r="G649" s="22" t="s">
        <v>38</v>
      </c>
      <c r="H649" s="22" t="s">
        <v>15</v>
      </c>
      <c r="I649" s="24">
        <v>0.70000000000000018</v>
      </c>
      <c r="J649" s="25">
        <v>7000</v>
      </c>
      <c r="K649" s="26">
        <f>I649*J649</f>
        <v>4900.0000000000009</v>
      </c>
      <c r="L649" s="26">
        <f>K649*M649</f>
        <v>1225.0000000000002</v>
      </c>
      <c r="M649" s="27">
        <v>0.25</v>
      </c>
      <c r="O649" s="1"/>
      <c r="P649" s="2"/>
      <c r="Q649" s="3"/>
      <c r="R649" s="5"/>
    </row>
    <row r="650" spans="1:18" x14ac:dyDescent="0.3">
      <c r="B650" s="22" t="s">
        <v>23</v>
      </c>
      <c r="C650" s="22">
        <v>1128299</v>
      </c>
      <c r="D650" s="23">
        <v>44534</v>
      </c>
      <c r="E650" s="22" t="s">
        <v>24</v>
      </c>
      <c r="F650" s="22" t="s">
        <v>39</v>
      </c>
      <c r="G650" s="22" t="s">
        <v>38</v>
      </c>
      <c r="H650" s="22" t="s">
        <v>13</v>
      </c>
      <c r="I650" s="24">
        <v>0.65000000000000013</v>
      </c>
      <c r="J650" s="25">
        <v>5000</v>
      </c>
      <c r="K650" s="26">
        <f t="shared" ref="K650:K653" si="212">I650*J650</f>
        <v>3250.0000000000005</v>
      </c>
      <c r="L650" s="26">
        <f t="shared" ref="L650:L653" si="213">K650*M650</f>
        <v>1300.0000000000002</v>
      </c>
      <c r="M650" s="27">
        <v>0.4</v>
      </c>
      <c r="O650" s="1"/>
      <c r="P650" s="2"/>
      <c r="Q650" s="3"/>
      <c r="R650" s="5"/>
    </row>
    <row r="651" spans="1:18" x14ac:dyDescent="0.3">
      <c r="B651" s="22" t="s">
        <v>23</v>
      </c>
      <c r="C651" s="22">
        <v>1128299</v>
      </c>
      <c r="D651" s="23">
        <v>44534</v>
      </c>
      <c r="E651" s="22" t="s">
        <v>24</v>
      </c>
      <c r="F651" s="22" t="s">
        <v>39</v>
      </c>
      <c r="G651" s="22" t="s">
        <v>38</v>
      </c>
      <c r="H651" s="22" t="s">
        <v>14</v>
      </c>
      <c r="I651" s="24">
        <v>0.65000000000000013</v>
      </c>
      <c r="J651" s="25">
        <v>5000</v>
      </c>
      <c r="K651" s="26">
        <f t="shared" si="212"/>
        <v>3250.0000000000005</v>
      </c>
      <c r="L651" s="26">
        <f t="shared" si="213"/>
        <v>1137.5</v>
      </c>
      <c r="M651" s="27">
        <v>0.35</v>
      </c>
      <c r="O651" s="1"/>
      <c r="P651" s="2"/>
      <c r="Q651" s="3"/>
      <c r="R651" s="5"/>
    </row>
    <row r="652" spans="1:18" x14ac:dyDescent="0.3">
      <c r="B652" s="22" t="s">
        <v>23</v>
      </c>
      <c r="C652" s="22">
        <v>1128299</v>
      </c>
      <c r="D652" s="23">
        <v>44534</v>
      </c>
      <c r="E652" s="22" t="s">
        <v>24</v>
      </c>
      <c r="F652" s="22" t="s">
        <v>39</v>
      </c>
      <c r="G652" s="22" t="s">
        <v>38</v>
      </c>
      <c r="H652" s="22" t="s">
        <v>16</v>
      </c>
      <c r="I652" s="24">
        <v>0.75000000000000011</v>
      </c>
      <c r="J652" s="25">
        <v>4250</v>
      </c>
      <c r="K652" s="26">
        <f t="shared" si="212"/>
        <v>3187.5000000000005</v>
      </c>
      <c r="L652" s="26">
        <f t="shared" si="213"/>
        <v>1753.1250000000007</v>
      </c>
      <c r="M652" s="27">
        <v>0.55000000000000016</v>
      </c>
      <c r="O652" s="1"/>
      <c r="P652" s="2"/>
      <c r="Q652" s="3"/>
      <c r="R652" s="5"/>
    </row>
    <row r="653" spans="1:18" x14ac:dyDescent="0.3">
      <c r="B653" s="22" t="s">
        <v>23</v>
      </c>
      <c r="C653" s="22">
        <v>1128299</v>
      </c>
      <c r="D653" s="23">
        <v>44534</v>
      </c>
      <c r="E653" s="22" t="s">
        <v>24</v>
      </c>
      <c r="F653" s="22" t="s">
        <v>39</v>
      </c>
      <c r="G653" s="22" t="s">
        <v>38</v>
      </c>
      <c r="H653" s="22" t="s">
        <v>17</v>
      </c>
      <c r="I653" s="24">
        <v>0.80000000000000016</v>
      </c>
      <c r="J653" s="25">
        <v>5250</v>
      </c>
      <c r="K653" s="26">
        <f t="shared" si="212"/>
        <v>4200.0000000000009</v>
      </c>
      <c r="L653" s="26">
        <f t="shared" si="213"/>
        <v>840.00000000000023</v>
      </c>
      <c r="M653" s="27">
        <v>0.2</v>
      </c>
      <c r="O653" s="1"/>
      <c r="P653" s="2"/>
      <c r="Q653" s="3"/>
      <c r="R653" s="5"/>
    </row>
    <row r="654" spans="1:18" x14ac:dyDescent="0.3">
      <c r="A654" s="8" t="s">
        <v>40</v>
      </c>
      <c r="B654" s="22" t="s">
        <v>23</v>
      </c>
      <c r="C654" s="22">
        <v>1128299</v>
      </c>
      <c r="D654" s="23">
        <v>44199</v>
      </c>
      <c r="E654" s="22" t="s">
        <v>24</v>
      </c>
      <c r="F654" s="22" t="s">
        <v>41</v>
      </c>
      <c r="G654" s="22" t="s">
        <v>42</v>
      </c>
      <c r="H654" s="22" t="s">
        <v>12</v>
      </c>
      <c r="I654" s="24">
        <v>0.4</v>
      </c>
      <c r="J654" s="25">
        <v>4500</v>
      </c>
      <c r="K654" s="26">
        <f>I654*J654</f>
        <v>1800</v>
      </c>
      <c r="L654" s="26">
        <f>K654*M654</f>
        <v>540</v>
      </c>
      <c r="M654" s="27">
        <v>0.3</v>
      </c>
      <c r="O654" s="1"/>
      <c r="P654" s="2"/>
      <c r="Q654" s="3"/>
      <c r="R654" s="5"/>
    </row>
    <row r="655" spans="1:18" x14ac:dyDescent="0.3">
      <c r="B655" s="22" t="s">
        <v>23</v>
      </c>
      <c r="C655" s="22">
        <v>1128299</v>
      </c>
      <c r="D655" s="23">
        <v>44199</v>
      </c>
      <c r="E655" s="22" t="s">
        <v>24</v>
      </c>
      <c r="F655" s="22" t="s">
        <v>41</v>
      </c>
      <c r="G655" s="22" t="s">
        <v>42</v>
      </c>
      <c r="H655" s="22" t="s">
        <v>15</v>
      </c>
      <c r="I655" s="24">
        <v>0.5</v>
      </c>
      <c r="J655" s="25">
        <v>4500</v>
      </c>
      <c r="K655" s="26">
        <f>I655*J655</f>
        <v>2250</v>
      </c>
      <c r="L655" s="26">
        <f>K655*M655</f>
        <v>562.5</v>
      </c>
      <c r="M655" s="27">
        <v>0.25</v>
      </c>
      <c r="O655" s="1"/>
      <c r="P655" s="2"/>
      <c r="Q655" s="3"/>
      <c r="R655" s="5"/>
    </row>
    <row r="656" spans="1:18" x14ac:dyDescent="0.3">
      <c r="B656" s="22" t="s">
        <v>23</v>
      </c>
      <c r="C656" s="22">
        <v>1128299</v>
      </c>
      <c r="D656" s="23">
        <v>44199</v>
      </c>
      <c r="E656" s="22" t="s">
        <v>24</v>
      </c>
      <c r="F656" s="22" t="s">
        <v>41</v>
      </c>
      <c r="G656" s="22" t="s">
        <v>42</v>
      </c>
      <c r="H656" s="22" t="s">
        <v>13</v>
      </c>
      <c r="I656" s="24">
        <v>0.5</v>
      </c>
      <c r="J656" s="25">
        <v>4500</v>
      </c>
      <c r="K656" s="26">
        <f t="shared" ref="K656:K659" si="214">I656*J656</f>
        <v>2250</v>
      </c>
      <c r="L656" s="26">
        <f t="shared" ref="L656:L659" si="215">K656*M656</f>
        <v>562.5</v>
      </c>
      <c r="M656" s="27">
        <v>0.25</v>
      </c>
      <c r="O656" s="1"/>
      <c r="P656" s="2"/>
      <c r="Q656" s="3"/>
      <c r="R656" s="5"/>
    </row>
    <row r="657" spans="2:18" x14ac:dyDescent="0.3">
      <c r="B657" s="22" t="s">
        <v>23</v>
      </c>
      <c r="C657" s="22">
        <v>1128299</v>
      </c>
      <c r="D657" s="23">
        <v>44199</v>
      </c>
      <c r="E657" s="22" t="s">
        <v>24</v>
      </c>
      <c r="F657" s="22" t="s">
        <v>41</v>
      </c>
      <c r="G657" s="22" t="s">
        <v>42</v>
      </c>
      <c r="H657" s="22" t="s">
        <v>14</v>
      </c>
      <c r="I657" s="24">
        <v>0.5</v>
      </c>
      <c r="J657" s="25">
        <v>3000</v>
      </c>
      <c r="K657" s="26">
        <f t="shared" si="214"/>
        <v>1500</v>
      </c>
      <c r="L657" s="26">
        <f t="shared" si="215"/>
        <v>450</v>
      </c>
      <c r="M657" s="27">
        <v>0.3</v>
      </c>
      <c r="O657" s="1"/>
      <c r="P657" s="2"/>
      <c r="Q657" s="3"/>
      <c r="R657" s="5"/>
    </row>
    <row r="658" spans="2:18" x14ac:dyDescent="0.3">
      <c r="B658" s="22" t="s">
        <v>23</v>
      </c>
      <c r="C658" s="22">
        <v>1128299</v>
      </c>
      <c r="D658" s="23">
        <v>44199</v>
      </c>
      <c r="E658" s="22" t="s">
        <v>24</v>
      </c>
      <c r="F658" s="22" t="s">
        <v>41</v>
      </c>
      <c r="G658" s="22" t="s">
        <v>42</v>
      </c>
      <c r="H658" s="22" t="s">
        <v>16</v>
      </c>
      <c r="I658" s="24">
        <v>0.55000000000000004</v>
      </c>
      <c r="J658" s="25">
        <v>2500</v>
      </c>
      <c r="K658" s="26">
        <f t="shared" si="214"/>
        <v>1375</v>
      </c>
      <c r="L658" s="26">
        <f t="shared" si="215"/>
        <v>343.75</v>
      </c>
      <c r="M658" s="27">
        <v>0.25</v>
      </c>
      <c r="O658" s="1"/>
      <c r="P658" s="2"/>
      <c r="Q658" s="3"/>
      <c r="R658" s="5"/>
    </row>
    <row r="659" spans="2:18" x14ac:dyDescent="0.3">
      <c r="B659" s="22" t="s">
        <v>23</v>
      </c>
      <c r="C659" s="22">
        <v>1128299</v>
      </c>
      <c r="D659" s="23">
        <v>44199</v>
      </c>
      <c r="E659" s="22" t="s">
        <v>24</v>
      </c>
      <c r="F659" s="22" t="s">
        <v>41</v>
      </c>
      <c r="G659" s="22" t="s">
        <v>42</v>
      </c>
      <c r="H659" s="22" t="s">
        <v>17</v>
      </c>
      <c r="I659" s="24">
        <v>0.5</v>
      </c>
      <c r="J659" s="25">
        <v>5000</v>
      </c>
      <c r="K659" s="26">
        <f t="shared" si="214"/>
        <v>2500</v>
      </c>
      <c r="L659" s="26">
        <f t="shared" si="215"/>
        <v>500</v>
      </c>
      <c r="M659" s="27">
        <v>0.2</v>
      </c>
      <c r="O659" s="1"/>
      <c r="P659" s="2"/>
      <c r="Q659" s="3"/>
      <c r="R659" s="5"/>
    </row>
    <row r="660" spans="2:18" x14ac:dyDescent="0.3">
      <c r="B660" s="22" t="s">
        <v>23</v>
      </c>
      <c r="C660" s="22">
        <v>1128299</v>
      </c>
      <c r="D660" s="23">
        <v>44230</v>
      </c>
      <c r="E660" s="22" t="s">
        <v>24</v>
      </c>
      <c r="F660" s="22" t="s">
        <v>41</v>
      </c>
      <c r="G660" s="22" t="s">
        <v>42</v>
      </c>
      <c r="H660" s="22" t="s">
        <v>12</v>
      </c>
      <c r="I660" s="24">
        <v>0.4</v>
      </c>
      <c r="J660" s="25">
        <v>5500</v>
      </c>
      <c r="K660" s="26">
        <f>I660*J660</f>
        <v>2200</v>
      </c>
      <c r="L660" s="26">
        <f>K660*M660</f>
        <v>660</v>
      </c>
      <c r="M660" s="27">
        <v>0.3</v>
      </c>
      <c r="O660" s="1"/>
      <c r="P660" s="2"/>
      <c r="Q660" s="3"/>
      <c r="R660" s="5"/>
    </row>
    <row r="661" spans="2:18" x14ac:dyDescent="0.3">
      <c r="B661" s="22" t="s">
        <v>23</v>
      </c>
      <c r="C661" s="22">
        <v>1128299</v>
      </c>
      <c r="D661" s="23">
        <v>44230</v>
      </c>
      <c r="E661" s="22" t="s">
        <v>24</v>
      </c>
      <c r="F661" s="22" t="s">
        <v>41</v>
      </c>
      <c r="G661" s="22" t="s">
        <v>42</v>
      </c>
      <c r="H661" s="22" t="s">
        <v>15</v>
      </c>
      <c r="I661" s="24">
        <v>0.5</v>
      </c>
      <c r="J661" s="25">
        <v>4500</v>
      </c>
      <c r="K661" s="26">
        <f>I661*J661</f>
        <v>2250</v>
      </c>
      <c r="L661" s="26">
        <f>K661*M661</f>
        <v>562.5</v>
      </c>
      <c r="M661" s="27">
        <v>0.25</v>
      </c>
      <c r="O661" s="1"/>
      <c r="P661" s="2"/>
      <c r="Q661" s="3"/>
      <c r="R661" s="5"/>
    </row>
    <row r="662" spans="2:18" x14ac:dyDescent="0.3">
      <c r="B662" s="22" t="s">
        <v>23</v>
      </c>
      <c r="C662" s="22">
        <v>1128299</v>
      </c>
      <c r="D662" s="23">
        <v>44230</v>
      </c>
      <c r="E662" s="22" t="s">
        <v>24</v>
      </c>
      <c r="F662" s="22" t="s">
        <v>41</v>
      </c>
      <c r="G662" s="22" t="s">
        <v>42</v>
      </c>
      <c r="H662" s="22" t="s">
        <v>13</v>
      </c>
      <c r="I662" s="24">
        <v>0.5</v>
      </c>
      <c r="J662" s="25">
        <v>4500</v>
      </c>
      <c r="K662" s="26">
        <f t="shared" ref="K662:K665" si="216">I662*J662</f>
        <v>2250</v>
      </c>
      <c r="L662" s="26">
        <f t="shared" ref="L662:L665" si="217">K662*M662</f>
        <v>562.5</v>
      </c>
      <c r="M662" s="27">
        <v>0.25</v>
      </c>
      <c r="O662" s="1"/>
      <c r="P662" s="2"/>
      <c r="Q662" s="3"/>
      <c r="R662" s="5"/>
    </row>
    <row r="663" spans="2:18" x14ac:dyDescent="0.3">
      <c r="B663" s="22" t="s">
        <v>23</v>
      </c>
      <c r="C663" s="22">
        <v>1128299</v>
      </c>
      <c r="D663" s="23">
        <v>44230</v>
      </c>
      <c r="E663" s="22" t="s">
        <v>24</v>
      </c>
      <c r="F663" s="22" t="s">
        <v>41</v>
      </c>
      <c r="G663" s="22" t="s">
        <v>42</v>
      </c>
      <c r="H663" s="22" t="s">
        <v>14</v>
      </c>
      <c r="I663" s="24">
        <v>0.5</v>
      </c>
      <c r="J663" s="25">
        <v>3000</v>
      </c>
      <c r="K663" s="26">
        <f t="shared" si="216"/>
        <v>1500</v>
      </c>
      <c r="L663" s="26">
        <f t="shared" si="217"/>
        <v>450</v>
      </c>
      <c r="M663" s="27">
        <v>0.3</v>
      </c>
      <c r="O663" s="1"/>
      <c r="P663" s="2"/>
      <c r="Q663" s="3"/>
      <c r="R663" s="5"/>
    </row>
    <row r="664" spans="2:18" x14ac:dyDescent="0.3">
      <c r="B664" s="22" t="s">
        <v>23</v>
      </c>
      <c r="C664" s="22">
        <v>1128299</v>
      </c>
      <c r="D664" s="23">
        <v>44230</v>
      </c>
      <c r="E664" s="22" t="s">
        <v>24</v>
      </c>
      <c r="F664" s="22" t="s">
        <v>41</v>
      </c>
      <c r="G664" s="22" t="s">
        <v>42</v>
      </c>
      <c r="H664" s="22" t="s">
        <v>16</v>
      </c>
      <c r="I664" s="24">
        <v>0.55000000000000004</v>
      </c>
      <c r="J664" s="25">
        <v>2250</v>
      </c>
      <c r="K664" s="26">
        <f t="shared" si="216"/>
        <v>1237.5</v>
      </c>
      <c r="L664" s="26">
        <f t="shared" si="217"/>
        <v>309.375</v>
      </c>
      <c r="M664" s="27">
        <v>0.25</v>
      </c>
      <c r="O664" s="1"/>
      <c r="P664" s="2"/>
      <c r="Q664" s="3"/>
      <c r="R664" s="5"/>
    </row>
    <row r="665" spans="2:18" x14ac:dyDescent="0.3">
      <c r="B665" s="22" t="s">
        <v>23</v>
      </c>
      <c r="C665" s="22">
        <v>1128299</v>
      </c>
      <c r="D665" s="23">
        <v>44230</v>
      </c>
      <c r="E665" s="22" t="s">
        <v>24</v>
      </c>
      <c r="F665" s="22" t="s">
        <v>41</v>
      </c>
      <c r="G665" s="22" t="s">
        <v>42</v>
      </c>
      <c r="H665" s="22" t="s">
        <v>17</v>
      </c>
      <c r="I665" s="24">
        <v>0.5</v>
      </c>
      <c r="J665" s="25">
        <v>4250</v>
      </c>
      <c r="K665" s="26">
        <f t="shared" si="216"/>
        <v>2125</v>
      </c>
      <c r="L665" s="26">
        <f t="shared" si="217"/>
        <v>425</v>
      </c>
      <c r="M665" s="27">
        <v>0.2</v>
      </c>
      <c r="O665" s="1"/>
      <c r="P665" s="2"/>
      <c r="Q665" s="3"/>
      <c r="R665" s="5"/>
    </row>
    <row r="666" spans="2:18" x14ac:dyDescent="0.3">
      <c r="B666" s="22" t="s">
        <v>23</v>
      </c>
      <c r="C666" s="22">
        <v>1128299</v>
      </c>
      <c r="D666" s="23">
        <v>44257</v>
      </c>
      <c r="E666" s="22" t="s">
        <v>24</v>
      </c>
      <c r="F666" s="22" t="s">
        <v>41</v>
      </c>
      <c r="G666" s="22" t="s">
        <v>42</v>
      </c>
      <c r="H666" s="22" t="s">
        <v>12</v>
      </c>
      <c r="I666" s="24">
        <v>0.5</v>
      </c>
      <c r="J666" s="25">
        <v>5750</v>
      </c>
      <c r="K666" s="26">
        <f>I666*J666</f>
        <v>2875</v>
      </c>
      <c r="L666" s="26">
        <f>K666*M666</f>
        <v>862.5</v>
      </c>
      <c r="M666" s="27">
        <v>0.3</v>
      </c>
      <c r="O666" s="1"/>
      <c r="P666" s="2"/>
      <c r="Q666" s="3"/>
      <c r="R666" s="5"/>
    </row>
    <row r="667" spans="2:18" x14ac:dyDescent="0.3">
      <c r="B667" s="22" t="s">
        <v>23</v>
      </c>
      <c r="C667" s="22">
        <v>1128299</v>
      </c>
      <c r="D667" s="23">
        <v>44257</v>
      </c>
      <c r="E667" s="22" t="s">
        <v>24</v>
      </c>
      <c r="F667" s="22" t="s">
        <v>41</v>
      </c>
      <c r="G667" s="22" t="s">
        <v>42</v>
      </c>
      <c r="H667" s="22" t="s">
        <v>15</v>
      </c>
      <c r="I667" s="24">
        <v>0.6</v>
      </c>
      <c r="J667" s="25">
        <v>4250</v>
      </c>
      <c r="K667" s="26">
        <f>I667*J667</f>
        <v>2550</v>
      </c>
      <c r="L667" s="26">
        <f>K667*M667</f>
        <v>637.5</v>
      </c>
      <c r="M667" s="27">
        <v>0.25</v>
      </c>
      <c r="O667" s="1"/>
      <c r="P667" s="2"/>
      <c r="Q667" s="3"/>
      <c r="R667" s="5"/>
    </row>
    <row r="668" spans="2:18" x14ac:dyDescent="0.3">
      <c r="B668" s="22" t="s">
        <v>23</v>
      </c>
      <c r="C668" s="22">
        <v>1128299</v>
      </c>
      <c r="D668" s="23">
        <v>44257</v>
      </c>
      <c r="E668" s="22" t="s">
        <v>24</v>
      </c>
      <c r="F668" s="22" t="s">
        <v>41</v>
      </c>
      <c r="G668" s="22" t="s">
        <v>42</v>
      </c>
      <c r="H668" s="22" t="s">
        <v>13</v>
      </c>
      <c r="I668" s="24">
        <v>0.64999999999999991</v>
      </c>
      <c r="J668" s="25">
        <v>4250</v>
      </c>
      <c r="K668" s="26">
        <f t="shared" ref="K668:K671" si="218">I668*J668</f>
        <v>2762.4999999999995</v>
      </c>
      <c r="L668" s="26">
        <f t="shared" ref="L668:L671" si="219">K668*M668</f>
        <v>690.62499999999989</v>
      </c>
      <c r="M668" s="27">
        <v>0.25</v>
      </c>
      <c r="O668" s="1"/>
      <c r="P668" s="2"/>
      <c r="Q668" s="3"/>
      <c r="R668" s="5"/>
    </row>
    <row r="669" spans="2:18" x14ac:dyDescent="0.3">
      <c r="B669" s="22" t="s">
        <v>23</v>
      </c>
      <c r="C669" s="22">
        <v>1128299</v>
      </c>
      <c r="D669" s="23">
        <v>44257</v>
      </c>
      <c r="E669" s="22" t="s">
        <v>24</v>
      </c>
      <c r="F669" s="22" t="s">
        <v>41</v>
      </c>
      <c r="G669" s="22" t="s">
        <v>42</v>
      </c>
      <c r="H669" s="22" t="s">
        <v>14</v>
      </c>
      <c r="I669" s="24">
        <v>0.64999999999999991</v>
      </c>
      <c r="J669" s="25">
        <v>3250</v>
      </c>
      <c r="K669" s="26">
        <f t="shared" si="218"/>
        <v>2112.4999999999995</v>
      </c>
      <c r="L669" s="26">
        <f t="shared" si="219"/>
        <v>633.74999999999989</v>
      </c>
      <c r="M669" s="27">
        <v>0.3</v>
      </c>
      <c r="O669" s="1"/>
      <c r="P669" s="2"/>
      <c r="Q669" s="3"/>
      <c r="R669" s="5"/>
    </row>
    <row r="670" spans="2:18" x14ac:dyDescent="0.3">
      <c r="B670" s="22" t="s">
        <v>23</v>
      </c>
      <c r="C670" s="22">
        <v>1128299</v>
      </c>
      <c r="D670" s="23">
        <v>44257</v>
      </c>
      <c r="E670" s="22" t="s">
        <v>24</v>
      </c>
      <c r="F670" s="22" t="s">
        <v>41</v>
      </c>
      <c r="G670" s="22" t="s">
        <v>42</v>
      </c>
      <c r="H670" s="22" t="s">
        <v>16</v>
      </c>
      <c r="I670" s="24">
        <v>0.7</v>
      </c>
      <c r="J670" s="25">
        <v>1750</v>
      </c>
      <c r="K670" s="26">
        <f t="shared" si="218"/>
        <v>1225</v>
      </c>
      <c r="L670" s="26">
        <f t="shared" si="219"/>
        <v>306.25</v>
      </c>
      <c r="M670" s="27">
        <v>0.25</v>
      </c>
      <c r="O670" s="1"/>
      <c r="P670" s="2"/>
      <c r="Q670" s="3"/>
      <c r="R670" s="5"/>
    </row>
    <row r="671" spans="2:18" x14ac:dyDescent="0.3">
      <c r="B671" s="22" t="s">
        <v>23</v>
      </c>
      <c r="C671" s="22">
        <v>1128299</v>
      </c>
      <c r="D671" s="23">
        <v>44257</v>
      </c>
      <c r="E671" s="22" t="s">
        <v>24</v>
      </c>
      <c r="F671" s="22" t="s">
        <v>41</v>
      </c>
      <c r="G671" s="22" t="s">
        <v>42</v>
      </c>
      <c r="H671" s="22" t="s">
        <v>17</v>
      </c>
      <c r="I671" s="24">
        <v>0.64999999999999991</v>
      </c>
      <c r="J671" s="25">
        <v>3750</v>
      </c>
      <c r="K671" s="26">
        <f t="shared" si="218"/>
        <v>2437.4999999999995</v>
      </c>
      <c r="L671" s="26">
        <f t="shared" si="219"/>
        <v>487.49999999999994</v>
      </c>
      <c r="M671" s="27">
        <v>0.2</v>
      </c>
      <c r="O671" s="1"/>
      <c r="P671" s="2"/>
      <c r="Q671" s="3"/>
      <c r="R671" s="5"/>
    </row>
    <row r="672" spans="2:18" x14ac:dyDescent="0.3">
      <c r="B672" s="22" t="s">
        <v>23</v>
      </c>
      <c r="C672" s="22">
        <v>1128299</v>
      </c>
      <c r="D672" s="23">
        <v>44289</v>
      </c>
      <c r="E672" s="22" t="s">
        <v>24</v>
      </c>
      <c r="F672" s="22" t="s">
        <v>41</v>
      </c>
      <c r="G672" s="22" t="s">
        <v>42</v>
      </c>
      <c r="H672" s="22" t="s">
        <v>12</v>
      </c>
      <c r="I672" s="24">
        <v>0.7</v>
      </c>
      <c r="J672" s="25">
        <v>5500</v>
      </c>
      <c r="K672" s="26">
        <f>I672*J672</f>
        <v>3849.9999999999995</v>
      </c>
      <c r="L672" s="26">
        <f>K672*M672</f>
        <v>1154.9999999999998</v>
      </c>
      <c r="M672" s="27">
        <v>0.3</v>
      </c>
      <c r="O672" s="1"/>
      <c r="P672" s="2"/>
      <c r="Q672" s="3"/>
      <c r="R672" s="5"/>
    </row>
    <row r="673" spans="2:18" x14ac:dyDescent="0.3">
      <c r="B673" s="22" t="s">
        <v>23</v>
      </c>
      <c r="C673" s="22">
        <v>1128299</v>
      </c>
      <c r="D673" s="23">
        <v>44289</v>
      </c>
      <c r="E673" s="22" t="s">
        <v>24</v>
      </c>
      <c r="F673" s="22" t="s">
        <v>41</v>
      </c>
      <c r="G673" s="22" t="s">
        <v>42</v>
      </c>
      <c r="H673" s="22" t="s">
        <v>15</v>
      </c>
      <c r="I673" s="24">
        <v>0.75</v>
      </c>
      <c r="J673" s="25">
        <v>3500</v>
      </c>
      <c r="K673" s="26">
        <f>I673*J673</f>
        <v>2625</v>
      </c>
      <c r="L673" s="26">
        <f>K673*M673</f>
        <v>656.25</v>
      </c>
      <c r="M673" s="27">
        <v>0.25</v>
      </c>
      <c r="O673" s="1"/>
      <c r="P673" s="2"/>
      <c r="Q673" s="3"/>
      <c r="R673" s="5"/>
    </row>
    <row r="674" spans="2:18" x14ac:dyDescent="0.3">
      <c r="B674" s="22" t="s">
        <v>23</v>
      </c>
      <c r="C674" s="22">
        <v>1128299</v>
      </c>
      <c r="D674" s="23">
        <v>44289</v>
      </c>
      <c r="E674" s="22" t="s">
        <v>24</v>
      </c>
      <c r="F674" s="22" t="s">
        <v>41</v>
      </c>
      <c r="G674" s="22" t="s">
        <v>42</v>
      </c>
      <c r="H674" s="22" t="s">
        <v>13</v>
      </c>
      <c r="I674" s="24">
        <v>0.75</v>
      </c>
      <c r="J674" s="25">
        <v>4000</v>
      </c>
      <c r="K674" s="26">
        <f t="shared" ref="K674:K677" si="220">I674*J674</f>
        <v>3000</v>
      </c>
      <c r="L674" s="26">
        <f t="shared" ref="L674:L677" si="221">K674*M674</f>
        <v>750</v>
      </c>
      <c r="M674" s="27">
        <v>0.25</v>
      </c>
      <c r="O674" s="1"/>
      <c r="P674" s="2"/>
      <c r="Q674" s="3"/>
      <c r="R674" s="5"/>
    </row>
    <row r="675" spans="2:18" x14ac:dyDescent="0.3">
      <c r="B675" s="22" t="s">
        <v>23</v>
      </c>
      <c r="C675" s="22">
        <v>1128299</v>
      </c>
      <c r="D675" s="23">
        <v>44289</v>
      </c>
      <c r="E675" s="22" t="s">
        <v>24</v>
      </c>
      <c r="F675" s="22" t="s">
        <v>41</v>
      </c>
      <c r="G675" s="22" t="s">
        <v>42</v>
      </c>
      <c r="H675" s="22" t="s">
        <v>14</v>
      </c>
      <c r="I675" s="24">
        <v>0.6</v>
      </c>
      <c r="J675" s="25">
        <v>3000</v>
      </c>
      <c r="K675" s="26">
        <f t="shared" si="220"/>
        <v>1800</v>
      </c>
      <c r="L675" s="26">
        <f t="shared" si="221"/>
        <v>540</v>
      </c>
      <c r="M675" s="27">
        <v>0.3</v>
      </c>
      <c r="O675" s="1"/>
      <c r="P675" s="2"/>
      <c r="Q675" s="3"/>
      <c r="R675" s="5"/>
    </row>
    <row r="676" spans="2:18" x14ac:dyDescent="0.3">
      <c r="B676" s="22" t="s">
        <v>23</v>
      </c>
      <c r="C676" s="22">
        <v>1128299</v>
      </c>
      <c r="D676" s="23">
        <v>44289</v>
      </c>
      <c r="E676" s="22" t="s">
        <v>24</v>
      </c>
      <c r="F676" s="22" t="s">
        <v>41</v>
      </c>
      <c r="G676" s="22" t="s">
        <v>42</v>
      </c>
      <c r="H676" s="22" t="s">
        <v>16</v>
      </c>
      <c r="I676" s="24">
        <v>0.65</v>
      </c>
      <c r="J676" s="25">
        <v>2000</v>
      </c>
      <c r="K676" s="26">
        <f t="shared" si="220"/>
        <v>1300</v>
      </c>
      <c r="L676" s="26">
        <f t="shared" si="221"/>
        <v>325</v>
      </c>
      <c r="M676" s="27">
        <v>0.25</v>
      </c>
      <c r="O676" s="1"/>
      <c r="P676" s="2"/>
      <c r="Q676" s="3"/>
      <c r="R676" s="5"/>
    </row>
    <row r="677" spans="2:18" x14ac:dyDescent="0.3">
      <c r="B677" s="22" t="s">
        <v>23</v>
      </c>
      <c r="C677" s="22">
        <v>1128299</v>
      </c>
      <c r="D677" s="23">
        <v>44289</v>
      </c>
      <c r="E677" s="22" t="s">
        <v>24</v>
      </c>
      <c r="F677" s="22" t="s">
        <v>41</v>
      </c>
      <c r="G677" s="22" t="s">
        <v>42</v>
      </c>
      <c r="H677" s="22" t="s">
        <v>17</v>
      </c>
      <c r="I677" s="24">
        <v>0.8</v>
      </c>
      <c r="J677" s="25">
        <v>3500</v>
      </c>
      <c r="K677" s="26">
        <f t="shared" si="220"/>
        <v>2800</v>
      </c>
      <c r="L677" s="26">
        <f t="shared" si="221"/>
        <v>560</v>
      </c>
      <c r="M677" s="27">
        <v>0.2</v>
      </c>
      <c r="O677" s="1"/>
      <c r="P677" s="2"/>
      <c r="Q677" s="3"/>
      <c r="R677" s="5"/>
    </row>
    <row r="678" spans="2:18" x14ac:dyDescent="0.3">
      <c r="B678" s="22" t="s">
        <v>23</v>
      </c>
      <c r="C678" s="22">
        <v>1128299</v>
      </c>
      <c r="D678" s="23">
        <v>44320</v>
      </c>
      <c r="E678" s="22" t="s">
        <v>24</v>
      </c>
      <c r="F678" s="22" t="s">
        <v>41</v>
      </c>
      <c r="G678" s="22" t="s">
        <v>42</v>
      </c>
      <c r="H678" s="22" t="s">
        <v>12</v>
      </c>
      <c r="I678" s="24">
        <v>0.6</v>
      </c>
      <c r="J678" s="25">
        <v>5500</v>
      </c>
      <c r="K678" s="26">
        <f>I678*J678</f>
        <v>3300</v>
      </c>
      <c r="L678" s="26">
        <f>K678*M678</f>
        <v>990</v>
      </c>
      <c r="M678" s="27">
        <v>0.3</v>
      </c>
      <c r="O678" s="1"/>
      <c r="P678" s="2"/>
      <c r="Q678" s="3"/>
      <c r="R678" s="5"/>
    </row>
    <row r="679" spans="2:18" x14ac:dyDescent="0.3">
      <c r="B679" s="22" t="s">
        <v>23</v>
      </c>
      <c r="C679" s="22">
        <v>1128299</v>
      </c>
      <c r="D679" s="23">
        <v>44320</v>
      </c>
      <c r="E679" s="22" t="s">
        <v>24</v>
      </c>
      <c r="F679" s="22" t="s">
        <v>41</v>
      </c>
      <c r="G679" s="22" t="s">
        <v>42</v>
      </c>
      <c r="H679" s="22" t="s">
        <v>15</v>
      </c>
      <c r="I679" s="24">
        <v>0.65</v>
      </c>
      <c r="J679" s="25">
        <v>4000</v>
      </c>
      <c r="K679" s="26">
        <f>I679*J679</f>
        <v>2600</v>
      </c>
      <c r="L679" s="26">
        <f>K679*M679</f>
        <v>650</v>
      </c>
      <c r="M679" s="27">
        <v>0.25</v>
      </c>
      <c r="O679" s="1"/>
      <c r="P679" s="2"/>
      <c r="Q679" s="3"/>
      <c r="R679" s="5"/>
    </row>
    <row r="680" spans="2:18" x14ac:dyDescent="0.3">
      <c r="B680" s="22" t="s">
        <v>23</v>
      </c>
      <c r="C680" s="22">
        <v>1128299</v>
      </c>
      <c r="D680" s="23">
        <v>44320</v>
      </c>
      <c r="E680" s="22" t="s">
        <v>24</v>
      </c>
      <c r="F680" s="22" t="s">
        <v>41</v>
      </c>
      <c r="G680" s="22" t="s">
        <v>42</v>
      </c>
      <c r="H680" s="22" t="s">
        <v>13</v>
      </c>
      <c r="I680" s="24">
        <v>0.65</v>
      </c>
      <c r="J680" s="25">
        <v>4000</v>
      </c>
      <c r="K680" s="26">
        <f t="shared" ref="K680:K683" si="222">I680*J680</f>
        <v>2600</v>
      </c>
      <c r="L680" s="26">
        <f t="shared" ref="L680:L683" si="223">K680*M680</f>
        <v>650</v>
      </c>
      <c r="M680" s="27">
        <v>0.25</v>
      </c>
      <c r="O680" s="1"/>
      <c r="P680" s="2"/>
      <c r="Q680" s="3"/>
      <c r="R680" s="5"/>
    </row>
    <row r="681" spans="2:18" x14ac:dyDescent="0.3">
      <c r="B681" s="22" t="s">
        <v>23</v>
      </c>
      <c r="C681" s="22">
        <v>1128299</v>
      </c>
      <c r="D681" s="23">
        <v>44320</v>
      </c>
      <c r="E681" s="22" t="s">
        <v>24</v>
      </c>
      <c r="F681" s="22" t="s">
        <v>41</v>
      </c>
      <c r="G681" s="22" t="s">
        <v>42</v>
      </c>
      <c r="H681" s="22" t="s">
        <v>14</v>
      </c>
      <c r="I681" s="24">
        <v>0.6</v>
      </c>
      <c r="J681" s="25">
        <v>3000</v>
      </c>
      <c r="K681" s="26">
        <f t="shared" si="222"/>
        <v>1800</v>
      </c>
      <c r="L681" s="26">
        <f t="shared" si="223"/>
        <v>540</v>
      </c>
      <c r="M681" s="27">
        <v>0.3</v>
      </c>
      <c r="O681" s="1"/>
      <c r="P681" s="2"/>
      <c r="Q681" s="3"/>
      <c r="R681" s="5"/>
    </row>
    <row r="682" spans="2:18" x14ac:dyDescent="0.3">
      <c r="B682" s="22" t="s">
        <v>23</v>
      </c>
      <c r="C682" s="22">
        <v>1128299</v>
      </c>
      <c r="D682" s="23">
        <v>44320</v>
      </c>
      <c r="E682" s="22" t="s">
        <v>24</v>
      </c>
      <c r="F682" s="22" t="s">
        <v>41</v>
      </c>
      <c r="G682" s="22" t="s">
        <v>42</v>
      </c>
      <c r="H682" s="22" t="s">
        <v>16</v>
      </c>
      <c r="I682" s="24">
        <v>0.65</v>
      </c>
      <c r="J682" s="25">
        <v>2000</v>
      </c>
      <c r="K682" s="26">
        <f t="shared" si="222"/>
        <v>1300</v>
      </c>
      <c r="L682" s="26">
        <f t="shared" si="223"/>
        <v>325</v>
      </c>
      <c r="M682" s="27">
        <v>0.25</v>
      </c>
      <c r="O682" s="1"/>
      <c r="P682" s="2"/>
      <c r="Q682" s="3"/>
      <c r="R682" s="5"/>
    </row>
    <row r="683" spans="2:18" x14ac:dyDescent="0.3">
      <c r="B683" s="22" t="s">
        <v>23</v>
      </c>
      <c r="C683" s="22">
        <v>1128299</v>
      </c>
      <c r="D683" s="23">
        <v>44320</v>
      </c>
      <c r="E683" s="22" t="s">
        <v>24</v>
      </c>
      <c r="F683" s="22" t="s">
        <v>41</v>
      </c>
      <c r="G683" s="22" t="s">
        <v>42</v>
      </c>
      <c r="H683" s="22" t="s">
        <v>17</v>
      </c>
      <c r="I683" s="24">
        <v>0.8</v>
      </c>
      <c r="J683" s="25">
        <v>5000</v>
      </c>
      <c r="K683" s="26">
        <f t="shared" si="222"/>
        <v>4000</v>
      </c>
      <c r="L683" s="26">
        <f t="shared" si="223"/>
        <v>800</v>
      </c>
      <c r="M683" s="27">
        <v>0.2</v>
      </c>
      <c r="O683" s="1"/>
      <c r="P683" s="2"/>
      <c r="Q683" s="3"/>
      <c r="R683" s="5"/>
    </row>
    <row r="684" spans="2:18" x14ac:dyDescent="0.3">
      <c r="B684" s="22" t="s">
        <v>23</v>
      </c>
      <c r="C684" s="22">
        <v>1128299</v>
      </c>
      <c r="D684" s="23">
        <v>44350</v>
      </c>
      <c r="E684" s="22" t="s">
        <v>24</v>
      </c>
      <c r="F684" s="22" t="s">
        <v>41</v>
      </c>
      <c r="G684" s="22" t="s">
        <v>42</v>
      </c>
      <c r="H684" s="22" t="s">
        <v>12</v>
      </c>
      <c r="I684" s="24">
        <v>0.75</v>
      </c>
      <c r="J684" s="25">
        <v>7500</v>
      </c>
      <c r="K684" s="26">
        <f>I684*J684</f>
        <v>5625</v>
      </c>
      <c r="L684" s="26">
        <f>K684*M684</f>
        <v>1687.5</v>
      </c>
      <c r="M684" s="27">
        <v>0.3</v>
      </c>
      <c r="O684" s="1"/>
      <c r="P684" s="2"/>
      <c r="Q684" s="3"/>
      <c r="R684" s="5"/>
    </row>
    <row r="685" spans="2:18" x14ac:dyDescent="0.3">
      <c r="B685" s="22" t="s">
        <v>23</v>
      </c>
      <c r="C685" s="22">
        <v>1128299</v>
      </c>
      <c r="D685" s="23">
        <v>44350</v>
      </c>
      <c r="E685" s="22" t="s">
        <v>24</v>
      </c>
      <c r="F685" s="22" t="s">
        <v>41</v>
      </c>
      <c r="G685" s="22" t="s">
        <v>42</v>
      </c>
      <c r="H685" s="22" t="s">
        <v>15</v>
      </c>
      <c r="I685" s="24">
        <v>0.8</v>
      </c>
      <c r="J685" s="25">
        <v>6250</v>
      </c>
      <c r="K685" s="26">
        <f>I685*J685</f>
        <v>5000</v>
      </c>
      <c r="L685" s="26">
        <f>K685*M685</f>
        <v>1250</v>
      </c>
      <c r="M685" s="27">
        <v>0.25</v>
      </c>
      <c r="O685" s="1"/>
      <c r="P685" s="2"/>
      <c r="Q685" s="3"/>
      <c r="R685" s="5"/>
    </row>
    <row r="686" spans="2:18" x14ac:dyDescent="0.3">
      <c r="B686" s="22" t="s">
        <v>23</v>
      </c>
      <c r="C686" s="22">
        <v>1128299</v>
      </c>
      <c r="D686" s="23">
        <v>44350</v>
      </c>
      <c r="E686" s="22" t="s">
        <v>24</v>
      </c>
      <c r="F686" s="22" t="s">
        <v>41</v>
      </c>
      <c r="G686" s="22" t="s">
        <v>42</v>
      </c>
      <c r="H686" s="22" t="s">
        <v>13</v>
      </c>
      <c r="I686" s="24">
        <v>0.8</v>
      </c>
      <c r="J686" s="25">
        <v>6250</v>
      </c>
      <c r="K686" s="26">
        <f t="shared" ref="K686:K689" si="224">I686*J686</f>
        <v>5000</v>
      </c>
      <c r="L686" s="26">
        <f t="shared" ref="L686:L689" si="225">K686*M686</f>
        <v>1250</v>
      </c>
      <c r="M686" s="27">
        <v>0.25</v>
      </c>
      <c r="O686" s="1"/>
      <c r="P686" s="2"/>
      <c r="Q686" s="3"/>
      <c r="R686" s="5"/>
    </row>
    <row r="687" spans="2:18" x14ac:dyDescent="0.3">
      <c r="B687" s="22" t="s">
        <v>23</v>
      </c>
      <c r="C687" s="22">
        <v>1128299</v>
      </c>
      <c r="D687" s="23">
        <v>44350</v>
      </c>
      <c r="E687" s="22" t="s">
        <v>24</v>
      </c>
      <c r="F687" s="22" t="s">
        <v>41</v>
      </c>
      <c r="G687" s="22" t="s">
        <v>42</v>
      </c>
      <c r="H687" s="22" t="s">
        <v>14</v>
      </c>
      <c r="I687" s="24">
        <v>0.8</v>
      </c>
      <c r="J687" s="25">
        <v>5000</v>
      </c>
      <c r="K687" s="26">
        <f t="shared" si="224"/>
        <v>4000</v>
      </c>
      <c r="L687" s="26">
        <f t="shared" si="225"/>
        <v>1200</v>
      </c>
      <c r="M687" s="27">
        <v>0.3</v>
      </c>
      <c r="O687" s="1"/>
      <c r="P687" s="2"/>
      <c r="Q687" s="3"/>
      <c r="R687" s="5"/>
    </row>
    <row r="688" spans="2:18" x14ac:dyDescent="0.3">
      <c r="B688" s="22" t="s">
        <v>23</v>
      </c>
      <c r="C688" s="22">
        <v>1128299</v>
      </c>
      <c r="D688" s="23">
        <v>44350</v>
      </c>
      <c r="E688" s="22" t="s">
        <v>24</v>
      </c>
      <c r="F688" s="22" t="s">
        <v>41</v>
      </c>
      <c r="G688" s="22" t="s">
        <v>42</v>
      </c>
      <c r="H688" s="22" t="s">
        <v>16</v>
      </c>
      <c r="I688" s="24">
        <v>0.85000000000000009</v>
      </c>
      <c r="J688" s="25">
        <v>3750</v>
      </c>
      <c r="K688" s="26">
        <f t="shared" si="224"/>
        <v>3187.5000000000005</v>
      </c>
      <c r="L688" s="26">
        <f t="shared" si="225"/>
        <v>796.87500000000011</v>
      </c>
      <c r="M688" s="27">
        <v>0.25</v>
      </c>
      <c r="O688" s="1"/>
      <c r="P688" s="2"/>
      <c r="Q688" s="3"/>
      <c r="R688" s="5"/>
    </row>
    <row r="689" spans="2:18" x14ac:dyDescent="0.3">
      <c r="B689" s="22" t="s">
        <v>23</v>
      </c>
      <c r="C689" s="22">
        <v>1128299</v>
      </c>
      <c r="D689" s="23">
        <v>44350</v>
      </c>
      <c r="E689" s="22" t="s">
        <v>24</v>
      </c>
      <c r="F689" s="22" t="s">
        <v>41</v>
      </c>
      <c r="G689" s="22" t="s">
        <v>42</v>
      </c>
      <c r="H689" s="22" t="s">
        <v>17</v>
      </c>
      <c r="I689" s="24">
        <v>1</v>
      </c>
      <c r="J689" s="25">
        <v>6750</v>
      </c>
      <c r="K689" s="26">
        <f t="shared" si="224"/>
        <v>6750</v>
      </c>
      <c r="L689" s="26">
        <f t="shared" si="225"/>
        <v>1350</v>
      </c>
      <c r="M689" s="27">
        <v>0.2</v>
      </c>
      <c r="O689" s="1"/>
      <c r="P689" s="2"/>
      <c r="Q689" s="3"/>
      <c r="R689" s="5"/>
    </row>
    <row r="690" spans="2:18" x14ac:dyDescent="0.3">
      <c r="B690" s="22" t="s">
        <v>23</v>
      </c>
      <c r="C690" s="22">
        <v>1128299</v>
      </c>
      <c r="D690" s="23">
        <v>44379</v>
      </c>
      <c r="E690" s="22" t="s">
        <v>24</v>
      </c>
      <c r="F690" s="22" t="s">
        <v>41</v>
      </c>
      <c r="G690" s="22" t="s">
        <v>42</v>
      </c>
      <c r="H690" s="22" t="s">
        <v>12</v>
      </c>
      <c r="I690" s="24">
        <v>0.8</v>
      </c>
      <c r="J690" s="25">
        <v>8250</v>
      </c>
      <c r="K690" s="26">
        <f>I690*J690</f>
        <v>6600</v>
      </c>
      <c r="L690" s="26">
        <f>K690*M690</f>
        <v>1980</v>
      </c>
      <c r="M690" s="27">
        <v>0.3</v>
      </c>
      <c r="O690" s="1"/>
      <c r="P690" s="2"/>
      <c r="Q690" s="3"/>
      <c r="R690" s="5"/>
    </row>
    <row r="691" spans="2:18" x14ac:dyDescent="0.3">
      <c r="B691" s="22" t="s">
        <v>23</v>
      </c>
      <c r="C691" s="22">
        <v>1128299</v>
      </c>
      <c r="D691" s="23">
        <v>44379</v>
      </c>
      <c r="E691" s="22" t="s">
        <v>24</v>
      </c>
      <c r="F691" s="22" t="s">
        <v>41</v>
      </c>
      <c r="G691" s="22" t="s">
        <v>42</v>
      </c>
      <c r="H691" s="22" t="s">
        <v>15</v>
      </c>
      <c r="I691" s="24">
        <v>0.85000000000000009</v>
      </c>
      <c r="J691" s="25">
        <v>6750</v>
      </c>
      <c r="K691" s="26">
        <f>I691*J691</f>
        <v>5737.5000000000009</v>
      </c>
      <c r="L691" s="26">
        <f>K691*M691</f>
        <v>1434.3750000000002</v>
      </c>
      <c r="M691" s="27">
        <v>0.25</v>
      </c>
      <c r="O691" s="1"/>
      <c r="P691" s="2"/>
      <c r="Q691" s="3"/>
      <c r="R691" s="5"/>
    </row>
    <row r="692" spans="2:18" x14ac:dyDescent="0.3">
      <c r="B692" s="22" t="s">
        <v>23</v>
      </c>
      <c r="C692" s="22">
        <v>1128299</v>
      </c>
      <c r="D692" s="23">
        <v>44379</v>
      </c>
      <c r="E692" s="22" t="s">
        <v>24</v>
      </c>
      <c r="F692" s="22" t="s">
        <v>41</v>
      </c>
      <c r="G692" s="22" t="s">
        <v>42</v>
      </c>
      <c r="H692" s="22" t="s">
        <v>13</v>
      </c>
      <c r="I692" s="24">
        <v>0.85000000000000009</v>
      </c>
      <c r="J692" s="25">
        <v>6250</v>
      </c>
      <c r="K692" s="26">
        <f t="shared" ref="K692:K695" si="226">I692*J692</f>
        <v>5312.5000000000009</v>
      </c>
      <c r="L692" s="26">
        <f t="shared" ref="L692:L695" si="227">K692*M692</f>
        <v>1328.1250000000002</v>
      </c>
      <c r="M692" s="27">
        <v>0.25</v>
      </c>
      <c r="O692" s="1"/>
      <c r="P692" s="2"/>
      <c r="Q692" s="3"/>
      <c r="R692" s="5"/>
    </row>
    <row r="693" spans="2:18" x14ac:dyDescent="0.3">
      <c r="B693" s="22" t="s">
        <v>23</v>
      </c>
      <c r="C693" s="22">
        <v>1128299</v>
      </c>
      <c r="D693" s="23">
        <v>44379</v>
      </c>
      <c r="E693" s="22" t="s">
        <v>24</v>
      </c>
      <c r="F693" s="22" t="s">
        <v>41</v>
      </c>
      <c r="G693" s="22" t="s">
        <v>42</v>
      </c>
      <c r="H693" s="22" t="s">
        <v>14</v>
      </c>
      <c r="I693" s="24">
        <v>0.8</v>
      </c>
      <c r="J693" s="25">
        <v>5250</v>
      </c>
      <c r="K693" s="26">
        <f t="shared" si="226"/>
        <v>4200</v>
      </c>
      <c r="L693" s="26">
        <f t="shared" si="227"/>
        <v>1260</v>
      </c>
      <c r="M693" s="27">
        <v>0.3</v>
      </c>
      <c r="O693" s="1"/>
      <c r="P693" s="2"/>
      <c r="Q693" s="3"/>
      <c r="R693" s="5"/>
    </row>
    <row r="694" spans="2:18" x14ac:dyDescent="0.3">
      <c r="B694" s="22" t="s">
        <v>23</v>
      </c>
      <c r="C694" s="22">
        <v>1128299</v>
      </c>
      <c r="D694" s="23">
        <v>44379</v>
      </c>
      <c r="E694" s="22" t="s">
        <v>24</v>
      </c>
      <c r="F694" s="22" t="s">
        <v>41</v>
      </c>
      <c r="G694" s="22" t="s">
        <v>42</v>
      </c>
      <c r="H694" s="22" t="s">
        <v>16</v>
      </c>
      <c r="I694" s="24">
        <v>0.85000000000000009</v>
      </c>
      <c r="J694" s="25">
        <v>5750</v>
      </c>
      <c r="K694" s="26">
        <f t="shared" si="226"/>
        <v>4887.5000000000009</v>
      </c>
      <c r="L694" s="26">
        <f t="shared" si="227"/>
        <v>1221.8750000000002</v>
      </c>
      <c r="M694" s="27">
        <v>0.25</v>
      </c>
      <c r="O694" s="1"/>
      <c r="P694" s="2"/>
      <c r="Q694" s="3"/>
      <c r="R694" s="5"/>
    </row>
    <row r="695" spans="2:18" x14ac:dyDescent="0.3">
      <c r="B695" s="22" t="s">
        <v>23</v>
      </c>
      <c r="C695" s="22">
        <v>1128299</v>
      </c>
      <c r="D695" s="23">
        <v>44379</v>
      </c>
      <c r="E695" s="22" t="s">
        <v>24</v>
      </c>
      <c r="F695" s="22" t="s">
        <v>41</v>
      </c>
      <c r="G695" s="22" t="s">
        <v>42</v>
      </c>
      <c r="H695" s="22" t="s">
        <v>17</v>
      </c>
      <c r="I695" s="24">
        <v>1</v>
      </c>
      <c r="J695" s="25">
        <v>5750</v>
      </c>
      <c r="K695" s="26">
        <f t="shared" si="226"/>
        <v>5750</v>
      </c>
      <c r="L695" s="26">
        <f t="shared" si="227"/>
        <v>1150</v>
      </c>
      <c r="M695" s="27">
        <v>0.2</v>
      </c>
      <c r="O695" s="1"/>
      <c r="P695" s="2"/>
      <c r="Q695" s="3"/>
      <c r="R695" s="5"/>
    </row>
    <row r="696" spans="2:18" x14ac:dyDescent="0.3">
      <c r="B696" s="22" t="s">
        <v>23</v>
      </c>
      <c r="C696" s="22">
        <v>1128299</v>
      </c>
      <c r="D696" s="23">
        <v>44411</v>
      </c>
      <c r="E696" s="22" t="s">
        <v>24</v>
      </c>
      <c r="F696" s="22" t="s">
        <v>41</v>
      </c>
      <c r="G696" s="22" t="s">
        <v>42</v>
      </c>
      <c r="H696" s="22" t="s">
        <v>12</v>
      </c>
      <c r="I696" s="24">
        <v>0.85000000000000009</v>
      </c>
      <c r="J696" s="25">
        <v>7750</v>
      </c>
      <c r="K696" s="26">
        <f>I696*J696</f>
        <v>6587.5000000000009</v>
      </c>
      <c r="L696" s="26">
        <f>K696*M696</f>
        <v>1976.2500000000002</v>
      </c>
      <c r="M696" s="27">
        <v>0.3</v>
      </c>
      <c r="O696" s="1"/>
      <c r="P696" s="2"/>
      <c r="Q696" s="3"/>
      <c r="R696" s="5"/>
    </row>
    <row r="697" spans="2:18" x14ac:dyDescent="0.3">
      <c r="B697" s="22" t="s">
        <v>23</v>
      </c>
      <c r="C697" s="22">
        <v>1128299</v>
      </c>
      <c r="D697" s="23">
        <v>44411</v>
      </c>
      <c r="E697" s="22" t="s">
        <v>24</v>
      </c>
      <c r="F697" s="22" t="s">
        <v>41</v>
      </c>
      <c r="G697" s="22" t="s">
        <v>42</v>
      </c>
      <c r="H697" s="22" t="s">
        <v>15</v>
      </c>
      <c r="I697" s="24">
        <v>0.80000000000000016</v>
      </c>
      <c r="J697" s="25">
        <v>7500</v>
      </c>
      <c r="K697" s="26">
        <f>I697*J697</f>
        <v>6000.0000000000009</v>
      </c>
      <c r="L697" s="26">
        <f>K697*M697</f>
        <v>1500.0000000000002</v>
      </c>
      <c r="M697" s="27">
        <v>0.25</v>
      </c>
      <c r="O697" s="1"/>
      <c r="P697" s="2"/>
      <c r="Q697" s="3"/>
      <c r="R697" s="5"/>
    </row>
    <row r="698" spans="2:18" x14ac:dyDescent="0.3">
      <c r="B698" s="22" t="s">
        <v>23</v>
      </c>
      <c r="C698" s="22">
        <v>1128299</v>
      </c>
      <c r="D698" s="23">
        <v>44411</v>
      </c>
      <c r="E698" s="22" t="s">
        <v>24</v>
      </c>
      <c r="F698" s="22" t="s">
        <v>41</v>
      </c>
      <c r="G698" s="22" t="s">
        <v>42</v>
      </c>
      <c r="H698" s="22" t="s">
        <v>13</v>
      </c>
      <c r="I698" s="24">
        <v>0.75000000000000011</v>
      </c>
      <c r="J698" s="25">
        <v>6250</v>
      </c>
      <c r="K698" s="26">
        <f t="shared" ref="K698:K701" si="228">I698*J698</f>
        <v>4687.5000000000009</v>
      </c>
      <c r="L698" s="26">
        <f t="shared" ref="L698:L701" si="229">K698*M698</f>
        <v>1171.8750000000002</v>
      </c>
      <c r="M698" s="27">
        <v>0.25</v>
      </c>
      <c r="O698" s="1"/>
      <c r="P698" s="2"/>
      <c r="Q698" s="3"/>
      <c r="R698" s="5"/>
    </row>
    <row r="699" spans="2:18" x14ac:dyDescent="0.3">
      <c r="B699" s="22" t="s">
        <v>23</v>
      </c>
      <c r="C699" s="22">
        <v>1128299</v>
      </c>
      <c r="D699" s="23">
        <v>44411</v>
      </c>
      <c r="E699" s="22" t="s">
        <v>24</v>
      </c>
      <c r="F699" s="22" t="s">
        <v>41</v>
      </c>
      <c r="G699" s="22" t="s">
        <v>42</v>
      </c>
      <c r="H699" s="22" t="s">
        <v>14</v>
      </c>
      <c r="I699" s="24">
        <v>0.75000000000000011</v>
      </c>
      <c r="J699" s="25">
        <v>5750</v>
      </c>
      <c r="K699" s="26">
        <f t="shared" si="228"/>
        <v>4312.5000000000009</v>
      </c>
      <c r="L699" s="26">
        <f t="shared" si="229"/>
        <v>1293.7500000000002</v>
      </c>
      <c r="M699" s="27">
        <v>0.3</v>
      </c>
      <c r="O699" s="1"/>
      <c r="P699" s="2"/>
      <c r="Q699" s="3"/>
      <c r="R699" s="5"/>
    </row>
    <row r="700" spans="2:18" x14ac:dyDescent="0.3">
      <c r="B700" s="22" t="s">
        <v>23</v>
      </c>
      <c r="C700" s="22">
        <v>1128299</v>
      </c>
      <c r="D700" s="23">
        <v>44411</v>
      </c>
      <c r="E700" s="22" t="s">
        <v>24</v>
      </c>
      <c r="F700" s="22" t="s">
        <v>41</v>
      </c>
      <c r="G700" s="22" t="s">
        <v>42</v>
      </c>
      <c r="H700" s="22" t="s">
        <v>16</v>
      </c>
      <c r="I700" s="24">
        <v>0.75</v>
      </c>
      <c r="J700" s="25">
        <v>5750</v>
      </c>
      <c r="K700" s="26">
        <f t="shared" si="228"/>
        <v>4312.5</v>
      </c>
      <c r="L700" s="26">
        <f t="shared" si="229"/>
        <v>1078.125</v>
      </c>
      <c r="M700" s="27">
        <v>0.25</v>
      </c>
      <c r="O700" s="1"/>
      <c r="P700" s="2"/>
      <c r="Q700" s="3"/>
      <c r="R700" s="5"/>
    </row>
    <row r="701" spans="2:18" x14ac:dyDescent="0.3">
      <c r="B701" s="22" t="s">
        <v>23</v>
      </c>
      <c r="C701" s="22">
        <v>1128299</v>
      </c>
      <c r="D701" s="23">
        <v>44411</v>
      </c>
      <c r="E701" s="22" t="s">
        <v>24</v>
      </c>
      <c r="F701" s="22" t="s">
        <v>41</v>
      </c>
      <c r="G701" s="22" t="s">
        <v>42</v>
      </c>
      <c r="H701" s="22" t="s">
        <v>17</v>
      </c>
      <c r="I701" s="24">
        <v>0.8</v>
      </c>
      <c r="J701" s="25">
        <v>4000</v>
      </c>
      <c r="K701" s="26">
        <f t="shared" si="228"/>
        <v>3200</v>
      </c>
      <c r="L701" s="26">
        <f t="shared" si="229"/>
        <v>640</v>
      </c>
      <c r="M701" s="27">
        <v>0.2</v>
      </c>
      <c r="O701" s="1"/>
      <c r="P701" s="2"/>
      <c r="Q701" s="3"/>
      <c r="R701" s="5"/>
    </row>
    <row r="702" spans="2:18" x14ac:dyDescent="0.3">
      <c r="B702" s="22" t="s">
        <v>23</v>
      </c>
      <c r="C702" s="22">
        <v>1128299</v>
      </c>
      <c r="D702" s="23">
        <v>44443</v>
      </c>
      <c r="E702" s="22" t="s">
        <v>24</v>
      </c>
      <c r="F702" s="22" t="s">
        <v>41</v>
      </c>
      <c r="G702" s="22" t="s">
        <v>42</v>
      </c>
      <c r="H702" s="22" t="s">
        <v>12</v>
      </c>
      <c r="I702" s="24">
        <v>0.70000000000000018</v>
      </c>
      <c r="J702" s="25">
        <v>6000</v>
      </c>
      <c r="K702" s="26">
        <f>I702*J702</f>
        <v>4200.0000000000009</v>
      </c>
      <c r="L702" s="26">
        <f>K702*M702</f>
        <v>1260.0000000000002</v>
      </c>
      <c r="M702" s="27">
        <v>0.3</v>
      </c>
      <c r="O702" s="1"/>
      <c r="P702" s="2"/>
      <c r="Q702" s="3"/>
      <c r="R702" s="5"/>
    </row>
    <row r="703" spans="2:18" x14ac:dyDescent="0.3">
      <c r="B703" s="22" t="s">
        <v>23</v>
      </c>
      <c r="C703" s="22">
        <v>1128299</v>
      </c>
      <c r="D703" s="23">
        <v>44443</v>
      </c>
      <c r="E703" s="22" t="s">
        <v>24</v>
      </c>
      <c r="F703" s="22" t="s">
        <v>41</v>
      </c>
      <c r="G703" s="22" t="s">
        <v>42</v>
      </c>
      <c r="H703" s="22" t="s">
        <v>15</v>
      </c>
      <c r="I703" s="24">
        <v>0.75000000000000022</v>
      </c>
      <c r="J703" s="25">
        <v>6000</v>
      </c>
      <c r="K703" s="26">
        <f>I703*J703</f>
        <v>4500.0000000000009</v>
      </c>
      <c r="L703" s="26">
        <f>K703*M703</f>
        <v>1125.0000000000002</v>
      </c>
      <c r="M703" s="27">
        <v>0.25</v>
      </c>
      <c r="O703" s="1"/>
      <c r="P703" s="2"/>
      <c r="Q703" s="3"/>
      <c r="R703" s="5"/>
    </row>
    <row r="704" spans="2:18" x14ac:dyDescent="0.3">
      <c r="B704" s="22" t="s">
        <v>23</v>
      </c>
      <c r="C704" s="22">
        <v>1128299</v>
      </c>
      <c r="D704" s="23">
        <v>44443</v>
      </c>
      <c r="E704" s="22" t="s">
        <v>24</v>
      </c>
      <c r="F704" s="22" t="s">
        <v>41</v>
      </c>
      <c r="G704" s="22" t="s">
        <v>42</v>
      </c>
      <c r="H704" s="22" t="s">
        <v>13</v>
      </c>
      <c r="I704" s="24">
        <v>0.70000000000000018</v>
      </c>
      <c r="J704" s="25">
        <v>4500</v>
      </c>
      <c r="K704" s="26">
        <f t="shared" ref="K704:K707" si="230">I704*J704</f>
        <v>3150.0000000000009</v>
      </c>
      <c r="L704" s="26">
        <f t="shared" ref="L704:L707" si="231">K704*M704</f>
        <v>787.50000000000023</v>
      </c>
      <c r="M704" s="27">
        <v>0.25</v>
      </c>
      <c r="O704" s="1"/>
      <c r="P704" s="2"/>
      <c r="Q704" s="3"/>
      <c r="R704" s="5"/>
    </row>
    <row r="705" spans="2:18" x14ac:dyDescent="0.3">
      <c r="B705" s="22" t="s">
        <v>23</v>
      </c>
      <c r="C705" s="22">
        <v>1128299</v>
      </c>
      <c r="D705" s="23">
        <v>44443</v>
      </c>
      <c r="E705" s="22" t="s">
        <v>24</v>
      </c>
      <c r="F705" s="22" t="s">
        <v>41</v>
      </c>
      <c r="G705" s="22" t="s">
        <v>42</v>
      </c>
      <c r="H705" s="22" t="s">
        <v>14</v>
      </c>
      <c r="I705" s="24">
        <v>0.70000000000000018</v>
      </c>
      <c r="J705" s="25">
        <v>4000</v>
      </c>
      <c r="K705" s="26">
        <f t="shared" si="230"/>
        <v>2800.0000000000009</v>
      </c>
      <c r="L705" s="26">
        <f t="shared" si="231"/>
        <v>840.00000000000023</v>
      </c>
      <c r="M705" s="27">
        <v>0.3</v>
      </c>
      <c r="O705" s="1"/>
      <c r="P705" s="2"/>
      <c r="Q705" s="3"/>
      <c r="R705" s="5"/>
    </row>
    <row r="706" spans="2:18" x14ac:dyDescent="0.3">
      <c r="B706" s="22" t="s">
        <v>23</v>
      </c>
      <c r="C706" s="22">
        <v>1128299</v>
      </c>
      <c r="D706" s="23">
        <v>44443</v>
      </c>
      <c r="E706" s="22" t="s">
        <v>24</v>
      </c>
      <c r="F706" s="22" t="s">
        <v>41</v>
      </c>
      <c r="G706" s="22" t="s">
        <v>42</v>
      </c>
      <c r="H706" s="22" t="s">
        <v>16</v>
      </c>
      <c r="I706" s="24">
        <v>0.80000000000000016</v>
      </c>
      <c r="J706" s="25">
        <v>4250</v>
      </c>
      <c r="K706" s="26">
        <f t="shared" si="230"/>
        <v>3400.0000000000005</v>
      </c>
      <c r="L706" s="26">
        <f t="shared" si="231"/>
        <v>850.00000000000011</v>
      </c>
      <c r="M706" s="27">
        <v>0.25</v>
      </c>
      <c r="O706" s="1"/>
      <c r="P706" s="2"/>
      <c r="Q706" s="3"/>
      <c r="R706" s="5"/>
    </row>
    <row r="707" spans="2:18" x14ac:dyDescent="0.3">
      <c r="B707" s="22" t="s">
        <v>23</v>
      </c>
      <c r="C707" s="22">
        <v>1128299</v>
      </c>
      <c r="D707" s="23">
        <v>44443</v>
      </c>
      <c r="E707" s="22" t="s">
        <v>24</v>
      </c>
      <c r="F707" s="22" t="s">
        <v>41</v>
      </c>
      <c r="G707" s="22" t="s">
        <v>42</v>
      </c>
      <c r="H707" s="22" t="s">
        <v>17</v>
      </c>
      <c r="I707" s="24">
        <v>0.65</v>
      </c>
      <c r="J707" s="25">
        <v>4500</v>
      </c>
      <c r="K707" s="26">
        <f t="shared" si="230"/>
        <v>2925</v>
      </c>
      <c r="L707" s="26">
        <f t="shared" si="231"/>
        <v>585</v>
      </c>
      <c r="M707" s="27">
        <v>0.2</v>
      </c>
      <c r="O707" s="1"/>
      <c r="P707" s="2"/>
      <c r="Q707" s="3"/>
      <c r="R707" s="5"/>
    </row>
    <row r="708" spans="2:18" x14ac:dyDescent="0.3">
      <c r="B708" s="22" t="s">
        <v>23</v>
      </c>
      <c r="C708" s="22">
        <v>1128299</v>
      </c>
      <c r="D708" s="23">
        <v>44472</v>
      </c>
      <c r="E708" s="22" t="s">
        <v>24</v>
      </c>
      <c r="F708" s="22" t="s">
        <v>41</v>
      </c>
      <c r="G708" s="22" t="s">
        <v>42</v>
      </c>
      <c r="H708" s="22" t="s">
        <v>12</v>
      </c>
      <c r="I708" s="24">
        <v>0.60000000000000009</v>
      </c>
      <c r="J708" s="25">
        <v>5500</v>
      </c>
      <c r="K708" s="26">
        <f>I708*J708</f>
        <v>3300.0000000000005</v>
      </c>
      <c r="L708" s="26">
        <f>K708*M708</f>
        <v>990.00000000000011</v>
      </c>
      <c r="M708" s="27">
        <v>0.3</v>
      </c>
      <c r="O708" s="1"/>
      <c r="P708" s="2"/>
      <c r="Q708" s="3"/>
      <c r="R708" s="5"/>
    </row>
    <row r="709" spans="2:18" x14ac:dyDescent="0.3">
      <c r="B709" s="22" t="s">
        <v>23</v>
      </c>
      <c r="C709" s="22">
        <v>1128299</v>
      </c>
      <c r="D709" s="23">
        <v>44472</v>
      </c>
      <c r="E709" s="22" t="s">
        <v>24</v>
      </c>
      <c r="F709" s="22" t="s">
        <v>41</v>
      </c>
      <c r="G709" s="22" t="s">
        <v>42</v>
      </c>
      <c r="H709" s="22" t="s">
        <v>15</v>
      </c>
      <c r="I709" s="24">
        <v>0.65000000000000013</v>
      </c>
      <c r="J709" s="25">
        <v>5500</v>
      </c>
      <c r="K709" s="26">
        <f>I709*J709</f>
        <v>3575.0000000000009</v>
      </c>
      <c r="L709" s="26">
        <f>K709*M709</f>
        <v>893.75000000000023</v>
      </c>
      <c r="M709" s="27">
        <v>0.25</v>
      </c>
      <c r="O709" s="1"/>
      <c r="P709" s="2"/>
      <c r="Q709" s="3"/>
      <c r="R709" s="5"/>
    </row>
    <row r="710" spans="2:18" x14ac:dyDescent="0.3">
      <c r="B710" s="22" t="s">
        <v>23</v>
      </c>
      <c r="C710" s="22">
        <v>1128299</v>
      </c>
      <c r="D710" s="23">
        <v>44472</v>
      </c>
      <c r="E710" s="22" t="s">
        <v>24</v>
      </c>
      <c r="F710" s="22" t="s">
        <v>41</v>
      </c>
      <c r="G710" s="22" t="s">
        <v>42</v>
      </c>
      <c r="H710" s="22" t="s">
        <v>13</v>
      </c>
      <c r="I710" s="24">
        <v>0.60000000000000009</v>
      </c>
      <c r="J710" s="25">
        <v>3750</v>
      </c>
      <c r="K710" s="26">
        <f t="shared" ref="K710:K713" si="232">I710*J710</f>
        <v>2250.0000000000005</v>
      </c>
      <c r="L710" s="26">
        <f t="shared" ref="L710:L713" si="233">K710*M710</f>
        <v>562.50000000000011</v>
      </c>
      <c r="M710" s="27">
        <v>0.25</v>
      </c>
      <c r="O710" s="1"/>
      <c r="P710" s="2"/>
      <c r="Q710" s="3"/>
      <c r="R710" s="5"/>
    </row>
    <row r="711" spans="2:18" x14ac:dyDescent="0.3">
      <c r="B711" s="22" t="s">
        <v>23</v>
      </c>
      <c r="C711" s="22">
        <v>1128299</v>
      </c>
      <c r="D711" s="23">
        <v>44472</v>
      </c>
      <c r="E711" s="22" t="s">
        <v>24</v>
      </c>
      <c r="F711" s="22" t="s">
        <v>41</v>
      </c>
      <c r="G711" s="22" t="s">
        <v>42</v>
      </c>
      <c r="H711" s="22" t="s">
        <v>14</v>
      </c>
      <c r="I711" s="24">
        <v>0.60000000000000009</v>
      </c>
      <c r="J711" s="25">
        <v>3500</v>
      </c>
      <c r="K711" s="26">
        <f t="shared" si="232"/>
        <v>2100.0000000000005</v>
      </c>
      <c r="L711" s="26">
        <f t="shared" si="233"/>
        <v>630.00000000000011</v>
      </c>
      <c r="M711" s="27">
        <v>0.3</v>
      </c>
      <c r="O711" s="1"/>
      <c r="P711" s="2"/>
      <c r="Q711" s="3"/>
      <c r="R711" s="5"/>
    </row>
    <row r="712" spans="2:18" x14ac:dyDescent="0.3">
      <c r="B712" s="22" t="s">
        <v>23</v>
      </c>
      <c r="C712" s="22">
        <v>1128299</v>
      </c>
      <c r="D712" s="23">
        <v>44472</v>
      </c>
      <c r="E712" s="22" t="s">
        <v>24</v>
      </c>
      <c r="F712" s="22" t="s">
        <v>41</v>
      </c>
      <c r="G712" s="22" t="s">
        <v>42</v>
      </c>
      <c r="H712" s="22" t="s">
        <v>16</v>
      </c>
      <c r="I712" s="24">
        <v>0.70000000000000007</v>
      </c>
      <c r="J712" s="25">
        <v>3250</v>
      </c>
      <c r="K712" s="26">
        <f t="shared" si="232"/>
        <v>2275</v>
      </c>
      <c r="L712" s="26">
        <f t="shared" si="233"/>
        <v>568.75</v>
      </c>
      <c r="M712" s="27">
        <v>0.25</v>
      </c>
      <c r="O712" s="1"/>
      <c r="P712" s="2"/>
      <c r="Q712" s="3"/>
      <c r="R712" s="5"/>
    </row>
    <row r="713" spans="2:18" x14ac:dyDescent="0.3">
      <c r="B713" s="22" t="s">
        <v>23</v>
      </c>
      <c r="C713" s="22">
        <v>1128299</v>
      </c>
      <c r="D713" s="23">
        <v>44472</v>
      </c>
      <c r="E713" s="22" t="s">
        <v>24</v>
      </c>
      <c r="F713" s="22" t="s">
        <v>41</v>
      </c>
      <c r="G713" s="22" t="s">
        <v>42</v>
      </c>
      <c r="H713" s="22" t="s">
        <v>17</v>
      </c>
      <c r="I713" s="24">
        <v>0.75000000000000011</v>
      </c>
      <c r="J713" s="25">
        <v>3750</v>
      </c>
      <c r="K713" s="26">
        <f t="shared" si="232"/>
        <v>2812.5000000000005</v>
      </c>
      <c r="L713" s="26">
        <f t="shared" si="233"/>
        <v>562.50000000000011</v>
      </c>
      <c r="M713" s="27">
        <v>0.2</v>
      </c>
      <c r="O713" s="1"/>
      <c r="P713" s="2"/>
      <c r="Q713" s="3"/>
      <c r="R713" s="5"/>
    </row>
    <row r="714" spans="2:18" x14ac:dyDescent="0.3">
      <c r="B714" s="22" t="s">
        <v>23</v>
      </c>
      <c r="C714" s="22">
        <v>1128299</v>
      </c>
      <c r="D714" s="23">
        <v>44503</v>
      </c>
      <c r="E714" s="22" t="s">
        <v>24</v>
      </c>
      <c r="F714" s="22" t="s">
        <v>41</v>
      </c>
      <c r="G714" s="22" t="s">
        <v>42</v>
      </c>
      <c r="H714" s="22" t="s">
        <v>12</v>
      </c>
      <c r="I714" s="24">
        <v>0.60000000000000009</v>
      </c>
      <c r="J714" s="25">
        <v>6000</v>
      </c>
      <c r="K714" s="26">
        <f>I714*J714</f>
        <v>3600.0000000000005</v>
      </c>
      <c r="L714" s="26">
        <f>K714*M714</f>
        <v>1080</v>
      </c>
      <c r="M714" s="27">
        <v>0.3</v>
      </c>
      <c r="O714" s="1"/>
      <c r="P714" s="2"/>
      <c r="Q714" s="3"/>
      <c r="R714" s="5"/>
    </row>
    <row r="715" spans="2:18" x14ac:dyDescent="0.3">
      <c r="B715" s="22" t="s">
        <v>23</v>
      </c>
      <c r="C715" s="22">
        <v>1128299</v>
      </c>
      <c r="D715" s="23">
        <v>44503</v>
      </c>
      <c r="E715" s="22" t="s">
        <v>24</v>
      </c>
      <c r="F715" s="22" t="s">
        <v>41</v>
      </c>
      <c r="G715" s="22" t="s">
        <v>42</v>
      </c>
      <c r="H715" s="22" t="s">
        <v>15</v>
      </c>
      <c r="I715" s="24">
        <v>0.65000000000000013</v>
      </c>
      <c r="J715" s="25">
        <v>6250</v>
      </c>
      <c r="K715" s="26">
        <f>I715*J715</f>
        <v>4062.5000000000009</v>
      </c>
      <c r="L715" s="26">
        <f>K715*M715</f>
        <v>1015.6250000000002</v>
      </c>
      <c r="M715" s="27">
        <v>0.25</v>
      </c>
      <c r="O715" s="1"/>
      <c r="P715" s="2"/>
      <c r="Q715" s="3"/>
      <c r="R715" s="5"/>
    </row>
    <row r="716" spans="2:18" x14ac:dyDescent="0.3">
      <c r="B716" s="22" t="s">
        <v>23</v>
      </c>
      <c r="C716" s="22">
        <v>1128299</v>
      </c>
      <c r="D716" s="23">
        <v>44503</v>
      </c>
      <c r="E716" s="22" t="s">
        <v>24</v>
      </c>
      <c r="F716" s="22" t="s">
        <v>41</v>
      </c>
      <c r="G716" s="22" t="s">
        <v>42</v>
      </c>
      <c r="H716" s="22" t="s">
        <v>13</v>
      </c>
      <c r="I716" s="24">
        <v>0.60000000000000009</v>
      </c>
      <c r="J716" s="25">
        <v>4750</v>
      </c>
      <c r="K716" s="26">
        <f t="shared" ref="K716:K719" si="234">I716*J716</f>
        <v>2850.0000000000005</v>
      </c>
      <c r="L716" s="26">
        <f t="shared" ref="L716:L719" si="235">K716*M716</f>
        <v>712.50000000000011</v>
      </c>
      <c r="M716" s="27">
        <v>0.25</v>
      </c>
      <c r="O716" s="1"/>
      <c r="P716" s="2"/>
      <c r="Q716" s="3"/>
      <c r="R716" s="5"/>
    </row>
    <row r="717" spans="2:18" x14ac:dyDescent="0.3">
      <c r="B717" s="22" t="s">
        <v>23</v>
      </c>
      <c r="C717" s="22">
        <v>1128299</v>
      </c>
      <c r="D717" s="23">
        <v>44503</v>
      </c>
      <c r="E717" s="22" t="s">
        <v>24</v>
      </c>
      <c r="F717" s="22" t="s">
        <v>41</v>
      </c>
      <c r="G717" s="22" t="s">
        <v>42</v>
      </c>
      <c r="H717" s="22" t="s">
        <v>14</v>
      </c>
      <c r="I717" s="24">
        <v>0.70000000000000018</v>
      </c>
      <c r="J717" s="25">
        <v>4500</v>
      </c>
      <c r="K717" s="26">
        <f t="shared" si="234"/>
        <v>3150.0000000000009</v>
      </c>
      <c r="L717" s="26">
        <f t="shared" si="235"/>
        <v>945.00000000000023</v>
      </c>
      <c r="M717" s="27">
        <v>0.3</v>
      </c>
      <c r="O717" s="1"/>
      <c r="P717" s="2"/>
      <c r="Q717" s="3"/>
      <c r="R717" s="5"/>
    </row>
    <row r="718" spans="2:18" x14ac:dyDescent="0.3">
      <c r="B718" s="22" t="s">
        <v>23</v>
      </c>
      <c r="C718" s="22">
        <v>1128299</v>
      </c>
      <c r="D718" s="23">
        <v>44503</v>
      </c>
      <c r="E718" s="22" t="s">
        <v>24</v>
      </c>
      <c r="F718" s="22" t="s">
        <v>41</v>
      </c>
      <c r="G718" s="22" t="s">
        <v>42</v>
      </c>
      <c r="H718" s="22" t="s">
        <v>16</v>
      </c>
      <c r="I718" s="24">
        <v>0.90000000000000013</v>
      </c>
      <c r="J718" s="25">
        <v>4250</v>
      </c>
      <c r="K718" s="26">
        <f t="shared" si="234"/>
        <v>3825.0000000000005</v>
      </c>
      <c r="L718" s="26">
        <f t="shared" si="235"/>
        <v>956.25000000000011</v>
      </c>
      <c r="M718" s="27">
        <v>0.25</v>
      </c>
      <c r="O718" s="1"/>
      <c r="P718" s="2"/>
      <c r="Q718" s="3"/>
      <c r="R718" s="5"/>
    </row>
    <row r="719" spans="2:18" x14ac:dyDescent="0.3">
      <c r="B719" s="22" t="s">
        <v>23</v>
      </c>
      <c r="C719" s="22">
        <v>1128299</v>
      </c>
      <c r="D719" s="23">
        <v>44503</v>
      </c>
      <c r="E719" s="22" t="s">
        <v>24</v>
      </c>
      <c r="F719" s="22" t="s">
        <v>41</v>
      </c>
      <c r="G719" s="22" t="s">
        <v>42</v>
      </c>
      <c r="H719" s="22" t="s">
        <v>17</v>
      </c>
      <c r="I719" s="24">
        <v>0.95000000000000018</v>
      </c>
      <c r="J719" s="25">
        <v>5500</v>
      </c>
      <c r="K719" s="26">
        <f t="shared" si="234"/>
        <v>5225.0000000000009</v>
      </c>
      <c r="L719" s="26">
        <f t="shared" si="235"/>
        <v>1045.0000000000002</v>
      </c>
      <c r="M719" s="27">
        <v>0.2</v>
      </c>
      <c r="O719" s="1"/>
      <c r="P719" s="2"/>
      <c r="Q719" s="3"/>
      <c r="R719" s="5"/>
    </row>
    <row r="720" spans="2:18" x14ac:dyDescent="0.3">
      <c r="B720" s="22" t="s">
        <v>23</v>
      </c>
      <c r="C720" s="22">
        <v>1128299</v>
      </c>
      <c r="D720" s="23">
        <v>44532</v>
      </c>
      <c r="E720" s="22" t="s">
        <v>24</v>
      </c>
      <c r="F720" s="22" t="s">
        <v>41</v>
      </c>
      <c r="G720" s="22" t="s">
        <v>42</v>
      </c>
      <c r="H720" s="22" t="s">
        <v>12</v>
      </c>
      <c r="I720" s="24">
        <v>0.80000000000000016</v>
      </c>
      <c r="J720" s="25">
        <v>7500</v>
      </c>
      <c r="K720" s="26">
        <f>I720*J720</f>
        <v>6000.0000000000009</v>
      </c>
      <c r="L720" s="26">
        <f>K720*M720</f>
        <v>1800.0000000000002</v>
      </c>
      <c r="M720" s="27">
        <v>0.3</v>
      </c>
      <c r="O720" s="1"/>
      <c r="P720" s="2"/>
      <c r="Q720" s="3"/>
      <c r="R720" s="5"/>
    </row>
    <row r="721" spans="1:18" x14ac:dyDescent="0.3">
      <c r="B721" s="22" t="s">
        <v>23</v>
      </c>
      <c r="C721" s="22">
        <v>1128299</v>
      </c>
      <c r="D721" s="23">
        <v>44532</v>
      </c>
      <c r="E721" s="22" t="s">
        <v>24</v>
      </c>
      <c r="F721" s="22" t="s">
        <v>41</v>
      </c>
      <c r="G721" s="22" t="s">
        <v>42</v>
      </c>
      <c r="H721" s="22" t="s">
        <v>15</v>
      </c>
      <c r="I721" s="24">
        <v>0.8500000000000002</v>
      </c>
      <c r="J721" s="25">
        <v>7500</v>
      </c>
      <c r="K721" s="26">
        <f>I721*J721</f>
        <v>6375.0000000000018</v>
      </c>
      <c r="L721" s="26">
        <f>K721*M721</f>
        <v>1593.7500000000005</v>
      </c>
      <c r="M721" s="27">
        <v>0.25</v>
      </c>
      <c r="O721" s="1"/>
      <c r="P721" s="2"/>
      <c r="Q721" s="3"/>
      <c r="R721" s="5"/>
    </row>
    <row r="722" spans="1:18" x14ac:dyDescent="0.3">
      <c r="B722" s="22" t="s">
        <v>23</v>
      </c>
      <c r="C722" s="22">
        <v>1128299</v>
      </c>
      <c r="D722" s="23">
        <v>44532</v>
      </c>
      <c r="E722" s="22" t="s">
        <v>24</v>
      </c>
      <c r="F722" s="22" t="s">
        <v>41</v>
      </c>
      <c r="G722" s="22" t="s">
        <v>42</v>
      </c>
      <c r="H722" s="22" t="s">
        <v>13</v>
      </c>
      <c r="I722" s="24">
        <v>0.80000000000000016</v>
      </c>
      <c r="J722" s="25">
        <v>5500</v>
      </c>
      <c r="K722" s="26">
        <f t="shared" ref="K722:K725" si="236">I722*J722</f>
        <v>4400.0000000000009</v>
      </c>
      <c r="L722" s="26">
        <f t="shared" ref="L722:L725" si="237">K722*M722</f>
        <v>1100.0000000000002</v>
      </c>
      <c r="M722" s="27">
        <v>0.25</v>
      </c>
      <c r="O722" s="1"/>
      <c r="P722" s="2"/>
      <c r="Q722" s="3"/>
      <c r="R722" s="5"/>
    </row>
    <row r="723" spans="1:18" x14ac:dyDescent="0.3">
      <c r="B723" s="22" t="s">
        <v>23</v>
      </c>
      <c r="C723" s="22">
        <v>1128299</v>
      </c>
      <c r="D723" s="23">
        <v>44532</v>
      </c>
      <c r="E723" s="22" t="s">
        <v>24</v>
      </c>
      <c r="F723" s="22" t="s">
        <v>41</v>
      </c>
      <c r="G723" s="22" t="s">
        <v>42</v>
      </c>
      <c r="H723" s="22" t="s">
        <v>14</v>
      </c>
      <c r="I723" s="24">
        <v>0.80000000000000016</v>
      </c>
      <c r="J723" s="25">
        <v>5500</v>
      </c>
      <c r="K723" s="26">
        <f t="shared" si="236"/>
        <v>4400.0000000000009</v>
      </c>
      <c r="L723" s="26">
        <f t="shared" si="237"/>
        <v>1320.0000000000002</v>
      </c>
      <c r="M723" s="27">
        <v>0.3</v>
      </c>
      <c r="O723" s="1"/>
      <c r="P723" s="2"/>
      <c r="Q723" s="3"/>
      <c r="R723" s="5"/>
    </row>
    <row r="724" spans="1:18" x14ac:dyDescent="0.3">
      <c r="B724" s="22" t="s">
        <v>23</v>
      </c>
      <c r="C724" s="22">
        <v>1128299</v>
      </c>
      <c r="D724" s="23">
        <v>44532</v>
      </c>
      <c r="E724" s="22" t="s">
        <v>24</v>
      </c>
      <c r="F724" s="22" t="s">
        <v>41</v>
      </c>
      <c r="G724" s="22" t="s">
        <v>42</v>
      </c>
      <c r="H724" s="22" t="s">
        <v>16</v>
      </c>
      <c r="I724" s="24">
        <v>0.90000000000000013</v>
      </c>
      <c r="J724" s="25">
        <v>4750</v>
      </c>
      <c r="K724" s="26">
        <f t="shared" si="236"/>
        <v>4275.0000000000009</v>
      </c>
      <c r="L724" s="26">
        <f t="shared" si="237"/>
        <v>1068.7500000000002</v>
      </c>
      <c r="M724" s="27">
        <v>0.25</v>
      </c>
      <c r="O724" s="1"/>
      <c r="P724" s="2"/>
      <c r="Q724" s="3"/>
      <c r="R724" s="5"/>
    </row>
    <row r="725" spans="1:18" x14ac:dyDescent="0.3">
      <c r="B725" s="22" t="s">
        <v>23</v>
      </c>
      <c r="C725" s="22">
        <v>1128299</v>
      </c>
      <c r="D725" s="23">
        <v>44532</v>
      </c>
      <c r="E725" s="22" t="s">
        <v>24</v>
      </c>
      <c r="F725" s="22" t="s">
        <v>41</v>
      </c>
      <c r="G725" s="22" t="s">
        <v>42</v>
      </c>
      <c r="H725" s="22" t="s">
        <v>17</v>
      </c>
      <c r="I725" s="24">
        <v>0.95000000000000018</v>
      </c>
      <c r="J725" s="25">
        <v>5750</v>
      </c>
      <c r="K725" s="26">
        <f t="shared" si="236"/>
        <v>5462.5000000000009</v>
      </c>
      <c r="L725" s="26">
        <f t="shared" si="237"/>
        <v>1092.5000000000002</v>
      </c>
      <c r="M725" s="27">
        <v>0.2</v>
      </c>
      <c r="O725" s="1"/>
      <c r="P725" s="2"/>
      <c r="Q725" s="3"/>
      <c r="R725" s="5"/>
    </row>
    <row r="726" spans="1:18" x14ac:dyDescent="0.3">
      <c r="A726" s="8" t="s">
        <v>40</v>
      </c>
      <c r="B726" s="22" t="s">
        <v>10</v>
      </c>
      <c r="C726" s="22">
        <v>1185732</v>
      </c>
      <c r="D726" s="23">
        <v>44208</v>
      </c>
      <c r="E726" s="22" t="s">
        <v>131</v>
      </c>
      <c r="F726" s="22" t="s">
        <v>43</v>
      </c>
      <c r="G726" s="22" t="s">
        <v>44</v>
      </c>
      <c r="H726" s="22" t="s">
        <v>12</v>
      </c>
      <c r="I726" s="24">
        <v>0.45</v>
      </c>
      <c r="J726" s="25">
        <v>10500</v>
      </c>
      <c r="K726" s="26">
        <f>I726*J726</f>
        <v>4725</v>
      </c>
      <c r="L726" s="26">
        <f>K726*M726</f>
        <v>2126.25</v>
      </c>
      <c r="M726" s="27">
        <v>0.45</v>
      </c>
      <c r="O726" s="3"/>
      <c r="P726" s="4">
        <f>Table1[[#This Row],[Price per Unit]]+0.05</f>
        <v>0.5</v>
      </c>
      <c r="Q726" s="3"/>
      <c r="R726" s="5"/>
    </row>
    <row r="727" spans="1:18" x14ac:dyDescent="0.3">
      <c r="B727" s="22" t="s">
        <v>10</v>
      </c>
      <c r="C727" s="22">
        <v>1185732</v>
      </c>
      <c r="D727" s="23">
        <v>44208</v>
      </c>
      <c r="E727" s="22" t="s">
        <v>131</v>
      </c>
      <c r="F727" s="22" t="s">
        <v>43</v>
      </c>
      <c r="G727" s="22" t="s">
        <v>44</v>
      </c>
      <c r="H727" s="22" t="s">
        <v>15</v>
      </c>
      <c r="I727" s="24">
        <v>0.45</v>
      </c>
      <c r="J727" s="25">
        <v>8500</v>
      </c>
      <c r="K727" s="26">
        <f>I727*J727</f>
        <v>3825</v>
      </c>
      <c r="L727" s="26">
        <f>K727*M727</f>
        <v>1338.75</v>
      </c>
      <c r="M727" s="27">
        <v>0.35</v>
      </c>
      <c r="O727" s="3"/>
      <c r="P727" s="4">
        <f>Table1[[#This Row],[Price per Unit]]+0.05</f>
        <v>0.5</v>
      </c>
      <c r="Q727" s="3"/>
      <c r="R727" s="5"/>
    </row>
    <row r="728" spans="1:18" x14ac:dyDescent="0.3">
      <c r="B728" s="22" t="s">
        <v>10</v>
      </c>
      <c r="C728" s="22">
        <v>1185732</v>
      </c>
      <c r="D728" s="23">
        <v>44208</v>
      </c>
      <c r="E728" s="22" t="s">
        <v>131</v>
      </c>
      <c r="F728" s="22" t="s">
        <v>43</v>
      </c>
      <c r="G728" s="22" t="s">
        <v>44</v>
      </c>
      <c r="H728" s="22" t="s">
        <v>13</v>
      </c>
      <c r="I728" s="24">
        <v>0.35000000000000003</v>
      </c>
      <c r="J728" s="25">
        <v>8500</v>
      </c>
      <c r="K728" s="26">
        <f t="shared" ref="K728:K731" si="238">I728*J728</f>
        <v>2975.0000000000005</v>
      </c>
      <c r="L728" s="26">
        <f t="shared" ref="L728:L737" si="239">K728*M728</f>
        <v>743.75000000000011</v>
      </c>
      <c r="M728" s="27">
        <v>0.25</v>
      </c>
      <c r="O728" s="3"/>
      <c r="P728" s="4">
        <f>Table1[[#This Row],[Price per Unit]]+0.05</f>
        <v>0.4</v>
      </c>
      <c r="Q728" s="3"/>
      <c r="R728" s="5"/>
    </row>
    <row r="729" spans="1:18" x14ac:dyDescent="0.3">
      <c r="B729" s="22" t="s">
        <v>10</v>
      </c>
      <c r="C729" s="22">
        <v>1185732</v>
      </c>
      <c r="D729" s="23">
        <v>44208</v>
      </c>
      <c r="E729" s="22" t="s">
        <v>131</v>
      </c>
      <c r="F729" s="22" t="s">
        <v>43</v>
      </c>
      <c r="G729" s="22" t="s">
        <v>44</v>
      </c>
      <c r="H729" s="22" t="s">
        <v>14</v>
      </c>
      <c r="I729" s="24">
        <v>0.39999999999999997</v>
      </c>
      <c r="J729" s="25">
        <v>7000</v>
      </c>
      <c r="K729" s="26">
        <f t="shared" si="238"/>
        <v>2799.9999999999995</v>
      </c>
      <c r="L729" s="26">
        <f t="shared" si="239"/>
        <v>839.99999999999989</v>
      </c>
      <c r="M729" s="27">
        <v>0.3</v>
      </c>
      <c r="O729" s="3"/>
      <c r="P729" s="4">
        <f>Table1[[#This Row],[Price per Unit]]+0.05</f>
        <v>0.44999999999999996</v>
      </c>
      <c r="Q729" s="3"/>
      <c r="R729" s="5"/>
    </row>
    <row r="730" spans="1:18" x14ac:dyDescent="0.3">
      <c r="B730" s="22" t="s">
        <v>10</v>
      </c>
      <c r="C730" s="22">
        <v>1185732</v>
      </c>
      <c r="D730" s="23">
        <v>44208</v>
      </c>
      <c r="E730" s="22" t="s">
        <v>131</v>
      </c>
      <c r="F730" s="22" t="s">
        <v>43</v>
      </c>
      <c r="G730" s="22" t="s">
        <v>44</v>
      </c>
      <c r="H730" s="22" t="s">
        <v>16</v>
      </c>
      <c r="I730" s="24">
        <v>0.55000000000000004</v>
      </c>
      <c r="J730" s="25">
        <v>7500</v>
      </c>
      <c r="K730" s="26">
        <f t="shared" si="238"/>
        <v>4125</v>
      </c>
      <c r="L730" s="26">
        <f t="shared" si="239"/>
        <v>1443.75</v>
      </c>
      <c r="M730" s="27">
        <v>0.35</v>
      </c>
      <c r="O730" s="3"/>
      <c r="P730" s="4">
        <f>Table1[[#This Row],[Price per Unit]]+0.05</f>
        <v>0.60000000000000009</v>
      </c>
      <c r="Q730" s="3"/>
      <c r="R730" s="5"/>
    </row>
    <row r="731" spans="1:18" x14ac:dyDescent="0.3">
      <c r="B731" s="22" t="s">
        <v>10</v>
      </c>
      <c r="C731" s="22">
        <v>1185732</v>
      </c>
      <c r="D731" s="23">
        <v>44208</v>
      </c>
      <c r="E731" s="22" t="s">
        <v>131</v>
      </c>
      <c r="F731" s="22" t="s">
        <v>43</v>
      </c>
      <c r="G731" s="22" t="s">
        <v>44</v>
      </c>
      <c r="H731" s="22" t="s">
        <v>17</v>
      </c>
      <c r="I731" s="24">
        <v>0.45</v>
      </c>
      <c r="J731" s="25">
        <v>8500</v>
      </c>
      <c r="K731" s="26">
        <f t="shared" si="238"/>
        <v>3825</v>
      </c>
      <c r="L731" s="26">
        <f t="shared" si="239"/>
        <v>1912.5</v>
      </c>
      <c r="M731" s="27">
        <v>0.5</v>
      </c>
      <c r="O731" s="3"/>
      <c r="P731" s="4">
        <f>Table1[[#This Row],[Price per Unit]]+0.05</f>
        <v>0.5</v>
      </c>
      <c r="Q731" s="3"/>
      <c r="R731" s="5"/>
    </row>
    <row r="732" spans="1:18" x14ac:dyDescent="0.3">
      <c r="B732" s="22" t="s">
        <v>10</v>
      </c>
      <c r="C732" s="22">
        <v>1185732</v>
      </c>
      <c r="D732" s="23">
        <v>44237</v>
      </c>
      <c r="E732" s="22" t="s">
        <v>131</v>
      </c>
      <c r="F732" s="22" t="s">
        <v>43</v>
      </c>
      <c r="G732" s="22" t="s">
        <v>44</v>
      </c>
      <c r="H732" s="22" t="s">
        <v>12</v>
      </c>
      <c r="I732" s="24">
        <v>0.45</v>
      </c>
      <c r="J732" s="25">
        <v>11000</v>
      </c>
      <c r="K732" s="26">
        <f>I732*J732</f>
        <v>4950</v>
      </c>
      <c r="L732" s="26">
        <f>K732*M732</f>
        <v>2227.5</v>
      </c>
      <c r="M732" s="27">
        <v>0.45</v>
      </c>
      <c r="O732" s="3"/>
      <c r="P732" s="4">
        <f>Table1[[#This Row],[Price per Unit]]+0.05</f>
        <v>0.5</v>
      </c>
      <c r="Q732" s="3"/>
      <c r="R732" s="5"/>
    </row>
    <row r="733" spans="1:18" x14ac:dyDescent="0.3">
      <c r="B733" s="22" t="s">
        <v>10</v>
      </c>
      <c r="C733" s="22">
        <v>1185732</v>
      </c>
      <c r="D733" s="23">
        <v>44237</v>
      </c>
      <c r="E733" s="22" t="s">
        <v>131</v>
      </c>
      <c r="F733" s="22" t="s">
        <v>43</v>
      </c>
      <c r="G733" s="22" t="s">
        <v>44</v>
      </c>
      <c r="H733" s="22" t="s">
        <v>15</v>
      </c>
      <c r="I733" s="24">
        <v>0.45</v>
      </c>
      <c r="J733" s="25">
        <v>7500</v>
      </c>
      <c r="K733" s="26">
        <f>I733*J733</f>
        <v>3375</v>
      </c>
      <c r="L733" s="26">
        <f>K733*M733</f>
        <v>1181.25</v>
      </c>
      <c r="M733" s="27">
        <v>0.35</v>
      </c>
      <c r="O733" s="3"/>
      <c r="P733" s="4">
        <f>Table1[[#This Row],[Price per Unit]]+0.05</f>
        <v>0.5</v>
      </c>
      <c r="Q733" s="3"/>
      <c r="R733" s="5"/>
    </row>
    <row r="734" spans="1:18" x14ac:dyDescent="0.3">
      <c r="B734" s="22" t="s">
        <v>10</v>
      </c>
      <c r="C734" s="22">
        <v>1185732</v>
      </c>
      <c r="D734" s="23">
        <v>44237</v>
      </c>
      <c r="E734" s="22" t="s">
        <v>131</v>
      </c>
      <c r="F734" s="22" t="s">
        <v>43</v>
      </c>
      <c r="G734" s="22" t="s">
        <v>44</v>
      </c>
      <c r="H734" s="22" t="s">
        <v>13</v>
      </c>
      <c r="I734" s="24">
        <v>0.35000000000000003</v>
      </c>
      <c r="J734" s="25">
        <v>8000</v>
      </c>
      <c r="K734" s="26">
        <f t="shared" ref="K734:K737" si="240">I734*J734</f>
        <v>2800.0000000000005</v>
      </c>
      <c r="L734" s="26">
        <f t="shared" si="239"/>
        <v>700.00000000000011</v>
      </c>
      <c r="M734" s="27">
        <v>0.25</v>
      </c>
      <c r="O734" s="3"/>
      <c r="P734" s="4">
        <f>Table1[[#This Row],[Price per Unit]]+0.05</f>
        <v>0.4</v>
      </c>
      <c r="Q734" s="3"/>
      <c r="R734" s="5"/>
    </row>
    <row r="735" spans="1:18" x14ac:dyDescent="0.3">
      <c r="B735" s="22" t="s">
        <v>10</v>
      </c>
      <c r="C735" s="22">
        <v>1185732</v>
      </c>
      <c r="D735" s="23">
        <v>44237</v>
      </c>
      <c r="E735" s="22" t="s">
        <v>131</v>
      </c>
      <c r="F735" s="22" t="s">
        <v>43</v>
      </c>
      <c r="G735" s="22" t="s">
        <v>44</v>
      </c>
      <c r="H735" s="22" t="s">
        <v>14</v>
      </c>
      <c r="I735" s="24">
        <v>0.39999999999999997</v>
      </c>
      <c r="J735" s="25">
        <v>6750</v>
      </c>
      <c r="K735" s="26">
        <f t="shared" si="240"/>
        <v>2700</v>
      </c>
      <c r="L735" s="26">
        <f t="shared" si="239"/>
        <v>810</v>
      </c>
      <c r="M735" s="27">
        <v>0.3</v>
      </c>
      <c r="O735" s="3"/>
      <c r="P735" s="4">
        <f>Table1[[#This Row],[Price per Unit]]+0.05</f>
        <v>0.44999999999999996</v>
      </c>
      <c r="Q735" s="3"/>
      <c r="R735" s="5"/>
    </row>
    <row r="736" spans="1:18" x14ac:dyDescent="0.3">
      <c r="B736" s="22" t="s">
        <v>10</v>
      </c>
      <c r="C736" s="22">
        <v>1185732</v>
      </c>
      <c r="D736" s="23">
        <v>44237</v>
      </c>
      <c r="E736" s="22" t="s">
        <v>131</v>
      </c>
      <c r="F736" s="22" t="s">
        <v>43</v>
      </c>
      <c r="G736" s="22" t="s">
        <v>44</v>
      </c>
      <c r="H736" s="22" t="s">
        <v>16</v>
      </c>
      <c r="I736" s="24">
        <v>0.55000000000000004</v>
      </c>
      <c r="J736" s="25">
        <v>7500</v>
      </c>
      <c r="K736" s="26">
        <f t="shared" si="240"/>
        <v>4125</v>
      </c>
      <c r="L736" s="26">
        <f t="shared" si="239"/>
        <v>1443.75</v>
      </c>
      <c r="M736" s="27">
        <v>0.35</v>
      </c>
      <c r="O736" s="3"/>
      <c r="P736" s="4">
        <f>Table1[[#This Row],[Price per Unit]]+0.05</f>
        <v>0.60000000000000009</v>
      </c>
      <c r="Q736" s="3"/>
      <c r="R736" s="5"/>
    </row>
    <row r="737" spans="2:18" x14ac:dyDescent="0.3">
      <c r="B737" s="22" t="s">
        <v>10</v>
      </c>
      <c r="C737" s="22">
        <v>1185732</v>
      </c>
      <c r="D737" s="23">
        <v>44237</v>
      </c>
      <c r="E737" s="22" t="s">
        <v>131</v>
      </c>
      <c r="F737" s="22" t="s">
        <v>43</v>
      </c>
      <c r="G737" s="22" t="s">
        <v>44</v>
      </c>
      <c r="H737" s="22" t="s">
        <v>17</v>
      </c>
      <c r="I737" s="24">
        <v>0.45</v>
      </c>
      <c r="J737" s="25">
        <v>8500</v>
      </c>
      <c r="K737" s="26">
        <f t="shared" si="240"/>
        <v>3825</v>
      </c>
      <c r="L737" s="26">
        <f t="shared" si="239"/>
        <v>1912.5</v>
      </c>
      <c r="M737" s="27">
        <v>0.5</v>
      </c>
      <c r="O737" s="3"/>
      <c r="P737" s="4">
        <f>Table1[[#This Row],[Price per Unit]]+0.05</f>
        <v>0.5</v>
      </c>
      <c r="Q737" s="3"/>
      <c r="R737" s="5"/>
    </row>
    <row r="738" spans="2:18" x14ac:dyDescent="0.3">
      <c r="B738" s="22" t="s">
        <v>10</v>
      </c>
      <c r="C738" s="22">
        <v>1185732</v>
      </c>
      <c r="D738" s="23">
        <v>44263</v>
      </c>
      <c r="E738" s="22" t="s">
        <v>131</v>
      </c>
      <c r="F738" s="22" t="s">
        <v>43</v>
      </c>
      <c r="G738" s="22" t="s">
        <v>44</v>
      </c>
      <c r="H738" s="22" t="s">
        <v>12</v>
      </c>
      <c r="I738" s="24">
        <v>0.45</v>
      </c>
      <c r="J738" s="25">
        <v>10700</v>
      </c>
      <c r="K738" s="26">
        <f>I738*J738</f>
        <v>4815</v>
      </c>
      <c r="L738" s="26">
        <f>K738*M738</f>
        <v>2166.75</v>
      </c>
      <c r="M738" s="27">
        <v>0.45</v>
      </c>
      <c r="O738" s="3"/>
      <c r="P738" s="4">
        <f>Table1[[#This Row],[Price per Unit]]+0.05</f>
        <v>0.5</v>
      </c>
      <c r="Q738" s="3"/>
      <c r="R738" s="5"/>
    </row>
    <row r="739" spans="2:18" x14ac:dyDescent="0.3">
      <c r="B739" s="22" t="s">
        <v>10</v>
      </c>
      <c r="C739" s="22">
        <v>1185732</v>
      </c>
      <c r="D739" s="23">
        <v>44263</v>
      </c>
      <c r="E739" s="22" t="s">
        <v>131</v>
      </c>
      <c r="F739" s="22" t="s">
        <v>43</v>
      </c>
      <c r="G739" s="22" t="s">
        <v>44</v>
      </c>
      <c r="H739" s="22" t="s">
        <v>15</v>
      </c>
      <c r="I739" s="24">
        <v>0.45</v>
      </c>
      <c r="J739" s="25">
        <v>7500</v>
      </c>
      <c r="K739" s="26">
        <f>I739*J739</f>
        <v>3375</v>
      </c>
      <c r="L739" s="26">
        <f>K739*M739</f>
        <v>1181.25</v>
      </c>
      <c r="M739" s="27">
        <v>0.35</v>
      </c>
      <c r="O739" s="3"/>
      <c r="P739" s="4">
        <f>Table1[[#This Row],[Price per Unit]]+0.05</f>
        <v>0.5</v>
      </c>
      <c r="Q739" s="3"/>
      <c r="R739" s="5"/>
    </row>
    <row r="740" spans="2:18" x14ac:dyDescent="0.3">
      <c r="B740" s="22" t="s">
        <v>10</v>
      </c>
      <c r="C740" s="22">
        <v>1185732</v>
      </c>
      <c r="D740" s="23">
        <v>44263</v>
      </c>
      <c r="E740" s="22" t="s">
        <v>131</v>
      </c>
      <c r="F740" s="22" t="s">
        <v>43</v>
      </c>
      <c r="G740" s="22" t="s">
        <v>44</v>
      </c>
      <c r="H740" s="22" t="s">
        <v>13</v>
      </c>
      <c r="I740" s="24">
        <v>0.35000000000000003</v>
      </c>
      <c r="J740" s="25">
        <v>7750</v>
      </c>
      <c r="K740" s="26">
        <f t="shared" ref="K740:K743" si="241">I740*J740</f>
        <v>2712.5000000000005</v>
      </c>
      <c r="L740" s="26">
        <f t="shared" ref="L740:L743" si="242">K740*M740</f>
        <v>678.12500000000011</v>
      </c>
      <c r="M740" s="27">
        <v>0.25</v>
      </c>
      <c r="O740" s="3"/>
      <c r="P740" s="4">
        <f>Table1[[#This Row],[Price per Unit]]+0.05</f>
        <v>0.4</v>
      </c>
      <c r="Q740" s="3"/>
      <c r="R740" s="5"/>
    </row>
    <row r="741" spans="2:18" x14ac:dyDescent="0.3">
      <c r="B741" s="22" t="s">
        <v>10</v>
      </c>
      <c r="C741" s="22">
        <v>1185732</v>
      </c>
      <c r="D741" s="23">
        <v>44263</v>
      </c>
      <c r="E741" s="22" t="s">
        <v>131</v>
      </c>
      <c r="F741" s="22" t="s">
        <v>43</v>
      </c>
      <c r="G741" s="22" t="s">
        <v>44</v>
      </c>
      <c r="H741" s="22" t="s">
        <v>14</v>
      </c>
      <c r="I741" s="24">
        <v>0.39999999999999997</v>
      </c>
      <c r="J741" s="25">
        <v>6250</v>
      </c>
      <c r="K741" s="26">
        <f t="shared" si="241"/>
        <v>2500</v>
      </c>
      <c r="L741" s="26">
        <f t="shared" si="242"/>
        <v>750</v>
      </c>
      <c r="M741" s="27">
        <v>0.3</v>
      </c>
      <c r="O741" s="3"/>
      <c r="P741" s="4">
        <f>Table1[[#This Row],[Price per Unit]]+0.05</f>
        <v>0.44999999999999996</v>
      </c>
      <c r="Q741" s="3"/>
      <c r="R741" s="5"/>
    </row>
    <row r="742" spans="2:18" x14ac:dyDescent="0.3">
      <c r="B742" s="22" t="s">
        <v>10</v>
      </c>
      <c r="C742" s="22">
        <v>1185732</v>
      </c>
      <c r="D742" s="23">
        <v>44263</v>
      </c>
      <c r="E742" s="22" t="s">
        <v>131</v>
      </c>
      <c r="F742" s="22" t="s">
        <v>43</v>
      </c>
      <c r="G742" s="22" t="s">
        <v>44</v>
      </c>
      <c r="H742" s="22" t="s">
        <v>16</v>
      </c>
      <c r="I742" s="24">
        <v>0.55000000000000004</v>
      </c>
      <c r="J742" s="25">
        <v>6750</v>
      </c>
      <c r="K742" s="26">
        <f t="shared" si="241"/>
        <v>3712.5000000000005</v>
      </c>
      <c r="L742" s="26">
        <f t="shared" si="242"/>
        <v>1299.375</v>
      </c>
      <c r="M742" s="27">
        <v>0.35</v>
      </c>
      <c r="O742" s="3"/>
      <c r="P742" s="4">
        <f>Table1[[#This Row],[Price per Unit]]+0.05</f>
        <v>0.60000000000000009</v>
      </c>
      <c r="Q742" s="3"/>
      <c r="R742" s="5"/>
    </row>
    <row r="743" spans="2:18" x14ac:dyDescent="0.3">
      <c r="B743" s="22" t="s">
        <v>10</v>
      </c>
      <c r="C743" s="22">
        <v>1185732</v>
      </c>
      <c r="D743" s="23">
        <v>44263</v>
      </c>
      <c r="E743" s="22" t="s">
        <v>131</v>
      </c>
      <c r="F743" s="22" t="s">
        <v>43</v>
      </c>
      <c r="G743" s="22" t="s">
        <v>44</v>
      </c>
      <c r="H743" s="22" t="s">
        <v>17</v>
      </c>
      <c r="I743" s="24">
        <v>0.45</v>
      </c>
      <c r="J743" s="25">
        <v>7750</v>
      </c>
      <c r="K743" s="26">
        <f t="shared" si="241"/>
        <v>3487.5</v>
      </c>
      <c r="L743" s="26">
        <f t="shared" si="242"/>
        <v>1743.75</v>
      </c>
      <c r="M743" s="27">
        <v>0.5</v>
      </c>
      <c r="O743" s="3"/>
      <c r="P743" s="4">
        <f>Table1[[#This Row],[Price per Unit]]+0.05</f>
        <v>0.5</v>
      </c>
      <c r="Q743" s="3"/>
      <c r="R743" s="5"/>
    </row>
    <row r="744" spans="2:18" x14ac:dyDescent="0.3">
      <c r="B744" s="22" t="s">
        <v>10</v>
      </c>
      <c r="C744" s="22">
        <v>1185732</v>
      </c>
      <c r="D744" s="23">
        <v>44295</v>
      </c>
      <c r="E744" s="22" t="s">
        <v>131</v>
      </c>
      <c r="F744" s="22" t="s">
        <v>43</v>
      </c>
      <c r="G744" s="22" t="s">
        <v>44</v>
      </c>
      <c r="H744" s="22" t="s">
        <v>12</v>
      </c>
      <c r="I744" s="24">
        <v>0.45</v>
      </c>
      <c r="J744" s="25">
        <v>10250</v>
      </c>
      <c r="K744" s="26">
        <f>I744*J744</f>
        <v>4612.5</v>
      </c>
      <c r="L744" s="26">
        <f>K744*M744</f>
        <v>2075.625</v>
      </c>
      <c r="M744" s="27">
        <v>0.45</v>
      </c>
      <c r="O744" s="3"/>
      <c r="P744" s="4">
        <f>Table1[[#This Row],[Price per Unit]]+0.05</f>
        <v>0.5</v>
      </c>
      <c r="Q744" s="3"/>
      <c r="R744" s="5"/>
    </row>
    <row r="745" spans="2:18" x14ac:dyDescent="0.3">
      <c r="B745" s="22" t="s">
        <v>10</v>
      </c>
      <c r="C745" s="22">
        <v>1185732</v>
      </c>
      <c r="D745" s="23">
        <v>44295</v>
      </c>
      <c r="E745" s="22" t="s">
        <v>131</v>
      </c>
      <c r="F745" s="22" t="s">
        <v>43</v>
      </c>
      <c r="G745" s="22" t="s">
        <v>44</v>
      </c>
      <c r="H745" s="22" t="s">
        <v>15</v>
      </c>
      <c r="I745" s="24">
        <v>0.45</v>
      </c>
      <c r="J745" s="25">
        <v>7250</v>
      </c>
      <c r="K745" s="26">
        <f>I745*J745</f>
        <v>3262.5</v>
      </c>
      <c r="L745" s="26">
        <f>K745*M745</f>
        <v>1141.875</v>
      </c>
      <c r="M745" s="27">
        <v>0.35</v>
      </c>
      <c r="O745" s="3"/>
      <c r="P745" s="4">
        <f>Table1[[#This Row],[Price per Unit]]+0.05</f>
        <v>0.5</v>
      </c>
      <c r="Q745" s="3"/>
      <c r="R745" s="5"/>
    </row>
    <row r="746" spans="2:18" x14ac:dyDescent="0.3">
      <c r="B746" s="22" t="s">
        <v>10</v>
      </c>
      <c r="C746" s="22">
        <v>1185732</v>
      </c>
      <c r="D746" s="23">
        <v>44295</v>
      </c>
      <c r="E746" s="22" t="s">
        <v>131</v>
      </c>
      <c r="F746" s="22" t="s">
        <v>43</v>
      </c>
      <c r="G746" s="22" t="s">
        <v>44</v>
      </c>
      <c r="H746" s="22" t="s">
        <v>13</v>
      </c>
      <c r="I746" s="24">
        <v>0.35000000000000003</v>
      </c>
      <c r="J746" s="25">
        <v>7250</v>
      </c>
      <c r="K746" s="26">
        <f t="shared" ref="K746:K749" si="243">I746*J746</f>
        <v>2537.5000000000005</v>
      </c>
      <c r="L746" s="26">
        <f t="shared" ref="L746:L749" si="244">K746*M746</f>
        <v>634.37500000000011</v>
      </c>
      <c r="M746" s="27">
        <v>0.25</v>
      </c>
      <c r="O746" s="3"/>
      <c r="P746" s="4">
        <f>Table1[[#This Row],[Price per Unit]]+0.05</f>
        <v>0.4</v>
      </c>
      <c r="Q746" s="3"/>
      <c r="R746" s="5"/>
    </row>
    <row r="747" spans="2:18" x14ac:dyDescent="0.3">
      <c r="B747" s="22" t="s">
        <v>10</v>
      </c>
      <c r="C747" s="22">
        <v>1185732</v>
      </c>
      <c r="D747" s="23">
        <v>44295</v>
      </c>
      <c r="E747" s="22" t="s">
        <v>131</v>
      </c>
      <c r="F747" s="22" t="s">
        <v>43</v>
      </c>
      <c r="G747" s="22" t="s">
        <v>44</v>
      </c>
      <c r="H747" s="22" t="s">
        <v>14</v>
      </c>
      <c r="I747" s="24">
        <v>0.39999999999999997</v>
      </c>
      <c r="J747" s="25">
        <v>6500</v>
      </c>
      <c r="K747" s="26">
        <f t="shared" si="243"/>
        <v>2600</v>
      </c>
      <c r="L747" s="26">
        <f t="shared" si="244"/>
        <v>780</v>
      </c>
      <c r="M747" s="27">
        <v>0.3</v>
      </c>
      <c r="O747" s="3"/>
      <c r="P747" s="4">
        <f>Table1[[#This Row],[Price per Unit]]+0.05</f>
        <v>0.44999999999999996</v>
      </c>
      <c r="Q747" s="3"/>
      <c r="R747" s="5"/>
    </row>
    <row r="748" spans="2:18" x14ac:dyDescent="0.3">
      <c r="B748" s="22" t="s">
        <v>10</v>
      </c>
      <c r="C748" s="22">
        <v>1185732</v>
      </c>
      <c r="D748" s="23">
        <v>44295</v>
      </c>
      <c r="E748" s="22" t="s">
        <v>131</v>
      </c>
      <c r="F748" s="22" t="s">
        <v>43</v>
      </c>
      <c r="G748" s="22" t="s">
        <v>44</v>
      </c>
      <c r="H748" s="22" t="s">
        <v>16</v>
      </c>
      <c r="I748" s="24">
        <v>0.55000000000000004</v>
      </c>
      <c r="J748" s="25">
        <v>6750</v>
      </c>
      <c r="K748" s="26">
        <f t="shared" si="243"/>
        <v>3712.5000000000005</v>
      </c>
      <c r="L748" s="26">
        <f t="shared" si="244"/>
        <v>1299.375</v>
      </c>
      <c r="M748" s="27">
        <v>0.35</v>
      </c>
      <c r="O748" s="3"/>
      <c r="P748" s="4">
        <f>Table1[[#This Row],[Price per Unit]]+0.05</f>
        <v>0.60000000000000009</v>
      </c>
      <c r="Q748" s="3"/>
      <c r="R748" s="5"/>
    </row>
    <row r="749" spans="2:18" x14ac:dyDescent="0.3">
      <c r="B749" s="22" t="s">
        <v>10</v>
      </c>
      <c r="C749" s="22">
        <v>1185732</v>
      </c>
      <c r="D749" s="23">
        <v>44295</v>
      </c>
      <c r="E749" s="22" t="s">
        <v>131</v>
      </c>
      <c r="F749" s="22" t="s">
        <v>43</v>
      </c>
      <c r="G749" s="22" t="s">
        <v>44</v>
      </c>
      <c r="H749" s="22" t="s">
        <v>17</v>
      </c>
      <c r="I749" s="24">
        <v>0.45</v>
      </c>
      <c r="J749" s="25">
        <v>8000</v>
      </c>
      <c r="K749" s="26">
        <f t="shared" si="243"/>
        <v>3600</v>
      </c>
      <c r="L749" s="26">
        <f t="shared" si="244"/>
        <v>1800</v>
      </c>
      <c r="M749" s="27">
        <v>0.5</v>
      </c>
      <c r="O749" s="3"/>
      <c r="P749" s="4">
        <f>Table1[[#This Row],[Price per Unit]]+0.05</f>
        <v>0.5</v>
      </c>
      <c r="Q749" s="3"/>
      <c r="R749" s="5"/>
    </row>
    <row r="750" spans="2:18" x14ac:dyDescent="0.3">
      <c r="B750" s="22" t="s">
        <v>10</v>
      </c>
      <c r="C750" s="22">
        <v>1185732</v>
      </c>
      <c r="D750" s="23">
        <v>44324</v>
      </c>
      <c r="E750" s="22" t="s">
        <v>131</v>
      </c>
      <c r="F750" s="22" t="s">
        <v>43</v>
      </c>
      <c r="G750" s="22" t="s">
        <v>44</v>
      </c>
      <c r="H750" s="22" t="s">
        <v>12</v>
      </c>
      <c r="I750" s="24">
        <v>0.55000000000000004</v>
      </c>
      <c r="J750" s="25">
        <v>10700</v>
      </c>
      <c r="K750" s="26">
        <f>I750*J750</f>
        <v>5885.0000000000009</v>
      </c>
      <c r="L750" s="26">
        <f>K750*M750</f>
        <v>2648.2500000000005</v>
      </c>
      <c r="M750" s="27">
        <v>0.45</v>
      </c>
      <c r="O750" s="3"/>
      <c r="P750" s="4">
        <f>Table1[[#This Row],[Price per Unit]]+0.05</f>
        <v>0.60000000000000009</v>
      </c>
      <c r="Q750" s="3"/>
      <c r="R750" s="5"/>
    </row>
    <row r="751" spans="2:18" x14ac:dyDescent="0.3">
      <c r="B751" s="22" t="s">
        <v>10</v>
      </c>
      <c r="C751" s="22">
        <v>1185732</v>
      </c>
      <c r="D751" s="23">
        <v>44324</v>
      </c>
      <c r="E751" s="22" t="s">
        <v>131</v>
      </c>
      <c r="F751" s="22" t="s">
        <v>43</v>
      </c>
      <c r="G751" s="22" t="s">
        <v>44</v>
      </c>
      <c r="H751" s="22" t="s">
        <v>15</v>
      </c>
      <c r="I751" s="24">
        <v>0.55000000000000004</v>
      </c>
      <c r="J751" s="25">
        <v>7750</v>
      </c>
      <c r="K751" s="26">
        <f>I751*J751</f>
        <v>4262.5</v>
      </c>
      <c r="L751" s="26">
        <f>K751*M751</f>
        <v>1491.875</v>
      </c>
      <c r="M751" s="27">
        <v>0.35</v>
      </c>
      <c r="O751" s="3"/>
      <c r="P751" s="4">
        <f>Table1[[#This Row],[Price per Unit]]+0.05</f>
        <v>0.60000000000000009</v>
      </c>
      <c r="Q751" s="3"/>
      <c r="R751" s="5"/>
    </row>
    <row r="752" spans="2:18" x14ac:dyDescent="0.3">
      <c r="B752" s="22" t="s">
        <v>10</v>
      </c>
      <c r="C752" s="22">
        <v>1185732</v>
      </c>
      <c r="D752" s="23">
        <v>44324</v>
      </c>
      <c r="E752" s="22" t="s">
        <v>131</v>
      </c>
      <c r="F752" s="22" t="s">
        <v>43</v>
      </c>
      <c r="G752" s="22" t="s">
        <v>44</v>
      </c>
      <c r="H752" s="22" t="s">
        <v>13</v>
      </c>
      <c r="I752" s="24">
        <v>0.5</v>
      </c>
      <c r="J752" s="25">
        <v>7500</v>
      </c>
      <c r="K752" s="26">
        <f t="shared" ref="K752:K755" si="245">I752*J752</f>
        <v>3750</v>
      </c>
      <c r="L752" s="26">
        <f t="shared" ref="L752:L755" si="246">K752*M752</f>
        <v>937.5</v>
      </c>
      <c r="M752" s="27">
        <v>0.25</v>
      </c>
      <c r="O752" s="3"/>
      <c r="P752" s="4">
        <f>Table1[[#This Row],[Price per Unit]]+0.05</f>
        <v>0.55000000000000004</v>
      </c>
      <c r="Q752" s="3"/>
      <c r="R752" s="5"/>
    </row>
    <row r="753" spans="2:18" x14ac:dyDescent="0.3">
      <c r="B753" s="22" t="s">
        <v>10</v>
      </c>
      <c r="C753" s="22">
        <v>1185732</v>
      </c>
      <c r="D753" s="23">
        <v>44324</v>
      </c>
      <c r="E753" s="22" t="s">
        <v>131</v>
      </c>
      <c r="F753" s="22" t="s">
        <v>43</v>
      </c>
      <c r="G753" s="22" t="s">
        <v>44</v>
      </c>
      <c r="H753" s="22" t="s">
        <v>14</v>
      </c>
      <c r="I753" s="24">
        <v>0.5</v>
      </c>
      <c r="J753" s="25">
        <v>7000</v>
      </c>
      <c r="K753" s="26">
        <f t="shared" si="245"/>
        <v>3500</v>
      </c>
      <c r="L753" s="26">
        <f t="shared" si="246"/>
        <v>1050</v>
      </c>
      <c r="M753" s="27">
        <v>0.3</v>
      </c>
      <c r="O753" s="3"/>
      <c r="P753" s="4">
        <f>Table1[[#This Row],[Price per Unit]]+0.05</f>
        <v>0.55000000000000004</v>
      </c>
      <c r="Q753" s="3"/>
      <c r="R753" s="5"/>
    </row>
    <row r="754" spans="2:18" x14ac:dyDescent="0.3">
      <c r="B754" s="22" t="s">
        <v>10</v>
      </c>
      <c r="C754" s="22">
        <v>1185732</v>
      </c>
      <c r="D754" s="23">
        <v>44324</v>
      </c>
      <c r="E754" s="22" t="s">
        <v>131</v>
      </c>
      <c r="F754" s="22" t="s">
        <v>43</v>
      </c>
      <c r="G754" s="22" t="s">
        <v>44</v>
      </c>
      <c r="H754" s="22" t="s">
        <v>16</v>
      </c>
      <c r="I754" s="24">
        <v>0.6</v>
      </c>
      <c r="J754" s="25">
        <v>7250</v>
      </c>
      <c r="K754" s="26">
        <f t="shared" si="245"/>
        <v>4350</v>
      </c>
      <c r="L754" s="26">
        <f t="shared" si="246"/>
        <v>1522.5</v>
      </c>
      <c r="M754" s="27">
        <v>0.35</v>
      </c>
      <c r="O754" s="3"/>
      <c r="P754" s="4">
        <f>Table1[[#This Row],[Price per Unit]]+0.05</f>
        <v>0.65</v>
      </c>
      <c r="Q754" s="3"/>
      <c r="R754" s="5"/>
    </row>
    <row r="755" spans="2:18" x14ac:dyDescent="0.3">
      <c r="B755" s="22" t="s">
        <v>10</v>
      </c>
      <c r="C755" s="22">
        <v>1185732</v>
      </c>
      <c r="D755" s="23">
        <v>44324</v>
      </c>
      <c r="E755" s="22" t="s">
        <v>131</v>
      </c>
      <c r="F755" s="22" t="s">
        <v>43</v>
      </c>
      <c r="G755" s="22" t="s">
        <v>44</v>
      </c>
      <c r="H755" s="22" t="s">
        <v>17</v>
      </c>
      <c r="I755" s="24">
        <v>0.65</v>
      </c>
      <c r="J755" s="25">
        <v>8250</v>
      </c>
      <c r="K755" s="26">
        <f t="shared" si="245"/>
        <v>5362.5</v>
      </c>
      <c r="L755" s="26">
        <f t="shared" si="246"/>
        <v>2681.25</v>
      </c>
      <c r="M755" s="27">
        <v>0.5</v>
      </c>
      <c r="O755" s="3"/>
      <c r="P755" s="4">
        <f>Table1[[#This Row],[Price per Unit]]+0.05</f>
        <v>0.70000000000000007</v>
      </c>
      <c r="Q755" s="3"/>
      <c r="R755" s="5"/>
    </row>
    <row r="756" spans="2:18" x14ac:dyDescent="0.3">
      <c r="B756" s="22" t="s">
        <v>10</v>
      </c>
      <c r="C756" s="22">
        <v>1185732</v>
      </c>
      <c r="D756" s="23">
        <v>44357</v>
      </c>
      <c r="E756" s="22" t="s">
        <v>131</v>
      </c>
      <c r="F756" s="22" t="s">
        <v>43</v>
      </c>
      <c r="G756" s="22" t="s">
        <v>44</v>
      </c>
      <c r="H756" s="22" t="s">
        <v>12</v>
      </c>
      <c r="I756" s="24">
        <v>0.6</v>
      </c>
      <c r="J756" s="25">
        <v>10750</v>
      </c>
      <c r="K756" s="26">
        <f>I756*J756</f>
        <v>6450</v>
      </c>
      <c r="L756" s="26">
        <f>K756*M756</f>
        <v>2902.5</v>
      </c>
      <c r="M756" s="27">
        <v>0.45</v>
      </c>
      <c r="O756" s="3"/>
      <c r="P756" s="4">
        <f>Table1[[#This Row],[Price per Unit]]+0.05</f>
        <v>0.65</v>
      </c>
      <c r="Q756" s="3"/>
      <c r="R756" s="5"/>
    </row>
    <row r="757" spans="2:18" x14ac:dyDescent="0.3">
      <c r="B757" s="22" t="s">
        <v>10</v>
      </c>
      <c r="C757" s="22">
        <v>1185732</v>
      </c>
      <c r="D757" s="23">
        <v>44357</v>
      </c>
      <c r="E757" s="22" t="s">
        <v>131</v>
      </c>
      <c r="F757" s="22" t="s">
        <v>43</v>
      </c>
      <c r="G757" s="22" t="s">
        <v>44</v>
      </c>
      <c r="H757" s="22" t="s">
        <v>15</v>
      </c>
      <c r="I757" s="24">
        <v>0.55000000000000004</v>
      </c>
      <c r="J757" s="25">
        <v>8250</v>
      </c>
      <c r="K757" s="26">
        <f>I757*J757</f>
        <v>4537.5</v>
      </c>
      <c r="L757" s="26">
        <f>K757*M757</f>
        <v>1588.125</v>
      </c>
      <c r="M757" s="27">
        <v>0.35</v>
      </c>
      <c r="O757" s="3"/>
      <c r="P757" s="4">
        <f>Table1[[#This Row],[Price per Unit]]+0.05</f>
        <v>0.60000000000000009</v>
      </c>
      <c r="Q757" s="3"/>
      <c r="R757" s="5"/>
    </row>
    <row r="758" spans="2:18" x14ac:dyDescent="0.3">
      <c r="B758" s="22" t="s">
        <v>10</v>
      </c>
      <c r="C758" s="22">
        <v>1185732</v>
      </c>
      <c r="D758" s="23">
        <v>44357</v>
      </c>
      <c r="E758" s="22" t="s">
        <v>131</v>
      </c>
      <c r="F758" s="22" t="s">
        <v>43</v>
      </c>
      <c r="G758" s="22" t="s">
        <v>44</v>
      </c>
      <c r="H758" s="22" t="s">
        <v>13</v>
      </c>
      <c r="I758" s="24">
        <v>0.5</v>
      </c>
      <c r="J758" s="25">
        <v>8000</v>
      </c>
      <c r="K758" s="26">
        <f t="shared" ref="K758:K761" si="247">I758*J758</f>
        <v>4000</v>
      </c>
      <c r="L758" s="26">
        <f t="shared" ref="L758:L761" si="248">K758*M758</f>
        <v>1000</v>
      </c>
      <c r="M758" s="27">
        <v>0.25</v>
      </c>
      <c r="O758" s="3"/>
      <c r="P758" s="4">
        <f>Table1[[#This Row],[Price per Unit]]+0.05</f>
        <v>0.55000000000000004</v>
      </c>
      <c r="Q758" s="3"/>
      <c r="R758" s="5"/>
    </row>
    <row r="759" spans="2:18" x14ac:dyDescent="0.3">
      <c r="B759" s="22" t="s">
        <v>10</v>
      </c>
      <c r="C759" s="22">
        <v>1185732</v>
      </c>
      <c r="D759" s="23">
        <v>44357</v>
      </c>
      <c r="E759" s="22" t="s">
        <v>131</v>
      </c>
      <c r="F759" s="22" t="s">
        <v>43</v>
      </c>
      <c r="G759" s="22" t="s">
        <v>44</v>
      </c>
      <c r="H759" s="22" t="s">
        <v>14</v>
      </c>
      <c r="I759" s="24">
        <v>0.5</v>
      </c>
      <c r="J759" s="25">
        <v>7750</v>
      </c>
      <c r="K759" s="26">
        <f t="shared" si="247"/>
        <v>3875</v>
      </c>
      <c r="L759" s="26">
        <f t="shared" si="248"/>
        <v>1162.5</v>
      </c>
      <c r="M759" s="27">
        <v>0.3</v>
      </c>
      <c r="O759" s="3"/>
      <c r="P759" s="4">
        <f>Table1[[#This Row],[Price per Unit]]+0.05</f>
        <v>0.55000000000000004</v>
      </c>
      <c r="Q759" s="3"/>
      <c r="R759" s="5"/>
    </row>
    <row r="760" spans="2:18" x14ac:dyDescent="0.3">
      <c r="B760" s="22" t="s">
        <v>10</v>
      </c>
      <c r="C760" s="22">
        <v>1185732</v>
      </c>
      <c r="D760" s="23">
        <v>44357</v>
      </c>
      <c r="E760" s="22" t="s">
        <v>131</v>
      </c>
      <c r="F760" s="22" t="s">
        <v>43</v>
      </c>
      <c r="G760" s="22" t="s">
        <v>44</v>
      </c>
      <c r="H760" s="22" t="s">
        <v>16</v>
      </c>
      <c r="I760" s="24">
        <v>0.65</v>
      </c>
      <c r="J760" s="25">
        <v>7750</v>
      </c>
      <c r="K760" s="26">
        <f t="shared" si="247"/>
        <v>5037.5</v>
      </c>
      <c r="L760" s="26">
        <f t="shared" si="248"/>
        <v>1763.125</v>
      </c>
      <c r="M760" s="27">
        <v>0.35</v>
      </c>
      <c r="O760" s="3"/>
      <c r="P760" s="4">
        <f>Table1[[#This Row],[Price per Unit]]+0.05</f>
        <v>0.70000000000000007</v>
      </c>
      <c r="Q760" s="3"/>
      <c r="R760" s="5"/>
    </row>
    <row r="761" spans="2:18" x14ac:dyDescent="0.3">
      <c r="B761" s="22" t="s">
        <v>10</v>
      </c>
      <c r="C761" s="22">
        <v>1185732</v>
      </c>
      <c r="D761" s="23">
        <v>44357</v>
      </c>
      <c r="E761" s="22" t="s">
        <v>131</v>
      </c>
      <c r="F761" s="22" t="s">
        <v>43</v>
      </c>
      <c r="G761" s="22" t="s">
        <v>44</v>
      </c>
      <c r="H761" s="22" t="s">
        <v>17</v>
      </c>
      <c r="I761" s="24">
        <v>0.70000000000000007</v>
      </c>
      <c r="J761" s="25">
        <v>9250</v>
      </c>
      <c r="K761" s="26">
        <f t="shared" si="247"/>
        <v>6475.0000000000009</v>
      </c>
      <c r="L761" s="26">
        <f t="shared" si="248"/>
        <v>3237.5000000000005</v>
      </c>
      <c r="M761" s="27">
        <v>0.5</v>
      </c>
      <c r="O761" s="3"/>
      <c r="P761" s="4">
        <f>Table1[[#This Row],[Price per Unit]]+0.05</f>
        <v>0.75000000000000011</v>
      </c>
      <c r="Q761" s="3"/>
      <c r="R761" s="5"/>
    </row>
    <row r="762" spans="2:18" x14ac:dyDescent="0.3">
      <c r="B762" s="22" t="s">
        <v>10</v>
      </c>
      <c r="C762" s="22">
        <v>1185732</v>
      </c>
      <c r="D762" s="23">
        <v>44385</v>
      </c>
      <c r="E762" s="22" t="s">
        <v>131</v>
      </c>
      <c r="F762" s="22" t="s">
        <v>43</v>
      </c>
      <c r="G762" s="22" t="s">
        <v>44</v>
      </c>
      <c r="H762" s="22" t="s">
        <v>12</v>
      </c>
      <c r="I762" s="24">
        <v>0.65</v>
      </c>
      <c r="J762" s="25">
        <v>11500</v>
      </c>
      <c r="K762" s="26">
        <f>I762*J762</f>
        <v>7475</v>
      </c>
      <c r="L762" s="26">
        <f>K762*M762</f>
        <v>3363.75</v>
      </c>
      <c r="M762" s="27">
        <v>0.45</v>
      </c>
      <c r="O762" s="3"/>
      <c r="P762" s="4">
        <f>Table1[[#This Row],[Price per Unit]]+0.05</f>
        <v>0.70000000000000007</v>
      </c>
      <c r="Q762" s="3"/>
      <c r="R762" s="5"/>
    </row>
    <row r="763" spans="2:18" x14ac:dyDescent="0.3">
      <c r="B763" s="22" t="s">
        <v>10</v>
      </c>
      <c r="C763" s="22">
        <v>1185732</v>
      </c>
      <c r="D763" s="23">
        <v>44385</v>
      </c>
      <c r="E763" s="22" t="s">
        <v>131</v>
      </c>
      <c r="F763" s="22" t="s">
        <v>43</v>
      </c>
      <c r="G763" s="22" t="s">
        <v>44</v>
      </c>
      <c r="H763" s="22" t="s">
        <v>15</v>
      </c>
      <c r="I763" s="24">
        <v>0.60000000000000009</v>
      </c>
      <c r="J763" s="25">
        <v>9000</v>
      </c>
      <c r="K763" s="26">
        <f>I763*J763</f>
        <v>5400.0000000000009</v>
      </c>
      <c r="L763" s="26">
        <f>K763*M763</f>
        <v>1890.0000000000002</v>
      </c>
      <c r="M763" s="27">
        <v>0.35</v>
      </c>
      <c r="O763" s="3"/>
      <c r="P763" s="4">
        <f>Table1[[#This Row],[Price per Unit]]+0.05</f>
        <v>0.65000000000000013</v>
      </c>
      <c r="Q763" s="3"/>
      <c r="R763" s="5"/>
    </row>
    <row r="764" spans="2:18" x14ac:dyDescent="0.3">
      <c r="B764" s="22" t="s">
        <v>10</v>
      </c>
      <c r="C764" s="22">
        <v>1185732</v>
      </c>
      <c r="D764" s="23">
        <v>44385</v>
      </c>
      <c r="E764" s="22" t="s">
        <v>131</v>
      </c>
      <c r="F764" s="22" t="s">
        <v>43</v>
      </c>
      <c r="G764" s="22" t="s">
        <v>44</v>
      </c>
      <c r="H764" s="22" t="s">
        <v>13</v>
      </c>
      <c r="I764" s="24">
        <v>0.55000000000000004</v>
      </c>
      <c r="J764" s="25">
        <v>8250</v>
      </c>
      <c r="K764" s="26">
        <f t="shared" ref="K764:K767" si="249">I764*J764</f>
        <v>4537.5</v>
      </c>
      <c r="L764" s="26">
        <f t="shared" ref="L764:L767" si="250">K764*M764</f>
        <v>1134.375</v>
      </c>
      <c r="M764" s="27">
        <v>0.25</v>
      </c>
      <c r="O764" s="3"/>
      <c r="P764" s="4">
        <f>Table1[[#This Row],[Price per Unit]]+0.05</f>
        <v>0.60000000000000009</v>
      </c>
      <c r="Q764" s="3"/>
      <c r="R764" s="5"/>
    </row>
    <row r="765" spans="2:18" x14ac:dyDescent="0.3">
      <c r="B765" s="22" t="s">
        <v>10</v>
      </c>
      <c r="C765" s="22">
        <v>1185732</v>
      </c>
      <c r="D765" s="23">
        <v>44385</v>
      </c>
      <c r="E765" s="22" t="s">
        <v>131</v>
      </c>
      <c r="F765" s="22" t="s">
        <v>43</v>
      </c>
      <c r="G765" s="22" t="s">
        <v>44</v>
      </c>
      <c r="H765" s="22" t="s">
        <v>14</v>
      </c>
      <c r="I765" s="24">
        <v>0.55000000000000004</v>
      </c>
      <c r="J765" s="25">
        <v>7750</v>
      </c>
      <c r="K765" s="26">
        <f t="shared" si="249"/>
        <v>4262.5</v>
      </c>
      <c r="L765" s="26">
        <f t="shared" si="250"/>
        <v>1278.75</v>
      </c>
      <c r="M765" s="27">
        <v>0.3</v>
      </c>
      <c r="O765" s="3"/>
      <c r="P765" s="4">
        <f>Table1[[#This Row],[Price per Unit]]+0.05</f>
        <v>0.60000000000000009</v>
      </c>
      <c r="Q765" s="3"/>
      <c r="R765" s="5"/>
    </row>
    <row r="766" spans="2:18" x14ac:dyDescent="0.3">
      <c r="B766" s="22" t="s">
        <v>10</v>
      </c>
      <c r="C766" s="22">
        <v>1185732</v>
      </c>
      <c r="D766" s="23">
        <v>44385</v>
      </c>
      <c r="E766" s="22" t="s">
        <v>131</v>
      </c>
      <c r="F766" s="22" t="s">
        <v>43</v>
      </c>
      <c r="G766" s="22" t="s">
        <v>44</v>
      </c>
      <c r="H766" s="22" t="s">
        <v>16</v>
      </c>
      <c r="I766" s="24">
        <v>0.65</v>
      </c>
      <c r="J766" s="25">
        <v>8000</v>
      </c>
      <c r="K766" s="26">
        <f t="shared" si="249"/>
        <v>5200</v>
      </c>
      <c r="L766" s="26">
        <f t="shared" si="250"/>
        <v>1819.9999999999998</v>
      </c>
      <c r="M766" s="27">
        <v>0.35</v>
      </c>
      <c r="O766" s="3"/>
      <c r="P766" s="4">
        <f>Table1[[#This Row],[Price per Unit]]+0.05</f>
        <v>0.70000000000000007</v>
      </c>
      <c r="Q766" s="3"/>
      <c r="R766" s="5"/>
    </row>
    <row r="767" spans="2:18" x14ac:dyDescent="0.3">
      <c r="B767" s="22" t="s">
        <v>10</v>
      </c>
      <c r="C767" s="22">
        <v>1185732</v>
      </c>
      <c r="D767" s="23">
        <v>44385</v>
      </c>
      <c r="E767" s="22" t="s">
        <v>131</v>
      </c>
      <c r="F767" s="22" t="s">
        <v>43</v>
      </c>
      <c r="G767" s="22" t="s">
        <v>44</v>
      </c>
      <c r="H767" s="22" t="s">
        <v>17</v>
      </c>
      <c r="I767" s="24">
        <v>0.70000000000000007</v>
      </c>
      <c r="J767" s="25">
        <v>9750</v>
      </c>
      <c r="K767" s="26">
        <f t="shared" si="249"/>
        <v>6825.0000000000009</v>
      </c>
      <c r="L767" s="26">
        <f t="shared" si="250"/>
        <v>3412.5000000000005</v>
      </c>
      <c r="M767" s="27">
        <v>0.5</v>
      </c>
      <c r="O767" s="3"/>
      <c r="P767" s="4">
        <f>Table1[[#This Row],[Price per Unit]]+0.05</f>
        <v>0.75000000000000011</v>
      </c>
      <c r="Q767" s="3"/>
      <c r="R767" s="5"/>
    </row>
    <row r="768" spans="2:18" x14ac:dyDescent="0.3">
      <c r="B768" s="22" t="s">
        <v>10</v>
      </c>
      <c r="C768" s="22">
        <v>1185732</v>
      </c>
      <c r="D768" s="23">
        <v>44417</v>
      </c>
      <c r="E768" s="22" t="s">
        <v>131</v>
      </c>
      <c r="F768" s="22" t="s">
        <v>43</v>
      </c>
      <c r="G768" s="22" t="s">
        <v>44</v>
      </c>
      <c r="H768" s="22" t="s">
        <v>12</v>
      </c>
      <c r="I768" s="24">
        <v>0.65</v>
      </c>
      <c r="J768" s="25">
        <v>11250</v>
      </c>
      <c r="K768" s="26">
        <f>I768*J768</f>
        <v>7312.5</v>
      </c>
      <c r="L768" s="26">
        <f>K768*M768</f>
        <v>3290.625</v>
      </c>
      <c r="M768" s="27">
        <v>0.45</v>
      </c>
      <c r="O768" s="3"/>
      <c r="P768" s="4">
        <f>Table1[[#This Row],[Price per Unit]]+0.05</f>
        <v>0.70000000000000007</v>
      </c>
      <c r="Q768" s="3"/>
      <c r="R768" s="5"/>
    </row>
    <row r="769" spans="2:18" x14ac:dyDescent="0.3">
      <c r="B769" s="22" t="s">
        <v>10</v>
      </c>
      <c r="C769" s="22">
        <v>1185732</v>
      </c>
      <c r="D769" s="23">
        <v>44417</v>
      </c>
      <c r="E769" s="22" t="s">
        <v>131</v>
      </c>
      <c r="F769" s="22" t="s">
        <v>43</v>
      </c>
      <c r="G769" s="22" t="s">
        <v>44</v>
      </c>
      <c r="H769" s="22" t="s">
        <v>15</v>
      </c>
      <c r="I769" s="24">
        <v>0.60000000000000009</v>
      </c>
      <c r="J769" s="25">
        <v>9000</v>
      </c>
      <c r="K769" s="26">
        <f>I769*J769</f>
        <v>5400.0000000000009</v>
      </c>
      <c r="L769" s="26">
        <f>K769*M769</f>
        <v>1890.0000000000002</v>
      </c>
      <c r="M769" s="27">
        <v>0.35</v>
      </c>
      <c r="O769" s="3"/>
      <c r="P769" s="4">
        <f>Table1[[#This Row],[Price per Unit]]+0.05</f>
        <v>0.65000000000000013</v>
      </c>
      <c r="Q769" s="3"/>
      <c r="R769" s="5"/>
    </row>
    <row r="770" spans="2:18" x14ac:dyDescent="0.3">
      <c r="B770" s="22" t="s">
        <v>10</v>
      </c>
      <c r="C770" s="22">
        <v>1185732</v>
      </c>
      <c r="D770" s="23">
        <v>44417</v>
      </c>
      <c r="E770" s="22" t="s">
        <v>131</v>
      </c>
      <c r="F770" s="22" t="s">
        <v>43</v>
      </c>
      <c r="G770" s="22" t="s">
        <v>44</v>
      </c>
      <c r="H770" s="22" t="s">
        <v>13</v>
      </c>
      <c r="I770" s="24">
        <v>0.55000000000000004</v>
      </c>
      <c r="J770" s="25">
        <v>8250</v>
      </c>
      <c r="K770" s="26">
        <f t="shared" ref="K770:K773" si="251">I770*J770</f>
        <v>4537.5</v>
      </c>
      <c r="L770" s="26">
        <f t="shared" ref="L770:L773" si="252">K770*M770</f>
        <v>1134.375</v>
      </c>
      <c r="M770" s="27">
        <v>0.25</v>
      </c>
      <c r="O770" s="3"/>
      <c r="P770" s="4">
        <f>Table1[[#This Row],[Price per Unit]]+0.05</f>
        <v>0.60000000000000009</v>
      </c>
      <c r="Q770" s="3"/>
      <c r="R770" s="5"/>
    </row>
    <row r="771" spans="2:18" x14ac:dyDescent="0.3">
      <c r="B771" s="22" t="s">
        <v>10</v>
      </c>
      <c r="C771" s="22">
        <v>1185732</v>
      </c>
      <c r="D771" s="23">
        <v>44417</v>
      </c>
      <c r="E771" s="22" t="s">
        <v>131</v>
      </c>
      <c r="F771" s="22" t="s">
        <v>43</v>
      </c>
      <c r="G771" s="22" t="s">
        <v>44</v>
      </c>
      <c r="H771" s="22" t="s">
        <v>14</v>
      </c>
      <c r="I771" s="24">
        <v>0.45</v>
      </c>
      <c r="J771" s="25">
        <v>7750</v>
      </c>
      <c r="K771" s="26">
        <f t="shared" si="251"/>
        <v>3487.5</v>
      </c>
      <c r="L771" s="26">
        <f t="shared" si="252"/>
        <v>1046.25</v>
      </c>
      <c r="M771" s="27">
        <v>0.3</v>
      </c>
      <c r="O771" s="3"/>
      <c r="P771" s="4">
        <f>Table1[[#This Row],[Price per Unit]]+0.05</f>
        <v>0.5</v>
      </c>
      <c r="Q771" s="3"/>
      <c r="R771" s="5"/>
    </row>
    <row r="772" spans="2:18" x14ac:dyDescent="0.3">
      <c r="B772" s="22" t="s">
        <v>10</v>
      </c>
      <c r="C772" s="22">
        <v>1185732</v>
      </c>
      <c r="D772" s="23">
        <v>44417</v>
      </c>
      <c r="E772" s="22" t="s">
        <v>131</v>
      </c>
      <c r="F772" s="22" t="s">
        <v>43</v>
      </c>
      <c r="G772" s="22" t="s">
        <v>44</v>
      </c>
      <c r="H772" s="22" t="s">
        <v>16</v>
      </c>
      <c r="I772" s="24">
        <v>0.55000000000000004</v>
      </c>
      <c r="J772" s="25">
        <v>7500</v>
      </c>
      <c r="K772" s="26">
        <f t="shared" si="251"/>
        <v>4125</v>
      </c>
      <c r="L772" s="26">
        <f t="shared" si="252"/>
        <v>1443.75</v>
      </c>
      <c r="M772" s="27">
        <v>0.35</v>
      </c>
      <c r="O772" s="3"/>
      <c r="P772" s="4">
        <f>Table1[[#This Row],[Price per Unit]]+0.05</f>
        <v>0.60000000000000009</v>
      </c>
      <c r="Q772" s="3"/>
      <c r="R772" s="5"/>
    </row>
    <row r="773" spans="2:18" x14ac:dyDescent="0.3">
      <c r="B773" s="22" t="s">
        <v>10</v>
      </c>
      <c r="C773" s="22">
        <v>1185732</v>
      </c>
      <c r="D773" s="23">
        <v>44417</v>
      </c>
      <c r="E773" s="22" t="s">
        <v>131</v>
      </c>
      <c r="F773" s="22" t="s">
        <v>43</v>
      </c>
      <c r="G773" s="22" t="s">
        <v>44</v>
      </c>
      <c r="H773" s="22" t="s">
        <v>17</v>
      </c>
      <c r="I773" s="24">
        <v>0.60000000000000009</v>
      </c>
      <c r="J773" s="25">
        <v>9250</v>
      </c>
      <c r="K773" s="26">
        <f t="shared" si="251"/>
        <v>5550.0000000000009</v>
      </c>
      <c r="L773" s="26">
        <f t="shared" si="252"/>
        <v>2775.0000000000005</v>
      </c>
      <c r="M773" s="27">
        <v>0.5</v>
      </c>
      <c r="O773" s="3"/>
      <c r="P773" s="4">
        <f>Table1[[#This Row],[Price per Unit]]+0.05</f>
        <v>0.65000000000000013</v>
      </c>
      <c r="Q773" s="3"/>
      <c r="R773" s="5"/>
    </row>
    <row r="774" spans="2:18" x14ac:dyDescent="0.3">
      <c r="B774" s="22" t="s">
        <v>10</v>
      </c>
      <c r="C774" s="22">
        <v>1185732</v>
      </c>
      <c r="D774" s="23">
        <v>44447</v>
      </c>
      <c r="E774" s="22" t="s">
        <v>131</v>
      </c>
      <c r="F774" s="22" t="s">
        <v>43</v>
      </c>
      <c r="G774" s="22" t="s">
        <v>44</v>
      </c>
      <c r="H774" s="22" t="s">
        <v>12</v>
      </c>
      <c r="I774" s="24">
        <v>0.55000000000000004</v>
      </c>
      <c r="J774" s="25">
        <v>10500</v>
      </c>
      <c r="K774" s="26">
        <f>I774*J774</f>
        <v>5775.0000000000009</v>
      </c>
      <c r="L774" s="26">
        <f>K774*M774</f>
        <v>2598.7500000000005</v>
      </c>
      <c r="M774" s="27">
        <v>0.45</v>
      </c>
      <c r="O774" s="3"/>
      <c r="P774" s="4">
        <f>Table1[[#This Row],[Price per Unit]]+0.05</f>
        <v>0.60000000000000009</v>
      </c>
      <c r="Q774" s="3"/>
      <c r="R774" s="5"/>
    </row>
    <row r="775" spans="2:18" x14ac:dyDescent="0.3">
      <c r="B775" s="22" t="s">
        <v>10</v>
      </c>
      <c r="C775" s="22">
        <v>1185732</v>
      </c>
      <c r="D775" s="23">
        <v>44447</v>
      </c>
      <c r="E775" s="22" t="s">
        <v>131</v>
      </c>
      <c r="F775" s="22" t="s">
        <v>43</v>
      </c>
      <c r="G775" s="22" t="s">
        <v>44</v>
      </c>
      <c r="H775" s="22" t="s">
        <v>15</v>
      </c>
      <c r="I775" s="24">
        <v>0.50000000000000011</v>
      </c>
      <c r="J775" s="25">
        <v>8500</v>
      </c>
      <c r="K775" s="26">
        <f>I775*J775</f>
        <v>4250.0000000000009</v>
      </c>
      <c r="L775" s="26">
        <f>K775*M775</f>
        <v>1487.5000000000002</v>
      </c>
      <c r="M775" s="27">
        <v>0.35</v>
      </c>
      <c r="O775" s="3"/>
      <c r="P775" s="4">
        <f>Table1[[#This Row],[Price per Unit]]+0.05</f>
        <v>0.55000000000000016</v>
      </c>
      <c r="Q775" s="3"/>
      <c r="R775" s="5"/>
    </row>
    <row r="776" spans="2:18" x14ac:dyDescent="0.3">
      <c r="B776" s="22" t="s">
        <v>10</v>
      </c>
      <c r="C776" s="22">
        <v>1185732</v>
      </c>
      <c r="D776" s="23">
        <v>44447</v>
      </c>
      <c r="E776" s="22" t="s">
        <v>131</v>
      </c>
      <c r="F776" s="22" t="s">
        <v>43</v>
      </c>
      <c r="G776" s="22" t="s">
        <v>44</v>
      </c>
      <c r="H776" s="22" t="s">
        <v>13</v>
      </c>
      <c r="I776" s="24">
        <v>0.45</v>
      </c>
      <c r="J776" s="25">
        <v>7500</v>
      </c>
      <c r="K776" s="26">
        <f t="shared" ref="K776:K779" si="253">I776*J776</f>
        <v>3375</v>
      </c>
      <c r="L776" s="26">
        <f t="shared" ref="L776:L779" si="254">K776*M776</f>
        <v>843.75</v>
      </c>
      <c r="M776" s="27">
        <v>0.25</v>
      </c>
      <c r="O776" s="3"/>
      <c r="P776" s="4">
        <f>Table1[[#This Row],[Price per Unit]]+0.05</f>
        <v>0.5</v>
      </c>
      <c r="Q776" s="3"/>
      <c r="R776" s="5"/>
    </row>
    <row r="777" spans="2:18" x14ac:dyDescent="0.3">
      <c r="B777" s="22" t="s">
        <v>10</v>
      </c>
      <c r="C777" s="22">
        <v>1185732</v>
      </c>
      <c r="D777" s="23">
        <v>44447</v>
      </c>
      <c r="E777" s="22" t="s">
        <v>131</v>
      </c>
      <c r="F777" s="22" t="s">
        <v>43</v>
      </c>
      <c r="G777" s="22" t="s">
        <v>44</v>
      </c>
      <c r="H777" s="22" t="s">
        <v>14</v>
      </c>
      <c r="I777" s="24">
        <v>0.45</v>
      </c>
      <c r="J777" s="25">
        <v>7250</v>
      </c>
      <c r="K777" s="26">
        <f t="shared" si="253"/>
        <v>3262.5</v>
      </c>
      <c r="L777" s="26">
        <f t="shared" si="254"/>
        <v>978.75</v>
      </c>
      <c r="M777" s="27">
        <v>0.3</v>
      </c>
      <c r="O777" s="3"/>
      <c r="P777" s="4">
        <f>Table1[[#This Row],[Price per Unit]]+0.05</f>
        <v>0.5</v>
      </c>
      <c r="Q777" s="3"/>
      <c r="R777" s="5"/>
    </row>
    <row r="778" spans="2:18" x14ac:dyDescent="0.3">
      <c r="B778" s="22" t="s">
        <v>10</v>
      </c>
      <c r="C778" s="22">
        <v>1185732</v>
      </c>
      <c r="D778" s="23">
        <v>44447</v>
      </c>
      <c r="E778" s="22" t="s">
        <v>131</v>
      </c>
      <c r="F778" s="22" t="s">
        <v>43</v>
      </c>
      <c r="G778" s="22" t="s">
        <v>44</v>
      </c>
      <c r="H778" s="22" t="s">
        <v>16</v>
      </c>
      <c r="I778" s="24">
        <v>0.55000000000000004</v>
      </c>
      <c r="J778" s="25">
        <v>7250</v>
      </c>
      <c r="K778" s="26">
        <f t="shared" si="253"/>
        <v>3987.5000000000005</v>
      </c>
      <c r="L778" s="26">
        <f t="shared" si="254"/>
        <v>1395.625</v>
      </c>
      <c r="M778" s="27">
        <v>0.35</v>
      </c>
      <c r="O778" s="3"/>
      <c r="P778" s="4">
        <f>Table1[[#This Row],[Price per Unit]]+0.05</f>
        <v>0.60000000000000009</v>
      </c>
      <c r="Q778" s="3"/>
      <c r="R778" s="5"/>
    </row>
    <row r="779" spans="2:18" x14ac:dyDescent="0.3">
      <c r="B779" s="22" t="s">
        <v>10</v>
      </c>
      <c r="C779" s="22">
        <v>1185732</v>
      </c>
      <c r="D779" s="23">
        <v>44447</v>
      </c>
      <c r="E779" s="22" t="s">
        <v>131</v>
      </c>
      <c r="F779" s="22" t="s">
        <v>43</v>
      </c>
      <c r="G779" s="22" t="s">
        <v>44</v>
      </c>
      <c r="H779" s="22" t="s">
        <v>17</v>
      </c>
      <c r="I779" s="24">
        <v>0.60000000000000009</v>
      </c>
      <c r="J779" s="25">
        <v>8250</v>
      </c>
      <c r="K779" s="26">
        <f t="shared" si="253"/>
        <v>4950.0000000000009</v>
      </c>
      <c r="L779" s="26">
        <f t="shared" si="254"/>
        <v>2475.0000000000005</v>
      </c>
      <c r="M779" s="27">
        <v>0.5</v>
      </c>
      <c r="O779" s="3"/>
      <c r="P779" s="4">
        <f>Table1[[#This Row],[Price per Unit]]+0.05</f>
        <v>0.65000000000000013</v>
      </c>
      <c r="Q779" s="3"/>
      <c r="R779" s="5"/>
    </row>
    <row r="780" spans="2:18" x14ac:dyDescent="0.3">
      <c r="B780" s="22" t="s">
        <v>10</v>
      </c>
      <c r="C780" s="22">
        <v>1185732</v>
      </c>
      <c r="D780" s="23">
        <v>44479</v>
      </c>
      <c r="E780" s="22" t="s">
        <v>131</v>
      </c>
      <c r="F780" s="22" t="s">
        <v>43</v>
      </c>
      <c r="G780" s="22" t="s">
        <v>44</v>
      </c>
      <c r="H780" s="22" t="s">
        <v>12</v>
      </c>
      <c r="I780" s="24">
        <v>0.60000000000000009</v>
      </c>
      <c r="J780" s="25">
        <v>10000</v>
      </c>
      <c r="K780" s="26">
        <f>I780*J780</f>
        <v>6000.0000000000009</v>
      </c>
      <c r="L780" s="26">
        <f>K780*M780</f>
        <v>2700.0000000000005</v>
      </c>
      <c r="M780" s="27">
        <v>0.45</v>
      </c>
      <c r="O780" s="3"/>
      <c r="P780" s="4">
        <f>Table1[[#This Row],[Price per Unit]]+0.05</f>
        <v>0.65000000000000013</v>
      </c>
      <c r="Q780" s="3"/>
      <c r="R780" s="5"/>
    </row>
    <row r="781" spans="2:18" x14ac:dyDescent="0.3">
      <c r="B781" s="22" t="s">
        <v>10</v>
      </c>
      <c r="C781" s="22">
        <v>1185732</v>
      </c>
      <c r="D781" s="23">
        <v>44479</v>
      </c>
      <c r="E781" s="22" t="s">
        <v>131</v>
      </c>
      <c r="F781" s="22" t="s">
        <v>43</v>
      </c>
      <c r="G781" s="22" t="s">
        <v>44</v>
      </c>
      <c r="H781" s="22" t="s">
        <v>15</v>
      </c>
      <c r="I781" s="24">
        <v>0.50000000000000011</v>
      </c>
      <c r="J781" s="25">
        <v>8250</v>
      </c>
      <c r="K781" s="26">
        <f>I781*J781</f>
        <v>4125.0000000000009</v>
      </c>
      <c r="L781" s="26">
        <f>K781*M781</f>
        <v>1443.7500000000002</v>
      </c>
      <c r="M781" s="27">
        <v>0.35</v>
      </c>
      <c r="O781" s="3"/>
      <c r="P781" s="4">
        <f>Table1[[#This Row],[Price per Unit]]+0.05</f>
        <v>0.55000000000000016</v>
      </c>
      <c r="Q781" s="3"/>
      <c r="R781" s="5"/>
    </row>
    <row r="782" spans="2:18" x14ac:dyDescent="0.3">
      <c r="B782" s="22" t="s">
        <v>10</v>
      </c>
      <c r="C782" s="22">
        <v>1185732</v>
      </c>
      <c r="D782" s="23">
        <v>44479</v>
      </c>
      <c r="E782" s="22" t="s">
        <v>131</v>
      </c>
      <c r="F782" s="22" t="s">
        <v>43</v>
      </c>
      <c r="G782" s="22" t="s">
        <v>44</v>
      </c>
      <c r="H782" s="22" t="s">
        <v>13</v>
      </c>
      <c r="I782" s="24">
        <v>0.50000000000000011</v>
      </c>
      <c r="J782" s="25">
        <v>7250</v>
      </c>
      <c r="K782" s="26">
        <f t="shared" ref="K782:K785" si="255">I782*J782</f>
        <v>3625.0000000000009</v>
      </c>
      <c r="L782" s="26">
        <f t="shared" ref="L782:L785" si="256">K782*M782</f>
        <v>906.25000000000023</v>
      </c>
      <c r="M782" s="27">
        <v>0.25</v>
      </c>
      <c r="O782" s="3"/>
      <c r="P782" s="4">
        <f>Table1[[#This Row],[Price per Unit]]+0.05</f>
        <v>0.55000000000000016</v>
      </c>
      <c r="Q782" s="3"/>
      <c r="R782" s="5"/>
    </row>
    <row r="783" spans="2:18" x14ac:dyDescent="0.3">
      <c r="B783" s="22" t="s">
        <v>10</v>
      </c>
      <c r="C783" s="22">
        <v>1185732</v>
      </c>
      <c r="D783" s="23">
        <v>44479</v>
      </c>
      <c r="E783" s="22" t="s">
        <v>131</v>
      </c>
      <c r="F783" s="22" t="s">
        <v>43</v>
      </c>
      <c r="G783" s="22" t="s">
        <v>44</v>
      </c>
      <c r="H783" s="22" t="s">
        <v>14</v>
      </c>
      <c r="I783" s="24">
        <v>0.50000000000000011</v>
      </c>
      <c r="J783" s="25">
        <v>7000</v>
      </c>
      <c r="K783" s="26">
        <f t="shared" si="255"/>
        <v>3500.0000000000009</v>
      </c>
      <c r="L783" s="26">
        <f t="shared" si="256"/>
        <v>1050.0000000000002</v>
      </c>
      <c r="M783" s="27">
        <v>0.3</v>
      </c>
      <c r="O783" s="3"/>
      <c r="P783" s="4">
        <f>Table1[[#This Row],[Price per Unit]]+0.05</f>
        <v>0.55000000000000016</v>
      </c>
      <c r="Q783" s="3"/>
      <c r="R783" s="5"/>
    </row>
    <row r="784" spans="2:18" x14ac:dyDescent="0.3">
      <c r="B784" s="22" t="s">
        <v>10</v>
      </c>
      <c r="C784" s="22">
        <v>1185732</v>
      </c>
      <c r="D784" s="23">
        <v>44479</v>
      </c>
      <c r="E784" s="22" t="s">
        <v>131</v>
      </c>
      <c r="F784" s="22" t="s">
        <v>43</v>
      </c>
      <c r="G784" s="22" t="s">
        <v>44</v>
      </c>
      <c r="H784" s="22" t="s">
        <v>16</v>
      </c>
      <c r="I784" s="24">
        <v>0.60000000000000009</v>
      </c>
      <c r="J784" s="25">
        <v>7000</v>
      </c>
      <c r="K784" s="26">
        <f t="shared" si="255"/>
        <v>4200.0000000000009</v>
      </c>
      <c r="L784" s="26">
        <f t="shared" si="256"/>
        <v>1470.0000000000002</v>
      </c>
      <c r="M784" s="27">
        <v>0.35</v>
      </c>
      <c r="O784" s="3"/>
      <c r="P784" s="4">
        <f>Table1[[#This Row],[Price per Unit]]+0.05</f>
        <v>0.65000000000000013</v>
      </c>
      <c r="Q784" s="3"/>
      <c r="R784" s="5"/>
    </row>
    <row r="785" spans="1:18" x14ac:dyDescent="0.3">
      <c r="B785" s="22" t="s">
        <v>10</v>
      </c>
      <c r="C785" s="22">
        <v>1185732</v>
      </c>
      <c r="D785" s="23">
        <v>44479</v>
      </c>
      <c r="E785" s="22" t="s">
        <v>131</v>
      </c>
      <c r="F785" s="22" t="s">
        <v>43</v>
      </c>
      <c r="G785" s="22" t="s">
        <v>44</v>
      </c>
      <c r="H785" s="22" t="s">
        <v>17</v>
      </c>
      <c r="I785" s="24">
        <v>0.65</v>
      </c>
      <c r="J785" s="25">
        <v>8250</v>
      </c>
      <c r="K785" s="26">
        <f t="shared" si="255"/>
        <v>5362.5</v>
      </c>
      <c r="L785" s="26">
        <f t="shared" si="256"/>
        <v>2681.25</v>
      </c>
      <c r="M785" s="27">
        <v>0.5</v>
      </c>
      <c r="O785" s="3"/>
      <c r="P785" s="4">
        <f>Table1[[#This Row],[Price per Unit]]+0.05</f>
        <v>0.70000000000000007</v>
      </c>
      <c r="Q785" s="3"/>
      <c r="R785" s="5"/>
    </row>
    <row r="786" spans="1:18" x14ac:dyDescent="0.3">
      <c r="B786" s="22" t="s">
        <v>10</v>
      </c>
      <c r="C786" s="22">
        <v>1185732</v>
      </c>
      <c r="D786" s="23">
        <v>44509</v>
      </c>
      <c r="E786" s="22" t="s">
        <v>131</v>
      </c>
      <c r="F786" s="22" t="s">
        <v>43</v>
      </c>
      <c r="G786" s="22" t="s">
        <v>44</v>
      </c>
      <c r="H786" s="22" t="s">
        <v>12</v>
      </c>
      <c r="I786" s="24">
        <v>0.60000000000000009</v>
      </c>
      <c r="J786" s="25">
        <v>9750</v>
      </c>
      <c r="K786" s="26">
        <f>I786*J786</f>
        <v>5850.0000000000009</v>
      </c>
      <c r="L786" s="26">
        <f>K786*M786</f>
        <v>2632.5000000000005</v>
      </c>
      <c r="M786" s="27">
        <v>0.45</v>
      </c>
      <c r="O786" s="3"/>
      <c r="P786" s="4">
        <f>Table1[[#This Row],[Price per Unit]]+0.05</f>
        <v>0.65000000000000013</v>
      </c>
      <c r="Q786" s="3"/>
      <c r="R786" s="5"/>
    </row>
    <row r="787" spans="1:18" x14ac:dyDescent="0.3">
      <c r="B787" s="22" t="s">
        <v>10</v>
      </c>
      <c r="C787" s="22">
        <v>1185732</v>
      </c>
      <c r="D787" s="23">
        <v>44509</v>
      </c>
      <c r="E787" s="22" t="s">
        <v>131</v>
      </c>
      <c r="F787" s="22" t="s">
        <v>43</v>
      </c>
      <c r="G787" s="22" t="s">
        <v>44</v>
      </c>
      <c r="H787" s="22" t="s">
        <v>15</v>
      </c>
      <c r="I787" s="24">
        <v>0.50000000000000011</v>
      </c>
      <c r="J787" s="25">
        <v>8000</v>
      </c>
      <c r="K787" s="26">
        <f>I787*J787</f>
        <v>4000.0000000000009</v>
      </c>
      <c r="L787" s="26">
        <f>K787*M787</f>
        <v>1400.0000000000002</v>
      </c>
      <c r="M787" s="27">
        <v>0.35</v>
      </c>
      <c r="O787" s="3"/>
      <c r="P787" s="4">
        <f>Table1[[#This Row],[Price per Unit]]+0.05</f>
        <v>0.55000000000000016</v>
      </c>
      <c r="Q787" s="3"/>
      <c r="R787" s="5"/>
    </row>
    <row r="788" spans="1:18" x14ac:dyDescent="0.3">
      <c r="B788" s="22" t="s">
        <v>10</v>
      </c>
      <c r="C788" s="22">
        <v>1185732</v>
      </c>
      <c r="D788" s="23">
        <v>44509</v>
      </c>
      <c r="E788" s="22" t="s">
        <v>131</v>
      </c>
      <c r="F788" s="22" t="s">
        <v>43</v>
      </c>
      <c r="G788" s="22" t="s">
        <v>44</v>
      </c>
      <c r="H788" s="22" t="s">
        <v>13</v>
      </c>
      <c r="I788" s="24">
        <v>0.50000000000000011</v>
      </c>
      <c r="J788" s="25">
        <v>7450</v>
      </c>
      <c r="K788" s="26">
        <f t="shared" ref="K788:K791" si="257">I788*J788</f>
        <v>3725.0000000000009</v>
      </c>
      <c r="L788" s="26">
        <f t="shared" ref="L788:L791" si="258">K788*M788</f>
        <v>931.25000000000023</v>
      </c>
      <c r="M788" s="27">
        <v>0.25</v>
      </c>
      <c r="O788" s="3"/>
      <c r="P788" s="4">
        <f>Table1[[#This Row],[Price per Unit]]+0.05</f>
        <v>0.55000000000000016</v>
      </c>
      <c r="Q788" s="3"/>
      <c r="R788" s="5"/>
    </row>
    <row r="789" spans="1:18" x14ac:dyDescent="0.3">
      <c r="B789" s="22" t="s">
        <v>10</v>
      </c>
      <c r="C789" s="22">
        <v>1185732</v>
      </c>
      <c r="D789" s="23">
        <v>44509</v>
      </c>
      <c r="E789" s="22" t="s">
        <v>131</v>
      </c>
      <c r="F789" s="22" t="s">
        <v>43</v>
      </c>
      <c r="G789" s="22" t="s">
        <v>44</v>
      </c>
      <c r="H789" s="22" t="s">
        <v>14</v>
      </c>
      <c r="I789" s="24">
        <v>0.50000000000000011</v>
      </c>
      <c r="J789" s="25">
        <v>7750</v>
      </c>
      <c r="K789" s="26">
        <f t="shared" si="257"/>
        <v>3875.0000000000009</v>
      </c>
      <c r="L789" s="26">
        <f t="shared" si="258"/>
        <v>1162.5000000000002</v>
      </c>
      <c r="M789" s="27">
        <v>0.3</v>
      </c>
      <c r="O789" s="3"/>
      <c r="P789" s="4">
        <f>Table1[[#This Row],[Price per Unit]]+0.05</f>
        <v>0.55000000000000016</v>
      </c>
      <c r="Q789" s="3"/>
      <c r="R789" s="5"/>
    </row>
    <row r="790" spans="1:18" x14ac:dyDescent="0.3">
      <c r="B790" s="22" t="s">
        <v>10</v>
      </c>
      <c r="C790" s="22">
        <v>1185732</v>
      </c>
      <c r="D790" s="23">
        <v>44509</v>
      </c>
      <c r="E790" s="22" t="s">
        <v>131</v>
      </c>
      <c r="F790" s="22" t="s">
        <v>43</v>
      </c>
      <c r="G790" s="22" t="s">
        <v>44</v>
      </c>
      <c r="H790" s="22" t="s">
        <v>16</v>
      </c>
      <c r="I790" s="24">
        <v>0.65</v>
      </c>
      <c r="J790" s="25">
        <v>7500</v>
      </c>
      <c r="K790" s="26">
        <f t="shared" si="257"/>
        <v>4875</v>
      </c>
      <c r="L790" s="26">
        <f t="shared" si="258"/>
        <v>1706.25</v>
      </c>
      <c r="M790" s="27">
        <v>0.35</v>
      </c>
      <c r="O790" s="3"/>
      <c r="P790" s="4">
        <f>Table1[[#This Row],[Price per Unit]]+0.05</f>
        <v>0.70000000000000007</v>
      </c>
      <c r="Q790" s="3"/>
      <c r="R790" s="5"/>
    </row>
    <row r="791" spans="1:18" x14ac:dyDescent="0.3">
      <c r="B791" s="22" t="s">
        <v>10</v>
      </c>
      <c r="C791" s="22">
        <v>1185732</v>
      </c>
      <c r="D791" s="23">
        <v>44509</v>
      </c>
      <c r="E791" s="22" t="s">
        <v>131</v>
      </c>
      <c r="F791" s="22" t="s">
        <v>43</v>
      </c>
      <c r="G791" s="22" t="s">
        <v>44</v>
      </c>
      <c r="H791" s="22" t="s">
        <v>17</v>
      </c>
      <c r="I791" s="24">
        <v>0.7</v>
      </c>
      <c r="J791" s="25">
        <v>8500</v>
      </c>
      <c r="K791" s="26">
        <f t="shared" si="257"/>
        <v>5950</v>
      </c>
      <c r="L791" s="26">
        <f t="shared" si="258"/>
        <v>2975</v>
      </c>
      <c r="M791" s="27">
        <v>0.5</v>
      </c>
      <c r="O791" s="3"/>
      <c r="P791" s="4">
        <f>Table1[[#This Row],[Price per Unit]]+0.05</f>
        <v>0.75</v>
      </c>
      <c r="Q791" s="3"/>
      <c r="R791" s="5"/>
    </row>
    <row r="792" spans="1:18" x14ac:dyDescent="0.3">
      <c r="B792" s="22" t="s">
        <v>10</v>
      </c>
      <c r="C792" s="22">
        <v>1185732</v>
      </c>
      <c r="D792" s="23">
        <v>44538</v>
      </c>
      <c r="E792" s="22" t="s">
        <v>131</v>
      </c>
      <c r="F792" s="22" t="s">
        <v>43</v>
      </c>
      <c r="G792" s="22" t="s">
        <v>44</v>
      </c>
      <c r="H792" s="22" t="s">
        <v>12</v>
      </c>
      <c r="I792" s="24">
        <v>0.65</v>
      </c>
      <c r="J792" s="25">
        <v>10750</v>
      </c>
      <c r="K792" s="26">
        <f>I792*J792</f>
        <v>6987.5</v>
      </c>
      <c r="L792" s="26">
        <f>K792*M792</f>
        <v>3144.375</v>
      </c>
      <c r="M792" s="27">
        <v>0.45</v>
      </c>
      <c r="O792" s="3"/>
      <c r="P792" s="4">
        <f>Table1[[#This Row],[Price per Unit]]+0.05</f>
        <v>0.70000000000000007</v>
      </c>
      <c r="Q792" s="3"/>
      <c r="R792" s="5"/>
    </row>
    <row r="793" spans="1:18" x14ac:dyDescent="0.3">
      <c r="B793" s="22" t="s">
        <v>10</v>
      </c>
      <c r="C793" s="22">
        <v>1185732</v>
      </c>
      <c r="D793" s="23">
        <v>44538</v>
      </c>
      <c r="E793" s="22" t="s">
        <v>131</v>
      </c>
      <c r="F793" s="22" t="s">
        <v>43</v>
      </c>
      <c r="G793" s="22" t="s">
        <v>44</v>
      </c>
      <c r="H793" s="22" t="s">
        <v>15</v>
      </c>
      <c r="I793" s="24">
        <v>0.55000000000000004</v>
      </c>
      <c r="J793" s="25">
        <v>8750</v>
      </c>
      <c r="K793" s="26">
        <f>I793*J793</f>
        <v>4812.5</v>
      </c>
      <c r="L793" s="26">
        <f>K793*M793</f>
        <v>1684.375</v>
      </c>
      <c r="M793" s="27">
        <v>0.35</v>
      </c>
      <c r="O793" s="3"/>
      <c r="P793" s="4">
        <f>Table1[[#This Row],[Price per Unit]]+0.05</f>
        <v>0.60000000000000009</v>
      </c>
      <c r="Q793" s="3"/>
      <c r="R793" s="5"/>
    </row>
    <row r="794" spans="1:18" x14ac:dyDescent="0.3">
      <c r="B794" s="22" t="s">
        <v>10</v>
      </c>
      <c r="C794" s="22">
        <v>1185732</v>
      </c>
      <c r="D794" s="23">
        <v>44538</v>
      </c>
      <c r="E794" s="22" t="s">
        <v>131</v>
      </c>
      <c r="F794" s="22" t="s">
        <v>43</v>
      </c>
      <c r="G794" s="22" t="s">
        <v>44</v>
      </c>
      <c r="H794" s="22" t="s">
        <v>13</v>
      </c>
      <c r="I794" s="24">
        <v>0.55000000000000004</v>
      </c>
      <c r="J794" s="25">
        <v>8250</v>
      </c>
      <c r="K794" s="26">
        <f t="shared" ref="K794:K797" si="259">I794*J794</f>
        <v>4537.5</v>
      </c>
      <c r="L794" s="26">
        <f t="shared" ref="L794:L797" si="260">K794*M794</f>
        <v>1134.375</v>
      </c>
      <c r="M794" s="27">
        <v>0.25</v>
      </c>
      <c r="O794" s="3"/>
      <c r="P794" s="4">
        <f>Table1[[#This Row],[Price per Unit]]+0.05</f>
        <v>0.60000000000000009</v>
      </c>
      <c r="Q794" s="3"/>
      <c r="R794" s="5"/>
    </row>
    <row r="795" spans="1:18" x14ac:dyDescent="0.3">
      <c r="B795" s="22" t="s">
        <v>10</v>
      </c>
      <c r="C795" s="22">
        <v>1185732</v>
      </c>
      <c r="D795" s="23">
        <v>44538</v>
      </c>
      <c r="E795" s="22" t="s">
        <v>131</v>
      </c>
      <c r="F795" s="22" t="s">
        <v>43</v>
      </c>
      <c r="G795" s="22" t="s">
        <v>44</v>
      </c>
      <c r="H795" s="22" t="s">
        <v>14</v>
      </c>
      <c r="I795" s="24">
        <v>0.55000000000000004</v>
      </c>
      <c r="J795" s="25">
        <v>7750</v>
      </c>
      <c r="K795" s="26">
        <f t="shared" si="259"/>
        <v>4262.5</v>
      </c>
      <c r="L795" s="26">
        <f t="shared" si="260"/>
        <v>1278.75</v>
      </c>
      <c r="M795" s="27">
        <v>0.3</v>
      </c>
      <c r="O795" s="3"/>
      <c r="P795" s="4">
        <f>Table1[[#This Row],[Price per Unit]]+0.05</f>
        <v>0.60000000000000009</v>
      </c>
      <c r="Q795" s="3"/>
      <c r="R795" s="5"/>
    </row>
    <row r="796" spans="1:18" x14ac:dyDescent="0.3">
      <c r="B796" s="22" t="s">
        <v>10</v>
      </c>
      <c r="C796" s="22">
        <v>1185732</v>
      </c>
      <c r="D796" s="23">
        <v>44538</v>
      </c>
      <c r="E796" s="22" t="s">
        <v>131</v>
      </c>
      <c r="F796" s="22" t="s">
        <v>43</v>
      </c>
      <c r="G796" s="22" t="s">
        <v>44</v>
      </c>
      <c r="H796" s="22" t="s">
        <v>16</v>
      </c>
      <c r="I796" s="24">
        <v>0.65</v>
      </c>
      <c r="J796" s="25">
        <v>7750</v>
      </c>
      <c r="K796" s="26">
        <f t="shared" si="259"/>
        <v>5037.5</v>
      </c>
      <c r="L796" s="26">
        <f t="shared" si="260"/>
        <v>1763.125</v>
      </c>
      <c r="M796" s="27">
        <v>0.35</v>
      </c>
      <c r="O796" s="3"/>
      <c r="P796" s="4">
        <f>Table1[[#This Row],[Price per Unit]]+0.05</f>
        <v>0.70000000000000007</v>
      </c>
      <c r="Q796" s="3"/>
      <c r="R796" s="5"/>
    </row>
    <row r="797" spans="1:18" x14ac:dyDescent="0.3">
      <c r="B797" s="22" t="s">
        <v>10</v>
      </c>
      <c r="C797" s="22">
        <v>1185732</v>
      </c>
      <c r="D797" s="23">
        <v>44538</v>
      </c>
      <c r="E797" s="22" t="s">
        <v>131</v>
      </c>
      <c r="F797" s="22" t="s">
        <v>43</v>
      </c>
      <c r="G797" s="22" t="s">
        <v>44</v>
      </c>
      <c r="H797" s="22" t="s">
        <v>17</v>
      </c>
      <c r="I797" s="24">
        <v>0.7</v>
      </c>
      <c r="J797" s="25">
        <v>8750</v>
      </c>
      <c r="K797" s="26">
        <f t="shared" si="259"/>
        <v>6125</v>
      </c>
      <c r="L797" s="26">
        <f t="shared" si="260"/>
        <v>3062.5</v>
      </c>
      <c r="M797" s="27">
        <v>0.5</v>
      </c>
      <c r="O797" s="3"/>
      <c r="P797" s="4">
        <f>Table1[[#This Row],[Price per Unit]]+0.05</f>
        <v>0.75</v>
      </c>
      <c r="Q797" s="3"/>
      <c r="R797" s="5"/>
    </row>
    <row r="798" spans="1:18" x14ac:dyDescent="0.3">
      <c r="A798" s="8" t="s">
        <v>40</v>
      </c>
      <c r="B798" s="22" t="s">
        <v>10</v>
      </c>
      <c r="C798" s="22">
        <v>1185732</v>
      </c>
      <c r="D798" s="23">
        <v>44209</v>
      </c>
      <c r="E798" s="22" t="s">
        <v>30</v>
      </c>
      <c r="F798" s="22" t="s">
        <v>45</v>
      </c>
      <c r="G798" s="22" t="s">
        <v>46</v>
      </c>
      <c r="H798" s="22" t="s">
        <v>12</v>
      </c>
      <c r="I798" s="24">
        <v>0.35</v>
      </c>
      <c r="J798" s="25">
        <v>4500</v>
      </c>
      <c r="K798" s="26">
        <f>I798*J798</f>
        <v>1575</v>
      </c>
      <c r="L798" s="26">
        <f>K798*M798</f>
        <v>551.25</v>
      </c>
      <c r="M798" s="27">
        <v>0.35000000000000003</v>
      </c>
      <c r="O798" s="1"/>
      <c r="P798" s="4"/>
      <c r="Q798" s="3"/>
      <c r="R798" s="5"/>
    </row>
    <row r="799" spans="1:18" x14ac:dyDescent="0.3">
      <c r="B799" s="22" t="s">
        <v>10</v>
      </c>
      <c r="C799" s="22">
        <v>1185732</v>
      </c>
      <c r="D799" s="23">
        <v>44209</v>
      </c>
      <c r="E799" s="22" t="s">
        <v>30</v>
      </c>
      <c r="F799" s="22" t="s">
        <v>45</v>
      </c>
      <c r="G799" s="22" t="s">
        <v>46</v>
      </c>
      <c r="H799" s="22" t="s">
        <v>15</v>
      </c>
      <c r="I799" s="24">
        <v>0.35</v>
      </c>
      <c r="J799" s="25">
        <v>2500</v>
      </c>
      <c r="K799" s="26">
        <f>I799*J799</f>
        <v>875</v>
      </c>
      <c r="L799" s="26">
        <f>K799*M799</f>
        <v>262.5</v>
      </c>
      <c r="M799" s="27">
        <v>0.3</v>
      </c>
      <c r="O799" s="1"/>
      <c r="P799" s="4"/>
      <c r="Q799" s="3"/>
      <c r="R799" s="5"/>
    </row>
    <row r="800" spans="1:18" x14ac:dyDescent="0.3">
      <c r="B800" s="22" t="s">
        <v>10</v>
      </c>
      <c r="C800" s="22">
        <v>1185732</v>
      </c>
      <c r="D800" s="23">
        <v>44209</v>
      </c>
      <c r="E800" s="22" t="s">
        <v>30</v>
      </c>
      <c r="F800" s="22" t="s">
        <v>45</v>
      </c>
      <c r="G800" s="22" t="s">
        <v>46</v>
      </c>
      <c r="H800" s="22" t="s">
        <v>13</v>
      </c>
      <c r="I800" s="24">
        <v>0.25</v>
      </c>
      <c r="J800" s="25">
        <v>2500</v>
      </c>
      <c r="K800" s="26">
        <f t="shared" ref="K800:K803" si="261">I800*J800</f>
        <v>625</v>
      </c>
      <c r="L800" s="26">
        <f t="shared" ref="L800:L803" si="262">K800*M800</f>
        <v>187.5</v>
      </c>
      <c r="M800" s="27">
        <v>0.3</v>
      </c>
      <c r="O800" s="1"/>
      <c r="P800" s="4"/>
      <c r="Q800" s="3"/>
      <c r="R800" s="5"/>
    </row>
    <row r="801" spans="2:18" x14ac:dyDescent="0.3">
      <c r="B801" s="22" t="s">
        <v>10</v>
      </c>
      <c r="C801" s="22">
        <v>1185732</v>
      </c>
      <c r="D801" s="23">
        <v>44209</v>
      </c>
      <c r="E801" s="22" t="s">
        <v>30</v>
      </c>
      <c r="F801" s="22" t="s">
        <v>45</v>
      </c>
      <c r="G801" s="22" t="s">
        <v>46</v>
      </c>
      <c r="H801" s="22" t="s">
        <v>14</v>
      </c>
      <c r="I801" s="24">
        <v>0.30000000000000004</v>
      </c>
      <c r="J801" s="25">
        <v>1000</v>
      </c>
      <c r="K801" s="26">
        <f t="shared" si="261"/>
        <v>300.00000000000006</v>
      </c>
      <c r="L801" s="26">
        <f t="shared" si="262"/>
        <v>105.00000000000003</v>
      </c>
      <c r="M801" s="27">
        <v>0.35000000000000003</v>
      </c>
      <c r="O801" s="1"/>
      <c r="P801" s="4"/>
      <c r="Q801" s="3"/>
      <c r="R801" s="5"/>
    </row>
    <row r="802" spans="2:18" x14ac:dyDescent="0.3">
      <c r="B802" s="22" t="s">
        <v>10</v>
      </c>
      <c r="C802" s="22">
        <v>1185732</v>
      </c>
      <c r="D802" s="23">
        <v>44209</v>
      </c>
      <c r="E802" s="22" t="s">
        <v>30</v>
      </c>
      <c r="F802" s="22" t="s">
        <v>45</v>
      </c>
      <c r="G802" s="22" t="s">
        <v>46</v>
      </c>
      <c r="H802" s="22" t="s">
        <v>16</v>
      </c>
      <c r="I802" s="24">
        <v>0.44999999999999996</v>
      </c>
      <c r="J802" s="25">
        <v>1500</v>
      </c>
      <c r="K802" s="26">
        <f t="shared" si="261"/>
        <v>674.99999999999989</v>
      </c>
      <c r="L802" s="26">
        <f t="shared" si="262"/>
        <v>202.49999999999997</v>
      </c>
      <c r="M802" s="27">
        <v>0.3</v>
      </c>
      <c r="O802" s="1"/>
      <c r="P802" s="4"/>
      <c r="Q802" s="3"/>
      <c r="R802" s="5"/>
    </row>
    <row r="803" spans="2:18" x14ac:dyDescent="0.3">
      <c r="B803" s="22" t="s">
        <v>10</v>
      </c>
      <c r="C803" s="22">
        <v>1185732</v>
      </c>
      <c r="D803" s="23">
        <v>44209</v>
      </c>
      <c r="E803" s="22" t="s">
        <v>30</v>
      </c>
      <c r="F803" s="22" t="s">
        <v>45</v>
      </c>
      <c r="G803" s="22" t="s">
        <v>46</v>
      </c>
      <c r="H803" s="22" t="s">
        <v>17</v>
      </c>
      <c r="I803" s="24">
        <v>0.35</v>
      </c>
      <c r="J803" s="25">
        <v>2500</v>
      </c>
      <c r="K803" s="26">
        <f t="shared" si="261"/>
        <v>875</v>
      </c>
      <c r="L803" s="26">
        <f t="shared" si="262"/>
        <v>393.75</v>
      </c>
      <c r="M803" s="27">
        <v>0.45</v>
      </c>
      <c r="O803" s="1"/>
      <c r="P803" s="4"/>
      <c r="Q803" s="3"/>
      <c r="R803" s="5"/>
    </row>
    <row r="804" spans="2:18" x14ac:dyDescent="0.3">
      <c r="B804" s="22" t="s">
        <v>10</v>
      </c>
      <c r="C804" s="22">
        <v>1185732</v>
      </c>
      <c r="D804" s="23">
        <v>44240</v>
      </c>
      <c r="E804" s="22" t="s">
        <v>30</v>
      </c>
      <c r="F804" s="22" t="s">
        <v>45</v>
      </c>
      <c r="G804" s="22" t="s">
        <v>46</v>
      </c>
      <c r="H804" s="22" t="s">
        <v>12</v>
      </c>
      <c r="I804" s="24">
        <v>0.35</v>
      </c>
      <c r="J804" s="25">
        <v>5000</v>
      </c>
      <c r="K804" s="26">
        <f>I804*J804</f>
        <v>1750</v>
      </c>
      <c r="L804" s="26">
        <f>K804*M804</f>
        <v>612.50000000000011</v>
      </c>
      <c r="M804" s="27">
        <v>0.35000000000000003</v>
      </c>
      <c r="O804" s="1"/>
      <c r="P804" s="4"/>
      <c r="Q804" s="3"/>
      <c r="R804" s="5"/>
    </row>
    <row r="805" spans="2:18" x14ac:dyDescent="0.3">
      <c r="B805" s="22" t="s">
        <v>10</v>
      </c>
      <c r="C805" s="22">
        <v>1185732</v>
      </c>
      <c r="D805" s="23">
        <v>44240</v>
      </c>
      <c r="E805" s="22" t="s">
        <v>30</v>
      </c>
      <c r="F805" s="22" t="s">
        <v>45</v>
      </c>
      <c r="G805" s="22" t="s">
        <v>46</v>
      </c>
      <c r="H805" s="22" t="s">
        <v>15</v>
      </c>
      <c r="I805" s="24">
        <v>0.35</v>
      </c>
      <c r="J805" s="25">
        <v>1500</v>
      </c>
      <c r="K805" s="26">
        <f>I805*J805</f>
        <v>525</v>
      </c>
      <c r="L805" s="26">
        <f>K805*M805</f>
        <v>157.5</v>
      </c>
      <c r="M805" s="27">
        <v>0.3</v>
      </c>
      <c r="O805" s="1"/>
      <c r="P805" s="4"/>
      <c r="Q805" s="3"/>
      <c r="R805" s="5"/>
    </row>
    <row r="806" spans="2:18" x14ac:dyDescent="0.3">
      <c r="B806" s="22" t="s">
        <v>10</v>
      </c>
      <c r="C806" s="22">
        <v>1185732</v>
      </c>
      <c r="D806" s="23">
        <v>44240</v>
      </c>
      <c r="E806" s="22" t="s">
        <v>30</v>
      </c>
      <c r="F806" s="22" t="s">
        <v>45</v>
      </c>
      <c r="G806" s="22" t="s">
        <v>46</v>
      </c>
      <c r="H806" s="22" t="s">
        <v>13</v>
      </c>
      <c r="I806" s="24">
        <v>0.25</v>
      </c>
      <c r="J806" s="25">
        <v>2000</v>
      </c>
      <c r="K806" s="26">
        <f t="shared" ref="K806:K809" si="263">I806*J806</f>
        <v>500</v>
      </c>
      <c r="L806" s="26">
        <f t="shared" ref="L806:L809" si="264">K806*M806</f>
        <v>150</v>
      </c>
      <c r="M806" s="27">
        <v>0.3</v>
      </c>
      <c r="O806" s="1"/>
      <c r="P806" s="4"/>
      <c r="Q806" s="3"/>
      <c r="R806" s="5"/>
    </row>
    <row r="807" spans="2:18" x14ac:dyDescent="0.3">
      <c r="B807" s="22" t="s">
        <v>10</v>
      </c>
      <c r="C807" s="22">
        <v>1185732</v>
      </c>
      <c r="D807" s="23">
        <v>44240</v>
      </c>
      <c r="E807" s="22" t="s">
        <v>30</v>
      </c>
      <c r="F807" s="22" t="s">
        <v>45</v>
      </c>
      <c r="G807" s="22" t="s">
        <v>46</v>
      </c>
      <c r="H807" s="22" t="s">
        <v>14</v>
      </c>
      <c r="I807" s="24">
        <v>0.30000000000000004</v>
      </c>
      <c r="J807" s="25">
        <v>750</v>
      </c>
      <c r="K807" s="26">
        <f t="shared" si="263"/>
        <v>225.00000000000003</v>
      </c>
      <c r="L807" s="26">
        <f t="shared" si="264"/>
        <v>78.750000000000014</v>
      </c>
      <c r="M807" s="27">
        <v>0.35000000000000003</v>
      </c>
      <c r="O807" s="1"/>
      <c r="P807" s="4"/>
      <c r="Q807" s="3"/>
      <c r="R807" s="5"/>
    </row>
    <row r="808" spans="2:18" x14ac:dyDescent="0.3">
      <c r="B808" s="22" t="s">
        <v>10</v>
      </c>
      <c r="C808" s="22">
        <v>1185732</v>
      </c>
      <c r="D808" s="23">
        <v>44240</v>
      </c>
      <c r="E808" s="22" t="s">
        <v>30</v>
      </c>
      <c r="F808" s="22" t="s">
        <v>45</v>
      </c>
      <c r="G808" s="22" t="s">
        <v>46</v>
      </c>
      <c r="H808" s="22" t="s">
        <v>16</v>
      </c>
      <c r="I808" s="24">
        <v>0.44999999999999996</v>
      </c>
      <c r="J808" s="25">
        <v>1500</v>
      </c>
      <c r="K808" s="26">
        <f t="shared" si="263"/>
        <v>674.99999999999989</v>
      </c>
      <c r="L808" s="26">
        <f t="shared" si="264"/>
        <v>202.49999999999997</v>
      </c>
      <c r="M808" s="27">
        <v>0.3</v>
      </c>
      <c r="O808" s="1"/>
      <c r="P808" s="4"/>
      <c r="Q808" s="3"/>
      <c r="R808" s="5"/>
    </row>
    <row r="809" spans="2:18" x14ac:dyDescent="0.3">
      <c r="B809" s="22" t="s">
        <v>10</v>
      </c>
      <c r="C809" s="22">
        <v>1185732</v>
      </c>
      <c r="D809" s="23">
        <v>44240</v>
      </c>
      <c r="E809" s="22" t="s">
        <v>30</v>
      </c>
      <c r="F809" s="22" t="s">
        <v>45</v>
      </c>
      <c r="G809" s="22" t="s">
        <v>46</v>
      </c>
      <c r="H809" s="22" t="s">
        <v>17</v>
      </c>
      <c r="I809" s="24">
        <v>0.35</v>
      </c>
      <c r="J809" s="25">
        <v>2250</v>
      </c>
      <c r="K809" s="26">
        <f t="shared" si="263"/>
        <v>787.5</v>
      </c>
      <c r="L809" s="26">
        <f t="shared" si="264"/>
        <v>354.375</v>
      </c>
      <c r="M809" s="27">
        <v>0.45</v>
      </c>
      <c r="O809" s="1"/>
      <c r="P809" s="4"/>
      <c r="Q809" s="3"/>
      <c r="R809" s="5"/>
    </row>
    <row r="810" spans="2:18" x14ac:dyDescent="0.3">
      <c r="B810" s="22" t="s">
        <v>10</v>
      </c>
      <c r="C810" s="22">
        <v>1185732</v>
      </c>
      <c r="D810" s="23">
        <v>44267</v>
      </c>
      <c r="E810" s="22" t="s">
        <v>30</v>
      </c>
      <c r="F810" s="22" t="s">
        <v>45</v>
      </c>
      <c r="G810" s="22" t="s">
        <v>46</v>
      </c>
      <c r="H810" s="22" t="s">
        <v>12</v>
      </c>
      <c r="I810" s="24">
        <v>0.4</v>
      </c>
      <c r="J810" s="25">
        <v>4450</v>
      </c>
      <c r="K810" s="26">
        <f>I810*J810</f>
        <v>1780</v>
      </c>
      <c r="L810" s="26">
        <f>K810*M810</f>
        <v>623.00000000000011</v>
      </c>
      <c r="M810" s="27">
        <v>0.35000000000000003</v>
      </c>
      <c r="O810" s="1"/>
      <c r="P810" s="4"/>
      <c r="Q810" s="3"/>
      <c r="R810" s="5"/>
    </row>
    <row r="811" spans="2:18" x14ac:dyDescent="0.3">
      <c r="B811" s="22" t="s">
        <v>10</v>
      </c>
      <c r="C811" s="22">
        <v>1185732</v>
      </c>
      <c r="D811" s="23">
        <v>44267</v>
      </c>
      <c r="E811" s="22" t="s">
        <v>30</v>
      </c>
      <c r="F811" s="22" t="s">
        <v>45</v>
      </c>
      <c r="G811" s="22" t="s">
        <v>46</v>
      </c>
      <c r="H811" s="22" t="s">
        <v>15</v>
      </c>
      <c r="I811" s="24">
        <v>0.4</v>
      </c>
      <c r="J811" s="25">
        <v>1250</v>
      </c>
      <c r="K811" s="26">
        <f>I811*J811</f>
        <v>500</v>
      </c>
      <c r="L811" s="26">
        <f>K811*M811</f>
        <v>150</v>
      </c>
      <c r="M811" s="27">
        <v>0.3</v>
      </c>
      <c r="O811" s="1"/>
      <c r="P811" s="4"/>
      <c r="Q811" s="3"/>
      <c r="R811" s="5"/>
    </row>
    <row r="812" spans="2:18" x14ac:dyDescent="0.3">
      <c r="B812" s="22" t="s">
        <v>10</v>
      </c>
      <c r="C812" s="22">
        <v>1185732</v>
      </c>
      <c r="D812" s="23">
        <v>44267</v>
      </c>
      <c r="E812" s="22" t="s">
        <v>30</v>
      </c>
      <c r="F812" s="22" t="s">
        <v>45</v>
      </c>
      <c r="G812" s="22" t="s">
        <v>46</v>
      </c>
      <c r="H812" s="22" t="s">
        <v>13</v>
      </c>
      <c r="I812" s="24">
        <v>0.30000000000000004</v>
      </c>
      <c r="J812" s="25">
        <v>1750</v>
      </c>
      <c r="K812" s="26">
        <f t="shared" ref="K812:K815" si="265">I812*J812</f>
        <v>525.00000000000011</v>
      </c>
      <c r="L812" s="26">
        <f t="shared" ref="L812:L815" si="266">K812*M812</f>
        <v>157.50000000000003</v>
      </c>
      <c r="M812" s="27">
        <v>0.3</v>
      </c>
      <c r="O812" s="1"/>
      <c r="P812" s="4"/>
      <c r="Q812" s="3"/>
      <c r="R812" s="5"/>
    </row>
    <row r="813" spans="2:18" x14ac:dyDescent="0.3">
      <c r="B813" s="22" t="s">
        <v>10</v>
      </c>
      <c r="C813" s="22">
        <v>1185732</v>
      </c>
      <c r="D813" s="23">
        <v>44267</v>
      </c>
      <c r="E813" s="22" t="s">
        <v>30</v>
      </c>
      <c r="F813" s="22" t="s">
        <v>45</v>
      </c>
      <c r="G813" s="22" t="s">
        <v>46</v>
      </c>
      <c r="H813" s="22" t="s">
        <v>14</v>
      </c>
      <c r="I813" s="24">
        <v>0.35</v>
      </c>
      <c r="J813" s="25">
        <v>250</v>
      </c>
      <c r="K813" s="26">
        <f t="shared" si="265"/>
        <v>87.5</v>
      </c>
      <c r="L813" s="26">
        <f t="shared" si="266"/>
        <v>30.625000000000004</v>
      </c>
      <c r="M813" s="27">
        <v>0.35000000000000003</v>
      </c>
      <c r="O813" s="1"/>
      <c r="P813" s="4"/>
      <c r="Q813" s="3"/>
      <c r="R813" s="5"/>
    </row>
    <row r="814" spans="2:18" x14ac:dyDescent="0.3">
      <c r="B814" s="22" t="s">
        <v>10</v>
      </c>
      <c r="C814" s="22">
        <v>1185732</v>
      </c>
      <c r="D814" s="23">
        <v>44267</v>
      </c>
      <c r="E814" s="22" t="s">
        <v>30</v>
      </c>
      <c r="F814" s="22" t="s">
        <v>45</v>
      </c>
      <c r="G814" s="22" t="s">
        <v>46</v>
      </c>
      <c r="H814" s="22" t="s">
        <v>16</v>
      </c>
      <c r="I814" s="24">
        <v>0.5</v>
      </c>
      <c r="J814" s="25">
        <v>750</v>
      </c>
      <c r="K814" s="26">
        <f t="shared" si="265"/>
        <v>375</v>
      </c>
      <c r="L814" s="26">
        <f t="shared" si="266"/>
        <v>112.5</v>
      </c>
      <c r="M814" s="27">
        <v>0.3</v>
      </c>
      <c r="O814" s="1"/>
      <c r="P814" s="4"/>
      <c r="Q814" s="3"/>
      <c r="R814" s="5"/>
    </row>
    <row r="815" spans="2:18" x14ac:dyDescent="0.3">
      <c r="B815" s="22" t="s">
        <v>10</v>
      </c>
      <c r="C815" s="22">
        <v>1185732</v>
      </c>
      <c r="D815" s="23">
        <v>44267</v>
      </c>
      <c r="E815" s="22" t="s">
        <v>30</v>
      </c>
      <c r="F815" s="22" t="s">
        <v>45</v>
      </c>
      <c r="G815" s="22" t="s">
        <v>46</v>
      </c>
      <c r="H815" s="22" t="s">
        <v>17</v>
      </c>
      <c r="I815" s="24">
        <v>0.4</v>
      </c>
      <c r="J815" s="25">
        <v>1750</v>
      </c>
      <c r="K815" s="26">
        <f t="shared" si="265"/>
        <v>700</v>
      </c>
      <c r="L815" s="26">
        <f t="shared" si="266"/>
        <v>315</v>
      </c>
      <c r="M815" s="27">
        <v>0.45</v>
      </c>
      <c r="O815" s="1"/>
      <c r="P815" s="4"/>
      <c r="Q815" s="3"/>
      <c r="R815" s="5"/>
    </row>
    <row r="816" spans="2:18" x14ac:dyDescent="0.3">
      <c r="B816" s="22" t="s">
        <v>10</v>
      </c>
      <c r="C816" s="22">
        <v>1185732</v>
      </c>
      <c r="D816" s="23">
        <v>44299</v>
      </c>
      <c r="E816" s="22" t="s">
        <v>30</v>
      </c>
      <c r="F816" s="22" t="s">
        <v>45</v>
      </c>
      <c r="G816" s="22" t="s">
        <v>46</v>
      </c>
      <c r="H816" s="22" t="s">
        <v>12</v>
      </c>
      <c r="I816" s="24">
        <v>0.4</v>
      </c>
      <c r="J816" s="25">
        <v>4000</v>
      </c>
      <c r="K816" s="26">
        <f>I816*J816</f>
        <v>1600</v>
      </c>
      <c r="L816" s="26">
        <f>K816*M816</f>
        <v>560</v>
      </c>
      <c r="M816" s="27">
        <v>0.35000000000000003</v>
      </c>
      <c r="O816" s="1"/>
      <c r="P816" s="4"/>
      <c r="Q816" s="3"/>
      <c r="R816" s="5"/>
    </row>
    <row r="817" spans="2:18" x14ac:dyDescent="0.3">
      <c r="B817" s="22" t="s">
        <v>10</v>
      </c>
      <c r="C817" s="22">
        <v>1185732</v>
      </c>
      <c r="D817" s="23">
        <v>44299</v>
      </c>
      <c r="E817" s="22" t="s">
        <v>30</v>
      </c>
      <c r="F817" s="22" t="s">
        <v>45</v>
      </c>
      <c r="G817" s="22" t="s">
        <v>46</v>
      </c>
      <c r="H817" s="22" t="s">
        <v>15</v>
      </c>
      <c r="I817" s="24">
        <v>0.4</v>
      </c>
      <c r="J817" s="25">
        <v>1000</v>
      </c>
      <c r="K817" s="26">
        <f>I817*J817</f>
        <v>400</v>
      </c>
      <c r="L817" s="26">
        <f>K817*M817</f>
        <v>120</v>
      </c>
      <c r="M817" s="27">
        <v>0.3</v>
      </c>
      <c r="O817" s="1"/>
      <c r="P817" s="4"/>
      <c r="Q817" s="3"/>
      <c r="R817" s="5"/>
    </row>
    <row r="818" spans="2:18" x14ac:dyDescent="0.3">
      <c r="B818" s="22" t="s">
        <v>10</v>
      </c>
      <c r="C818" s="22">
        <v>1185732</v>
      </c>
      <c r="D818" s="23">
        <v>44299</v>
      </c>
      <c r="E818" s="22" t="s">
        <v>30</v>
      </c>
      <c r="F818" s="22" t="s">
        <v>45</v>
      </c>
      <c r="G818" s="22" t="s">
        <v>46</v>
      </c>
      <c r="H818" s="22" t="s">
        <v>13</v>
      </c>
      <c r="I818" s="24">
        <v>0.30000000000000004</v>
      </c>
      <c r="J818" s="25">
        <v>1000</v>
      </c>
      <c r="K818" s="26">
        <f t="shared" ref="K818:K821" si="267">I818*J818</f>
        <v>300.00000000000006</v>
      </c>
      <c r="L818" s="26">
        <f t="shared" ref="L818:L821" si="268">K818*M818</f>
        <v>90.000000000000014</v>
      </c>
      <c r="M818" s="27">
        <v>0.3</v>
      </c>
      <c r="O818" s="1"/>
      <c r="P818" s="4"/>
      <c r="Q818" s="3"/>
      <c r="R818" s="5"/>
    </row>
    <row r="819" spans="2:18" x14ac:dyDescent="0.3">
      <c r="B819" s="22" t="s">
        <v>10</v>
      </c>
      <c r="C819" s="22">
        <v>1185732</v>
      </c>
      <c r="D819" s="23">
        <v>44299</v>
      </c>
      <c r="E819" s="22" t="s">
        <v>30</v>
      </c>
      <c r="F819" s="22" t="s">
        <v>45</v>
      </c>
      <c r="G819" s="22" t="s">
        <v>46</v>
      </c>
      <c r="H819" s="22" t="s">
        <v>14</v>
      </c>
      <c r="I819" s="24">
        <v>0.35</v>
      </c>
      <c r="J819" s="25">
        <v>250</v>
      </c>
      <c r="K819" s="26">
        <f t="shared" si="267"/>
        <v>87.5</v>
      </c>
      <c r="L819" s="26">
        <f t="shared" si="268"/>
        <v>30.625000000000004</v>
      </c>
      <c r="M819" s="27">
        <v>0.35000000000000003</v>
      </c>
      <c r="O819" s="1"/>
      <c r="P819" s="4"/>
      <c r="Q819" s="3"/>
      <c r="R819" s="5"/>
    </row>
    <row r="820" spans="2:18" x14ac:dyDescent="0.3">
      <c r="B820" s="22" t="s">
        <v>10</v>
      </c>
      <c r="C820" s="22">
        <v>1185732</v>
      </c>
      <c r="D820" s="23">
        <v>44299</v>
      </c>
      <c r="E820" s="22" t="s">
        <v>30</v>
      </c>
      <c r="F820" s="22" t="s">
        <v>45</v>
      </c>
      <c r="G820" s="22" t="s">
        <v>46</v>
      </c>
      <c r="H820" s="22" t="s">
        <v>16</v>
      </c>
      <c r="I820" s="24">
        <v>0.5</v>
      </c>
      <c r="J820" s="25">
        <v>500</v>
      </c>
      <c r="K820" s="26">
        <f t="shared" si="267"/>
        <v>250</v>
      </c>
      <c r="L820" s="26">
        <f t="shared" si="268"/>
        <v>75</v>
      </c>
      <c r="M820" s="27">
        <v>0.3</v>
      </c>
      <c r="O820" s="1"/>
      <c r="P820" s="4"/>
      <c r="Q820" s="3"/>
      <c r="R820" s="5"/>
    </row>
    <row r="821" spans="2:18" x14ac:dyDescent="0.3">
      <c r="B821" s="22" t="s">
        <v>10</v>
      </c>
      <c r="C821" s="22">
        <v>1185732</v>
      </c>
      <c r="D821" s="23">
        <v>44299</v>
      </c>
      <c r="E821" s="22" t="s">
        <v>30</v>
      </c>
      <c r="F821" s="22" t="s">
        <v>45</v>
      </c>
      <c r="G821" s="22" t="s">
        <v>46</v>
      </c>
      <c r="H821" s="22" t="s">
        <v>17</v>
      </c>
      <c r="I821" s="24">
        <v>0.4</v>
      </c>
      <c r="J821" s="25">
        <v>1750</v>
      </c>
      <c r="K821" s="26">
        <f t="shared" si="267"/>
        <v>700</v>
      </c>
      <c r="L821" s="26">
        <f t="shared" si="268"/>
        <v>315</v>
      </c>
      <c r="M821" s="27">
        <v>0.45</v>
      </c>
      <c r="O821" s="1"/>
      <c r="P821" s="4"/>
      <c r="Q821" s="3"/>
      <c r="R821" s="5"/>
    </row>
    <row r="822" spans="2:18" x14ac:dyDescent="0.3">
      <c r="B822" s="22" t="s">
        <v>10</v>
      </c>
      <c r="C822" s="22">
        <v>1185732</v>
      </c>
      <c r="D822" s="23">
        <v>44330</v>
      </c>
      <c r="E822" s="22" t="s">
        <v>30</v>
      </c>
      <c r="F822" s="22" t="s">
        <v>45</v>
      </c>
      <c r="G822" s="22" t="s">
        <v>46</v>
      </c>
      <c r="H822" s="22" t="s">
        <v>12</v>
      </c>
      <c r="I822" s="24">
        <v>0.5</v>
      </c>
      <c r="J822" s="25">
        <v>4450</v>
      </c>
      <c r="K822" s="26">
        <f>I822*J822</f>
        <v>2225</v>
      </c>
      <c r="L822" s="26">
        <f>K822*M822</f>
        <v>778.75000000000011</v>
      </c>
      <c r="M822" s="27">
        <v>0.35000000000000003</v>
      </c>
      <c r="O822" s="1"/>
      <c r="P822" s="4"/>
      <c r="Q822" s="3"/>
      <c r="R822" s="5"/>
    </row>
    <row r="823" spans="2:18" x14ac:dyDescent="0.3">
      <c r="B823" s="22" t="s">
        <v>10</v>
      </c>
      <c r="C823" s="22">
        <v>1185732</v>
      </c>
      <c r="D823" s="23">
        <v>44330</v>
      </c>
      <c r="E823" s="22" t="s">
        <v>30</v>
      </c>
      <c r="F823" s="22" t="s">
        <v>45</v>
      </c>
      <c r="G823" s="22" t="s">
        <v>46</v>
      </c>
      <c r="H823" s="22" t="s">
        <v>15</v>
      </c>
      <c r="I823" s="24">
        <v>0.45000000000000007</v>
      </c>
      <c r="J823" s="25">
        <v>1500</v>
      </c>
      <c r="K823" s="26">
        <f>I823*J823</f>
        <v>675.00000000000011</v>
      </c>
      <c r="L823" s="26">
        <f>K823*M823</f>
        <v>202.50000000000003</v>
      </c>
      <c r="M823" s="27">
        <v>0.3</v>
      </c>
      <c r="O823" s="1"/>
      <c r="P823" s="4"/>
      <c r="Q823" s="3"/>
      <c r="R823" s="5"/>
    </row>
    <row r="824" spans="2:18" x14ac:dyDescent="0.3">
      <c r="B824" s="22" t="s">
        <v>10</v>
      </c>
      <c r="C824" s="22">
        <v>1185732</v>
      </c>
      <c r="D824" s="23">
        <v>44330</v>
      </c>
      <c r="E824" s="22" t="s">
        <v>30</v>
      </c>
      <c r="F824" s="22" t="s">
        <v>45</v>
      </c>
      <c r="G824" s="22" t="s">
        <v>46</v>
      </c>
      <c r="H824" s="22" t="s">
        <v>13</v>
      </c>
      <c r="I824" s="24">
        <v>0.4</v>
      </c>
      <c r="J824" s="25">
        <v>1250</v>
      </c>
      <c r="K824" s="26">
        <f t="shared" ref="K824:K827" si="269">I824*J824</f>
        <v>500</v>
      </c>
      <c r="L824" s="26">
        <f t="shared" ref="L824:L827" si="270">K824*M824</f>
        <v>150</v>
      </c>
      <c r="M824" s="27">
        <v>0.3</v>
      </c>
      <c r="O824" s="1"/>
      <c r="P824" s="4"/>
      <c r="Q824" s="3"/>
      <c r="R824" s="5"/>
    </row>
    <row r="825" spans="2:18" x14ac:dyDescent="0.3">
      <c r="B825" s="22" t="s">
        <v>10</v>
      </c>
      <c r="C825" s="22">
        <v>1185732</v>
      </c>
      <c r="D825" s="23">
        <v>44330</v>
      </c>
      <c r="E825" s="22" t="s">
        <v>30</v>
      </c>
      <c r="F825" s="22" t="s">
        <v>45</v>
      </c>
      <c r="G825" s="22" t="s">
        <v>46</v>
      </c>
      <c r="H825" s="22" t="s">
        <v>14</v>
      </c>
      <c r="I825" s="24">
        <v>0.4</v>
      </c>
      <c r="J825" s="25">
        <v>500</v>
      </c>
      <c r="K825" s="26">
        <f t="shared" si="269"/>
        <v>200</v>
      </c>
      <c r="L825" s="26">
        <f t="shared" si="270"/>
        <v>70</v>
      </c>
      <c r="M825" s="27">
        <v>0.35000000000000003</v>
      </c>
      <c r="O825" s="1"/>
      <c r="P825" s="4"/>
      <c r="Q825" s="3"/>
      <c r="R825" s="5"/>
    </row>
    <row r="826" spans="2:18" x14ac:dyDescent="0.3">
      <c r="B826" s="22" t="s">
        <v>10</v>
      </c>
      <c r="C826" s="22">
        <v>1185732</v>
      </c>
      <c r="D826" s="23">
        <v>44330</v>
      </c>
      <c r="E826" s="22" t="s">
        <v>30</v>
      </c>
      <c r="F826" s="22" t="s">
        <v>45</v>
      </c>
      <c r="G826" s="22" t="s">
        <v>46</v>
      </c>
      <c r="H826" s="22" t="s">
        <v>16</v>
      </c>
      <c r="I826" s="24">
        <v>0.54999999999999993</v>
      </c>
      <c r="J826" s="25">
        <v>750</v>
      </c>
      <c r="K826" s="26">
        <f t="shared" si="269"/>
        <v>412.49999999999994</v>
      </c>
      <c r="L826" s="26">
        <f t="shared" si="270"/>
        <v>123.74999999999997</v>
      </c>
      <c r="M826" s="27">
        <v>0.3</v>
      </c>
      <c r="O826" s="1"/>
      <c r="P826" s="4"/>
      <c r="Q826" s="3"/>
      <c r="R826" s="5"/>
    </row>
    <row r="827" spans="2:18" x14ac:dyDescent="0.3">
      <c r="B827" s="22" t="s">
        <v>10</v>
      </c>
      <c r="C827" s="22">
        <v>1185732</v>
      </c>
      <c r="D827" s="23">
        <v>44330</v>
      </c>
      <c r="E827" s="22" t="s">
        <v>30</v>
      </c>
      <c r="F827" s="22" t="s">
        <v>45</v>
      </c>
      <c r="G827" s="22" t="s">
        <v>46</v>
      </c>
      <c r="H827" s="22" t="s">
        <v>17</v>
      </c>
      <c r="I827" s="24">
        <v>0.6</v>
      </c>
      <c r="J827" s="25">
        <v>1750</v>
      </c>
      <c r="K827" s="26">
        <f t="shared" si="269"/>
        <v>1050</v>
      </c>
      <c r="L827" s="26">
        <f t="shared" si="270"/>
        <v>472.5</v>
      </c>
      <c r="M827" s="27">
        <v>0.45</v>
      </c>
      <c r="O827" s="1"/>
      <c r="P827" s="4"/>
      <c r="Q827" s="3"/>
      <c r="R827" s="5"/>
    </row>
    <row r="828" spans="2:18" x14ac:dyDescent="0.3">
      <c r="B828" s="22" t="s">
        <v>10</v>
      </c>
      <c r="C828" s="22">
        <v>1185732</v>
      </c>
      <c r="D828" s="23">
        <v>44360</v>
      </c>
      <c r="E828" s="22" t="s">
        <v>30</v>
      </c>
      <c r="F828" s="22" t="s">
        <v>45</v>
      </c>
      <c r="G828" s="22" t="s">
        <v>46</v>
      </c>
      <c r="H828" s="22" t="s">
        <v>12</v>
      </c>
      <c r="I828" s="24">
        <v>0.45</v>
      </c>
      <c r="J828" s="25">
        <v>4250</v>
      </c>
      <c r="K828" s="26">
        <f>I828*J828</f>
        <v>1912.5</v>
      </c>
      <c r="L828" s="26">
        <f>K828*M828</f>
        <v>669.37500000000011</v>
      </c>
      <c r="M828" s="27">
        <v>0.35000000000000003</v>
      </c>
      <c r="O828" s="1"/>
      <c r="P828" s="4"/>
      <c r="Q828" s="3"/>
      <c r="R828" s="5"/>
    </row>
    <row r="829" spans="2:18" x14ac:dyDescent="0.3">
      <c r="B829" s="22" t="s">
        <v>10</v>
      </c>
      <c r="C829" s="22">
        <v>1185732</v>
      </c>
      <c r="D829" s="23">
        <v>44360</v>
      </c>
      <c r="E829" s="22" t="s">
        <v>30</v>
      </c>
      <c r="F829" s="22" t="s">
        <v>45</v>
      </c>
      <c r="G829" s="22" t="s">
        <v>46</v>
      </c>
      <c r="H829" s="22" t="s">
        <v>15</v>
      </c>
      <c r="I829" s="24">
        <v>0.40000000000000008</v>
      </c>
      <c r="J829" s="25">
        <v>1750</v>
      </c>
      <c r="K829" s="26">
        <f>I829*J829</f>
        <v>700.00000000000011</v>
      </c>
      <c r="L829" s="26">
        <f>K829*M829</f>
        <v>210.00000000000003</v>
      </c>
      <c r="M829" s="27">
        <v>0.3</v>
      </c>
      <c r="O829" s="1"/>
      <c r="P829" s="4"/>
      <c r="Q829" s="3"/>
      <c r="R829" s="5"/>
    </row>
    <row r="830" spans="2:18" x14ac:dyDescent="0.3">
      <c r="B830" s="22" t="s">
        <v>10</v>
      </c>
      <c r="C830" s="22">
        <v>1185732</v>
      </c>
      <c r="D830" s="23">
        <v>44360</v>
      </c>
      <c r="E830" s="22" t="s">
        <v>30</v>
      </c>
      <c r="F830" s="22" t="s">
        <v>45</v>
      </c>
      <c r="G830" s="22" t="s">
        <v>46</v>
      </c>
      <c r="H830" s="22" t="s">
        <v>13</v>
      </c>
      <c r="I830" s="24">
        <v>0.35000000000000003</v>
      </c>
      <c r="J830" s="25">
        <v>1750</v>
      </c>
      <c r="K830" s="26">
        <f t="shared" ref="K830:K833" si="271">I830*J830</f>
        <v>612.50000000000011</v>
      </c>
      <c r="L830" s="26">
        <f t="shared" ref="L830:L833" si="272">K830*M830</f>
        <v>183.75000000000003</v>
      </c>
      <c r="M830" s="27">
        <v>0.3</v>
      </c>
      <c r="O830" s="1"/>
      <c r="P830" s="4"/>
      <c r="Q830" s="3"/>
      <c r="R830" s="5"/>
    </row>
    <row r="831" spans="2:18" x14ac:dyDescent="0.3">
      <c r="B831" s="22" t="s">
        <v>10</v>
      </c>
      <c r="C831" s="22">
        <v>1185732</v>
      </c>
      <c r="D831" s="23">
        <v>44360</v>
      </c>
      <c r="E831" s="22" t="s">
        <v>30</v>
      </c>
      <c r="F831" s="22" t="s">
        <v>45</v>
      </c>
      <c r="G831" s="22" t="s">
        <v>46</v>
      </c>
      <c r="H831" s="22" t="s">
        <v>14</v>
      </c>
      <c r="I831" s="24">
        <v>0.35000000000000003</v>
      </c>
      <c r="J831" s="25">
        <v>1500</v>
      </c>
      <c r="K831" s="26">
        <f t="shared" si="271"/>
        <v>525</v>
      </c>
      <c r="L831" s="26">
        <f t="shared" si="272"/>
        <v>183.75000000000003</v>
      </c>
      <c r="M831" s="27">
        <v>0.35000000000000003</v>
      </c>
      <c r="O831" s="1"/>
      <c r="P831" s="4"/>
      <c r="Q831" s="3"/>
      <c r="R831" s="5"/>
    </row>
    <row r="832" spans="2:18" x14ac:dyDescent="0.3">
      <c r="B832" s="22" t="s">
        <v>10</v>
      </c>
      <c r="C832" s="22">
        <v>1185732</v>
      </c>
      <c r="D832" s="23">
        <v>44360</v>
      </c>
      <c r="E832" s="22" t="s">
        <v>30</v>
      </c>
      <c r="F832" s="22" t="s">
        <v>45</v>
      </c>
      <c r="G832" s="22" t="s">
        <v>46</v>
      </c>
      <c r="H832" s="22" t="s">
        <v>16</v>
      </c>
      <c r="I832" s="24">
        <v>0.5</v>
      </c>
      <c r="J832" s="25">
        <v>1500</v>
      </c>
      <c r="K832" s="26">
        <f t="shared" si="271"/>
        <v>750</v>
      </c>
      <c r="L832" s="26">
        <f t="shared" si="272"/>
        <v>225</v>
      </c>
      <c r="M832" s="27">
        <v>0.3</v>
      </c>
      <c r="O832" s="1"/>
      <c r="P832" s="4"/>
      <c r="Q832" s="3"/>
      <c r="R832" s="5"/>
    </row>
    <row r="833" spans="2:18" x14ac:dyDescent="0.3">
      <c r="B833" s="22" t="s">
        <v>10</v>
      </c>
      <c r="C833" s="22">
        <v>1185732</v>
      </c>
      <c r="D833" s="23">
        <v>44360</v>
      </c>
      <c r="E833" s="22" t="s">
        <v>30</v>
      </c>
      <c r="F833" s="22" t="s">
        <v>45</v>
      </c>
      <c r="G833" s="22" t="s">
        <v>46</v>
      </c>
      <c r="H833" s="22" t="s">
        <v>17</v>
      </c>
      <c r="I833" s="24">
        <v>0.55000000000000004</v>
      </c>
      <c r="J833" s="25">
        <v>3250</v>
      </c>
      <c r="K833" s="26">
        <f t="shared" si="271"/>
        <v>1787.5000000000002</v>
      </c>
      <c r="L833" s="26">
        <f t="shared" si="272"/>
        <v>804.37500000000011</v>
      </c>
      <c r="M833" s="27">
        <v>0.45</v>
      </c>
      <c r="O833" s="1"/>
      <c r="P833" s="4"/>
      <c r="Q833" s="3"/>
      <c r="R833" s="5"/>
    </row>
    <row r="834" spans="2:18" x14ac:dyDescent="0.3">
      <c r="B834" s="22" t="s">
        <v>10</v>
      </c>
      <c r="C834" s="22">
        <v>1185732</v>
      </c>
      <c r="D834" s="23">
        <v>44389</v>
      </c>
      <c r="E834" s="22" t="s">
        <v>30</v>
      </c>
      <c r="F834" s="22" t="s">
        <v>45</v>
      </c>
      <c r="G834" s="22" t="s">
        <v>46</v>
      </c>
      <c r="H834" s="22" t="s">
        <v>12</v>
      </c>
      <c r="I834" s="24">
        <v>0.5</v>
      </c>
      <c r="J834" s="25">
        <v>5500</v>
      </c>
      <c r="K834" s="26">
        <f>I834*J834</f>
        <v>2750</v>
      </c>
      <c r="L834" s="26">
        <f>K834*M834</f>
        <v>962.50000000000011</v>
      </c>
      <c r="M834" s="27">
        <v>0.35000000000000003</v>
      </c>
      <c r="O834" s="1"/>
      <c r="P834" s="4"/>
      <c r="Q834" s="3"/>
      <c r="R834" s="5"/>
    </row>
    <row r="835" spans="2:18" x14ac:dyDescent="0.3">
      <c r="B835" s="22" t="s">
        <v>10</v>
      </c>
      <c r="C835" s="22">
        <v>1185732</v>
      </c>
      <c r="D835" s="23">
        <v>44389</v>
      </c>
      <c r="E835" s="22" t="s">
        <v>30</v>
      </c>
      <c r="F835" s="22" t="s">
        <v>45</v>
      </c>
      <c r="G835" s="22" t="s">
        <v>46</v>
      </c>
      <c r="H835" s="22" t="s">
        <v>15</v>
      </c>
      <c r="I835" s="24">
        <v>0.45000000000000007</v>
      </c>
      <c r="J835" s="25">
        <v>3000</v>
      </c>
      <c r="K835" s="26">
        <f>I835*J835</f>
        <v>1350.0000000000002</v>
      </c>
      <c r="L835" s="26">
        <f>K835*M835</f>
        <v>405.00000000000006</v>
      </c>
      <c r="M835" s="27">
        <v>0.3</v>
      </c>
      <c r="O835" s="1"/>
      <c r="P835" s="4"/>
      <c r="Q835" s="3"/>
      <c r="R835" s="5"/>
    </row>
    <row r="836" spans="2:18" x14ac:dyDescent="0.3">
      <c r="B836" s="22" t="s">
        <v>10</v>
      </c>
      <c r="C836" s="22">
        <v>1185732</v>
      </c>
      <c r="D836" s="23">
        <v>44389</v>
      </c>
      <c r="E836" s="22" t="s">
        <v>30</v>
      </c>
      <c r="F836" s="22" t="s">
        <v>45</v>
      </c>
      <c r="G836" s="22" t="s">
        <v>46</v>
      </c>
      <c r="H836" s="22" t="s">
        <v>13</v>
      </c>
      <c r="I836" s="24">
        <v>0.4</v>
      </c>
      <c r="J836" s="25">
        <v>2250</v>
      </c>
      <c r="K836" s="26">
        <f t="shared" ref="K836:K839" si="273">I836*J836</f>
        <v>900</v>
      </c>
      <c r="L836" s="26">
        <f t="shared" ref="L836:L839" si="274">K836*M836</f>
        <v>270</v>
      </c>
      <c r="M836" s="27">
        <v>0.3</v>
      </c>
      <c r="O836" s="1"/>
      <c r="P836" s="4"/>
      <c r="Q836" s="3"/>
      <c r="R836" s="5"/>
    </row>
    <row r="837" spans="2:18" x14ac:dyDescent="0.3">
      <c r="B837" s="22" t="s">
        <v>10</v>
      </c>
      <c r="C837" s="22">
        <v>1185732</v>
      </c>
      <c r="D837" s="23">
        <v>44389</v>
      </c>
      <c r="E837" s="22" t="s">
        <v>30</v>
      </c>
      <c r="F837" s="22" t="s">
        <v>45</v>
      </c>
      <c r="G837" s="22" t="s">
        <v>46</v>
      </c>
      <c r="H837" s="22" t="s">
        <v>14</v>
      </c>
      <c r="I837" s="24">
        <v>0.4</v>
      </c>
      <c r="J837" s="25">
        <v>1750</v>
      </c>
      <c r="K837" s="26">
        <f t="shared" si="273"/>
        <v>700</v>
      </c>
      <c r="L837" s="26">
        <f t="shared" si="274"/>
        <v>245.00000000000003</v>
      </c>
      <c r="M837" s="27">
        <v>0.35000000000000003</v>
      </c>
      <c r="O837" s="1"/>
      <c r="P837" s="4"/>
      <c r="Q837" s="3"/>
      <c r="R837" s="5"/>
    </row>
    <row r="838" spans="2:18" x14ac:dyDescent="0.3">
      <c r="B838" s="22" t="s">
        <v>10</v>
      </c>
      <c r="C838" s="22">
        <v>1185732</v>
      </c>
      <c r="D838" s="23">
        <v>44389</v>
      </c>
      <c r="E838" s="22" t="s">
        <v>30</v>
      </c>
      <c r="F838" s="22" t="s">
        <v>45</v>
      </c>
      <c r="G838" s="22" t="s">
        <v>46</v>
      </c>
      <c r="H838" s="22" t="s">
        <v>16</v>
      </c>
      <c r="I838" s="24">
        <v>0.5</v>
      </c>
      <c r="J838" s="25">
        <v>2000</v>
      </c>
      <c r="K838" s="26">
        <f t="shared" si="273"/>
        <v>1000</v>
      </c>
      <c r="L838" s="26">
        <f t="shared" si="274"/>
        <v>300</v>
      </c>
      <c r="M838" s="27">
        <v>0.3</v>
      </c>
      <c r="O838" s="1"/>
      <c r="P838" s="4"/>
      <c r="Q838" s="3"/>
      <c r="R838" s="5"/>
    </row>
    <row r="839" spans="2:18" x14ac:dyDescent="0.3">
      <c r="B839" s="22" t="s">
        <v>10</v>
      </c>
      <c r="C839" s="22">
        <v>1185732</v>
      </c>
      <c r="D839" s="23">
        <v>44389</v>
      </c>
      <c r="E839" s="22" t="s">
        <v>30</v>
      </c>
      <c r="F839" s="22" t="s">
        <v>45</v>
      </c>
      <c r="G839" s="22" t="s">
        <v>46</v>
      </c>
      <c r="H839" s="22" t="s">
        <v>17</v>
      </c>
      <c r="I839" s="24">
        <v>0.55000000000000004</v>
      </c>
      <c r="J839" s="25">
        <v>3750</v>
      </c>
      <c r="K839" s="26">
        <f t="shared" si="273"/>
        <v>2062.5</v>
      </c>
      <c r="L839" s="26">
        <f t="shared" si="274"/>
        <v>928.125</v>
      </c>
      <c r="M839" s="27">
        <v>0.45</v>
      </c>
      <c r="O839" s="1"/>
      <c r="P839" s="4"/>
      <c r="Q839" s="3"/>
      <c r="R839" s="5"/>
    </row>
    <row r="840" spans="2:18" x14ac:dyDescent="0.3">
      <c r="B840" s="22" t="s">
        <v>10</v>
      </c>
      <c r="C840" s="22">
        <v>1185732</v>
      </c>
      <c r="D840" s="23">
        <v>44421</v>
      </c>
      <c r="E840" s="22" t="s">
        <v>30</v>
      </c>
      <c r="F840" s="22" t="s">
        <v>45</v>
      </c>
      <c r="G840" s="22" t="s">
        <v>46</v>
      </c>
      <c r="H840" s="22" t="s">
        <v>12</v>
      </c>
      <c r="I840" s="24">
        <v>0.5</v>
      </c>
      <c r="J840" s="25">
        <v>5250</v>
      </c>
      <c r="K840" s="26">
        <f>I840*J840</f>
        <v>2625</v>
      </c>
      <c r="L840" s="26">
        <f>K840*M840</f>
        <v>918.75000000000011</v>
      </c>
      <c r="M840" s="27">
        <v>0.35000000000000003</v>
      </c>
      <c r="O840" s="1"/>
      <c r="P840" s="4"/>
      <c r="Q840" s="3"/>
      <c r="R840" s="5"/>
    </row>
    <row r="841" spans="2:18" x14ac:dyDescent="0.3">
      <c r="B841" s="22" t="s">
        <v>10</v>
      </c>
      <c r="C841" s="22">
        <v>1185732</v>
      </c>
      <c r="D841" s="23">
        <v>44421</v>
      </c>
      <c r="E841" s="22" t="s">
        <v>30</v>
      </c>
      <c r="F841" s="22" t="s">
        <v>45</v>
      </c>
      <c r="G841" s="22" t="s">
        <v>46</v>
      </c>
      <c r="H841" s="22" t="s">
        <v>15</v>
      </c>
      <c r="I841" s="24">
        <v>0.45000000000000007</v>
      </c>
      <c r="J841" s="25">
        <v>3000</v>
      </c>
      <c r="K841" s="26">
        <f>I841*J841</f>
        <v>1350.0000000000002</v>
      </c>
      <c r="L841" s="26">
        <f>K841*M841</f>
        <v>405.00000000000006</v>
      </c>
      <c r="M841" s="27">
        <v>0.3</v>
      </c>
      <c r="O841" s="1"/>
      <c r="P841" s="4"/>
      <c r="Q841" s="3"/>
      <c r="R841" s="5"/>
    </row>
    <row r="842" spans="2:18" x14ac:dyDescent="0.3">
      <c r="B842" s="22" t="s">
        <v>10</v>
      </c>
      <c r="C842" s="22">
        <v>1185732</v>
      </c>
      <c r="D842" s="23">
        <v>44421</v>
      </c>
      <c r="E842" s="22" t="s">
        <v>30</v>
      </c>
      <c r="F842" s="22" t="s">
        <v>45</v>
      </c>
      <c r="G842" s="22" t="s">
        <v>46</v>
      </c>
      <c r="H842" s="22" t="s">
        <v>13</v>
      </c>
      <c r="I842" s="24">
        <v>0.4</v>
      </c>
      <c r="J842" s="25">
        <v>2250</v>
      </c>
      <c r="K842" s="26">
        <f t="shared" ref="K842:K845" si="275">I842*J842</f>
        <v>900</v>
      </c>
      <c r="L842" s="26">
        <f t="shared" ref="L842:L845" si="276">K842*M842</f>
        <v>270</v>
      </c>
      <c r="M842" s="27">
        <v>0.3</v>
      </c>
      <c r="O842" s="1"/>
      <c r="P842" s="4"/>
      <c r="Q842" s="3"/>
      <c r="R842" s="5"/>
    </row>
    <row r="843" spans="2:18" x14ac:dyDescent="0.3">
      <c r="B843" s="22" t="s">
        <v>10</v>
      </c>
      <c r="C843" s="22">
        <v>1185732</v>
      </c>
      <c r="D843" s="23">
        <v>44421</v>
      </c>
      <c r="E843" s="22" t="s">
        <v>30</v>
      </c>
      <c r="F843" s="22" t="s">
        <v>45</v>
      </c>
      <c r="G843" s="22" t="s">
        <v>46</v>
      </c>
      <c r="H843" s="22" t="s">
        <v>14</v>
      </c>
      <c r="I843" s="24">
        <v>0.35000000000000003</v>
      </c>
      <c r="J843" s="25">
        <v>1750</v>
      </c>
      <c r="K843" s="26">
        <f t="shared" si="275"/>
        <v>612.50000000000011</v>
      </c>
      <c r="L843" s="26">
        <f t="shared" si="276"/>
        <v>214.37500000000006</v>
      </c>
      <c r="M843" s="27">
        <v>0.35000000000000003</v>
      </c>
      <c r="O843" s="1"/>
      <c r="P843" s="4"/>
      <c r="Q843" s="3"/>
      <c r="R843" s="5"/>
    </row>
    <row r="844" spans="2:18" x14ac:dyDescent="0.3">
      <c r="B844" s="22" t="s">
        <v>10</v>
      </c>
      <c r="C844" s="22">
        <v>1185732</v>
      </c>
      <c r="D844" s="23">
        <v>44421</v>
      </c>
      <c r="E844" s="22" t="s">
        <v>30</v>
      </c>
      <c r="F844" s="22" t="s">
        <v>45</v>
      </c>
      <c r="G844" s="22" t="s">
        <v>46</v>
      </c>
      <c r="H844" s="22" t="s">
        <v>16</v>
      </c>
      <c r="I844" s="24">
        <v>0.45</v>
      </c>
      <c r="J844" s="25">
        <v>1500</v>
      </c>
      <c r="K844" s="26">
        <f t="shared" si="275"/>
        <v>675</v>
      </c>
      <c r="L844" s="26">
        <f t="shared" si="276"/>
        <v>202.5</v>
      </c>
      <c r="M844" s="27">
        <v>0.3</v>
      </c>
      <c r="O844" s="1"/>
      <c r="P844" s="4"/>
      <c r="Q844" s="3"/>
      <c r="R844" s="5"/>
    </row>
    <row r="845" spans="2:18" x14ac:dyDescent="0.3">
      <c r="B845" s="22" t="s">
        <v>10</v>
      </c>
      <c r="C845" s="22">
        <v>1185732</v>
      </c>
      <c r="D845" s="23">
        <v>44421</v>
      </c>
      <c r="E845" s="22" t="s">
        <v>30</v>
      </c>
      <c r="F845" s="22" t="s">
        <v>45</v>
      </c>
      <c r="G845" s="22" t="s">
        <v>46</v>
      </c>
      <c r="H845" s="22" t="s">
        <v>17</v>
      </c>
      <c r="I845" s="24">
        <v>0.5</v>
      </c>
      <c r="J845" s="25">
        <v>3250</v>
      </c>
      <c r="K845" s="26">
        <f t="shared" si="275"/>
        <v>1625</v>
      </c>
      <c r="L845" s="26">
        <f t="shared" si="276"/>
        <v>731.25</v>
      </c>
      <c r="M845" s="27">
        <v>0.45</v>
      </c>
      <c r="O845" s="1"/>
      <c r="P845" s="4"/>
      <c r="Q845" s="3"/>
      <c r="R845" s="5"/>
    </row>
    <row r="846" spans="2:18" x14ac:dyDescent="0.3">
      <c r="B846" s="22" t="s">
        <v>10</v>
      </c>
      <c r="C846" s="22">
        <v>1185732</v>
      </c>
      <c r="D846" s="23">
        <v>44453</v>
      </c>
      <c r="E846" s="22" t="s">
        <v>30</v>
      </c>
      <c r="F846" s="22" t="s">
        <v>45</v>
      </c>
      <c r="G846" s="22" t="s">
        <v>46</v>
      </c>
      <c r="H846" s="22" t="s">
        <v>12</v>
      </c>
      <c r="I846" s="24">
        <v>0.45</v>
      </c>
      <c r="J846" s="25">
        <v>4500</v>
      </c>
      <c r="K846" s="26">
        <f>I846*J846</f>
        <v>2025</v>
      </c>
      <c r="L846" s="26">
        <f>K846*M846</f>
        <v>708.75000000000011</v>
      </c>
      <c r="M846" s="27">
        <v>0.35000000000000003</v>
      </c>
      <c r="O846" s="1"/>
      <c r="P846" s="4"/>
      <c r="Q846" s="3"/>
      <c r="R846" s="5"/>
    </row>
    <row r="847" spans="2:18" x14ac:dyDescent="0.3">
      <c r="B847" s="22" t="s">
        <v>10</v>
      </c>
      <c r="C847" s="22">
        <v>1185732</v>
      </c>
      <c r="D847" s="23">
        <v>44453</v>
      </c>
      <c r="E847" s="22" t="s">
        <v>30</v>
      </c>
      <c r="F847" s="22" t="s">
        <v>45</v>
      </c>
      <c r="G847" s="22" t="s">
        <v>46</v>
      </c>
      <c r="H847" s="22" t="s">
        <v>15</v>
      </c>
      <c r="I847" s="24">
        <v>0.40000000000000008</v>
      </c>
      <c r="J847" s="25">
        <v>2500</v>
      </c>
      <c r="K847" s="26">
        <f>I847*J847</f>
        <v>1000.0000000000002</v>
      </c>
      <c r="L847" s="26">
        <f>K847*M847</f>
        <v>300.00000000000006</v>
      </c>
      <c r="M847" s="27">
        <v>0.3</v>
      </c>
      <c r="O847" s="1"/>
      <c r="P847" s="4"/>
      <c r="Q847" s="3"/>
      <c r="R847" s="5"/>
    </row>
    <row r="848" spans="2:18" x14ac:dyDescent="0.3">
      <c r="B848" s="22" t="s">
        <v>10</v>
      </c>
      <c r="C848" s="22">
        <v>1185732</v>
      </c>
      <c r="D848" s="23">
        <v>44453</v>
      </c>
      <c r="E848" s="22" t="s">
        <v>30</v>
      </c>
      <c r="F848" s="22" t="s">
        <v>45</v>
      </c>
      <c r="G848" s="22" t="s">
        <v>46</v>
      </c>
      <c r="H848" s="22" t="s">
        <v>13</v>
      </c>
      <c r="I848" s="24">
        <v>0.25</v>
      </c>
      <c r="J848" s="25">
        <v>1500</v>
      </c>
      <c r="K848" s="26">
        <f t="shared" ref="K848:K851" si="277">I848*J848</f>
        <v>375</v>
      </c>
      <c r="L848" s="26">
        <f t="shared" ref="L848:L851" si="278">K848*M848</f>
        <v>112.5</v>
      </c>
      <c r="M848" s="27">
        <v>0.3</v>
      </c>
      <c r="O848" s="1"/>
      <c r="P848" s="4"/>
      <c r="Q848" s="3"/>
      <c r="R848" s="5"/>
    </row>
    <row r="849" spans="2:18" x14ac:dyDescent="0.3">
      <c r="B849" s="22" t="s">
        <v>10</v>
      </c>
      <c r="C849" s="22">
        <v>1185732</v>
      </c>
      <c r="D849" s="23">
        <v>44453</v>
      </c>
      <c r="E849" s="22" t="s">
        <v>30</v>
      </c>
      <c r="F849" s="22" t="s">
        <v>45</v>
      </c>
      <c r="G849" s="22" t="s">
        <v>46</v>
      </c>
      <c r="H849" s="22" t="s">
        <v>14</v>
      </c>
      <c r="I849" s="24">
        <v>0.25</v>
      </c>
      <c r="J849" s="25">
        <v>1250</v>
      </c>
      <c r="K849" s="26">
        <f t="shared" si="277"/>
        <v>312.5</v>
      </c>
      <c r="L849" s="26">
        <f t="shared" si="278"/>
        <v>109.37500000000001</v>
      </c>
      <c r="M849" s="27">
        <v>0.35000000000000003</v>
      </c>
      <c r="O849" s="1"/>
      <c r="P849" s="4"/>
      <c r="Q849" s="3"/>
      <c r="R849" s="5"/>
    </row>
    <row r="850" spans="2:18" x14ac:dyDescent="0.3">
      <c r="B850" s="22" t="s">
        <v>10</v>
      </c>
      <c r="C850" s="22">
        <v>1185732</v>
      </c>
      <c r="D850" s="23">
        <v>44453</v>
      </c>
      <c r="E850" s="22" t="s">
        <v>30</v>
      </c>
      <c r="F850" s="22" t="s">
        <v>45</v>
      </c>
      <c r="G850" s="22" t="s">
        <v>46</v>
      </c>
      <c r="H850" s="22" t="s">
        <v>16</v>
      </c>
      <c r="I850" s="24">
        <v>0.35</v>
      </c>
      <c r="J850" s="25">
        <v>1250</v>
      </c>
      <c r="K850" s="26">
        <f t="shared" si="277"/>
        <v>437.5</v>
      </c>
      <c r="L850" s="26">
        <f t="shared" si="278"/>
        <v>131.25</v>
      </c>
      <c r="M850" s="27">
        <v>0.3</v>
      </c>
      <c r="O850" s="1"/>
      <c r="P850" s="4"/>
      <c r="Q850" s="3"/>
      <c r="R850" s="5"/>
    </row>
    <row r="851" spans="2:18" x14ac:dyDescent="0.3">
      <c r="B851" s="22" t="s">
        <v>10</v>
      </c>
      <c r="C851" s="22">
        <v>1185732</v>
      </c>
      <c r="D851" s="23">
        <v>44453</v>
      </c>
      <c r="E851" s="22" t="s">
        <v>30</v>
      </c>
      <c r="F851" s="22" t="s">
        <v>45</v>
      </c>
      <c r="G851" s="22" t="s">
        <v>46</v>
      </c>
      <c r="H851" s="22" t="s">
        <v>17</v>
      </c>
      <c r="I851" s="24">
        <v>0.4</v>
      </c>
      <c r="J851" s="25">
        <v>2000</v>
      </c>
      <c r="K851" s="26">
        <f t="shared" si="277"/>
        <v>800</v>
      </c>
      <c r="L851" s="26">
        <f t="shared" si="278"/>
        <v>360</v>
      </c>
      <c r="M851" s="27">
        <v>0.45</v>
      </c>
      <c r="O851" s="1"/>
      <c r="P851" s="4"/>
      <c r="Q851" s="3"/>
      <c r="R851" s="5"/>
    </row>
    <row r="852" spans="2:18" x14ac:dyDescent="0.3">
      <c r="B852" s="22" t="s">
        <v>10</v>
      </c>
      <c r="C852" s="22">
        <v>1185732</v>
      </c>
      <c r="D852" s="23">
        <v>44482</v>
      </c>
      <c r="E852" s="22" t="s">
        <v>30</v>
      </c>
      <c r="F852" s="22" t="s">
        <v>45</v>
      </c>
      <c r="G852" s="22" t="s">
        <v>46</v>
      </c>
      <c r="H852" s="22" t="s">
        <v>12</v>
      </c>
      <c r="I852" s="24">
        <v>0.44999999999999996</v>
      </c>
      <c r="J852" s="25">
        <v>3750</v>
      </c>
      <c r="K852" s="26">
        <f>I852*J852</f>
        <v>1687.4999999999998</v>
      </c>
      <c r="L852" s="26">
        <f>K852*M852</f>
        <v>590.625</v>
      </c>
      <c r="M852" s="27">
        <v>0.35000000000000003</v>
      </c>
      <c r="O852" s="1"/>
      <c r="P852" s="4"/>
      <c r="Q852" s="3"/>
      <c r="R852" s="5"/>
    </row>
    <row r="853" spans="2:18" x14ac:dyDescent="0.3">
      <c r="B853" s="22" t="s">
        <v>10</v>
      </c>
      <c r="C853" s="22">
        <v>1185732</v>
      </c>
      <c r="D853" s="23">
        <v>44482</v>
      </c>
      <c r="E853" s="22" t="s">
        <v>30</v>
      </c>
      <c r="F853" s="22" t="s">
        <v>45</v>
      </c>
      <c r="G853" s="22" t="s">
        <v>46</v>
      </c>
      <c r="H853" s="22" t="s">
        <v>15</v>
      </c>
      <c r="I853" s="24">
        <v>0.35</v>
      </c>
      <c r="J853" s="25">
        <v>2000</v>
      </c>
      <c r="K853" s="26">
        <f>I853*J853</f>
        <v>700</v>
      </c>
      <c r="L853" s="26">
        <f>K853*M853</f>
        <v>210</v>
      </c>
      <c r="M853" s="27">
        <v>0.3</v>
      </c>
      <c r="O853" s="1"/>
      <c r="P853" s="4"/>
      <c r="Q853" s="3"/>
      <c r="R853" s="5"/>
    </row>
    <row r="854" spans="2:18" x14ac:dyDescent="0.3">
      <c r="B854" s="22" t="s">
        <v>10</v>
      </c>
      <c r="C854" s="22">
        <v>1185732</v>
      </c>
      <c r="D854" s="23">
        <v>44482</v>
      </c>
      <c r="E854" s="22" t="s">
        <v>30</v>
      </c>
      <c r="F854" s="22" t="s">
        <v>45</v>
      </c>
      <c r="G854" s="22" t="s">
        <v>46</v>
      </c>
      <c r="H854" s="22" t="s">
        <v>13</v>
      </c>
      <c r="I854" s="24">
        <v>0.35</v>
      </c>
      <c r="J854" s="25">
        <v>1000</v>
      </c>
      <c r="K854" s="26">
        <f t="shared" ref="K854:K857" si="279">I854*J854</f>
        <v>350</v>
      </c>
      <c r="L854" s="26">
        <f t="shared" ref="L854:L857" si="280">K854*M854</f>
        <v>105</v>
      </c>
      <c r="M854" s="27">
        <v>0.3</v>
      </c>
      <c r="O854" s="1"/>
      <c r="P854" s="4"/>
      <c r="Q854" s="3"/>
      <c r="R854" s="5"/>
    </row>
    <row r="855" spans="2:18" x14ac:dyDescent="0.3">
      <c r="B855" s="22" t="s">
        <v>10</v>
      </c>
      <c r="C855" s="22">
        <v>1185732</v>
      </c>
      <c r="D855" s="23">
        <v>44482</v>
      </c>
      <c r="E855" s="22" t="s">
        <v>30</v>
      </c>
      <c r="F855" s="22" t="s">
        <v>45</v>
      </c>
      <c r="G855" s="22" t="s">
        <v>46</v>
      </c>
      <c r="H855" s="22" t="s">
        <v>14</v>
      </c>
      <c r="I855" s="24">
        <v>0.35</v>
      </c>
      <c r="J855" s="25">
        <v>750</v>
      </c>
      <c r="K855" s="26">
        <f t="shared" si="279"/>
        <v>262.5</v>
      </c>
      <c r="L855" s="26">
        <f t="shared" si="280"/>
        <v>91.875000000000014</v>
      </c>
      <c r="M855" s="27">
        <v>0.35000000000000003</v>
      </c>
      <c r="O855" s="1"/>
      <c r="P855" s="4"/>
      <c r="Q855" s="3"/>
      <c r="R855" s="5"/>
    </row>
    <row r="856" spans="2:18" x14ac:dyDescent="0.3">
      <c r="B856" s="22" t="s">
        <v>10</v>
      </c>
      <c r="C856" s="22">
        <v>1185732</v>
      </c>
      <c r="D856" s="23">
        <v>44482</v>
      </c>
      <c r="E856" s="22" t="s">
        <v>30</v>
      </c>
      <c r="F856" s="22" t="s">
        <v>45</v>
      </c>
      <c r="G856" s="22" t="s">
        <v>46</v>
      </c>
      <c r="H856" s="22" t="s">
        <v>16</v>
      </c>
      <c r="I856" s="24">
        <v>0.44999999999999996</v>
      </c>
      <c r="J856" s="25">
        <v>750</v>
      </c>
      <c r="K856" s="26">
        <f t="shared" si="279"/>
        <v>337.49999999999994</v>
      </c>
      <c r="L856" s="26">
        <f t="shared" si="280"/>
        <v>101.24999999999999</v>
      </c>
      <c r="M856" s="27">
        <v>0.3</v>
      </c>
      <c r="O856" s="1"/>
      <c r="P856" s="4"/>
      <c r="Q856" s="3"/>
      <c r="R856" s="5"/>
    </row>
    <row r="857" spans="2:18" x14ac:dyDescent="0.3">
      <c r="B857" s="22" t="s">
        <v>10</v>
      </c>
      <c r="C857" s="22">
        <v>1185732</v>
      </c>
      <c r="D857" s="23">
        <v>44482</v>
      </c>
      <c r="E857" s="22" t="s">
        <v>30</v>
      </c>
      <c r="F857" s="22" t="s">
        <v>45</v>
      </c>
      <c r="G857" s="22" t="s">
        <v>46</v>
      </c>
      <c r="H857" s="22" t="s">
        <v>17</v>
      </c>
      <c r="I857" s="24">
        <v>0.49999999999999989</v>
      </c>
      <c r="J857" s="25">
        <v>2000</v>
      </c>
      <c r="K857" s="26">
        <f t="shared" si="279"/>
        <v>999.99999999999977</v>
      </c>
      <c r="L857" s="26">
        <f t="shared" si="280"/>
        <v>449.99999999999989</v>
      </c>
      <c r="M857" s="27">
        <v>0.45</v>
      </c>
      <c r="O857" s="1"/>
      <c r="P857" s="4"/>
      <c r="Q857" s="3"/>
      <c r="R857" s="5"/>
    </row>
    <row r="858" spans="2:18" x14ac:dyDescent="0.3">
      <c r="B858" s="22" t="s">
        <v>10</v>
      </c>
      <c r="C858" s="22">
        <v>1185732</v>
      </c>
      <c r="D858" s="23">
        <v>44513</v>
      </c>
      <c r="E858" s="22" t="s">
        <v>30</v>
      </c>
      <c r="F858" s="22" t="s">
        <v>45</v>
      </c>
      <c r="G858" s="22" t="s">
        <v>46</v>
      </c>
      <c r="H858" s="22" t="s">
        <v>12</v>
      </c>
      <c r="I858" s="24">
        <v>0.5</v>
      </c>
      <c r="J858" s="25">
        <v>3500</v>
      </c>
      <c r="K858" s="26">
        <f>I858*J858</f>
        <v>1750</v>
      </c>
      <c r="L858" s="26">
        <f>K858*M858</f>
        <v>612.50000000000011</v>
      </c>
      <c r="M858" s="27">
        <v>0.35000000000000003</v>
      </c>
      <c r="O858" s="1"/>
      <c r="P858" s="4"/>
      <c r="Q858" s="3"/>
      <c r="R858" s="5"/>
    </row>
    <row r="859" spans="2:18" x14ac:dyDescent="0.3">
      <c r="B859" s="22" t="s">
        <v>10</v>
      </c>
      <c r="C859" s="22">
        <v>1185732</v>
      </c>
      <c r="D859" s="23">
        <v>44513</v>
      </c>
      <c r="E859" s="22" t="s">
        <v>30</v>
      </c>
      <c r="F859" s="22" t="s">
        <v>45</v>
      </c>
      <c r="G859" s="22" t="s">
        <v>46</v>
      </c>
      <c r="H859" s="22" t="s">
        <v>15</v>
      </c>
      <c r="I859" s="24">
        <v>0.4</v>
      </c>
      <c r="J859" s="25">
        <v>2000</v>
      </c>
      <c r="K859" s="26">
        <f>I859*J859</f>
        <v>800</v>
      </c>
      <c r="L859" s="26">
        <f>K859*M859</f>
        <v>240</v>
      </c>
      <c r="M859" s="27">
        <v>0.3</v>
      </c>
      <c r="O859" s="1"/>
      <c r="P859" s="4"/>
      <c r="Q859" s="3"/>
      <c r="R859" s="5"/>
    </row>
    <row r="860" spans="2:18" x14ac:dyDescent="0.3">
      <c r="B860" s="22" t="s">
        <v>10</v>
      </c>
      <c r="C860" s="22">
        <v>1185732</v>
      </c>
      <c r="D860" s="23">
        <v>44513</v>
      </c>
      <c r="E860" s="22" t="s">
        <v>30</v>
      </c>
      <c r="F860" s="22" t="s">
        <v>45</v>
      </c>
      <c r="G860" s="22" t="s">
        <v>46</v>
      </c>
      <c r="H860" s="22" t="s">
        <v>13</v>
      </c>
      <c r="I860" s="24">
        <v>0.4</v>
      </c>
      <c r="J860" s="25">
        <v>1450</v>
      </c>
      <c r="K860" s="26">
        <f t="shared" ref="K860:K863" si="281">I860*J860</f>
        <v>580</v>
      </c>
      <c r="L860" s="26">
        <f t="shared" ref="L860:L863" si="282">K860*M860</f>
        <v>174</v>
      </c>
      <c r="M860" s="27">
        <v>0.3</v>
      </c>
      <c r="O860" s="1"/>
      <c r="P860" s="4"/>
      <c r="Q860" s="3"/>
      <c r="R860" s="5"/>
    </row>
    <row r="861" spans="2:18" x14ac:dyDescent="0.3">
      <c r="B861" s="22" t="s">
        <v>10</v>
      </c>
      <c r="C861" s="22">
        <v>1185732</v>
      </c>
      <c r="D861" s="23">
        <v>44513</v>
      </c>
      <c r="E861" s="22" t="s">
        <v>30</v>
      </c>
      <c r="F861" s="22" t="s">
        <v>45</v>
      </c>
      <c r="G861" s="22" t="s">
        <v>46</v>
      </c>
      <c r="H861" s="22" t="s">
        <v>14</v>
      </c>
      <c r="I861" s="24">
        <v>0.4</v>
      </c>
      <c r="J861" s="25">
        <v>1500</v>
      </c>
      <c r="K861" s="26">
        <f t="shared" si="281"/>
        <v>600</v>
      </c>
      <c r="L861" s="26">
        <f t="shared" si="282"/>
        <v>210.00000000000003</v>
      </c>
      <c r="M861" s="27">
        <v>0.35000000000000003</v>
      </c>
      <c r="O861" s="1"/>
      <c r="P861" s="4"/>
      <c r="Q861" s="3"/>
      <c r="R861" s="5"/>
    </row>
    <row r="862" spans="2:18" x14ac:dyDescent="0.3">
      <c r="B862" s="22" t="s">
        <v>10</v>
      </c>
      <c r="C862" s="22">
        <v>1185732</v>
      </c>
      <c r="D862" s="23">
        <v>44513</v>
      </c>
      <c r="E862" s="22" t="s">
        <v>30</v>
      </c>
      <c r="F862" s="22" t="s">
        <v>45</v>
      </c>
      <c r="G862" s="22" t="s">
        <v>46</v>
      </c>
      <c r="H862" s="22" t="s">
        <v>16</v>
      </c>
      <c r="I862" s="24">
        <v>0.54999999999999993</v>
      </c>
      <c r="J862" s="25">
        <v>1250</v>
      </c>
      <c r="K862" s="26">
        <f t="shared" si="281"/>
        <v>687.49999999999989</v>
      </c>
      <c r="L862" s="26">
        <f t="shared" si="282"/>
        <v>206.24999999999997</v>
      </c>
      <c r="M862" s="27">
        <v>0.3</v>
      </c>
      <c r="O862" s="1"/>
      <c r="P862" s="4"/>
      <c r="Q862" s="3"/>
      <c r="R862" s="5"/>
    </row>
    <row r="863" spans="2:18" x14ac:dyDescent="0.3">
      <c r="B863" s="22" t="s">
        <v>10</v>
      </c>
      <c r="C863" s="22">
        <v>1185732</v>
      </c>
      <c r="D863" s="23">
        <v>44513</v>
      </c>
      <c r="E863" s="22" t="s">
        <v>30</v>
      </c>
      <c r="F863" s="22" t="s">
        <v>45</v>
      </c>
      <c r="G863" s="22" t="s">
        <v>46</v>
      </c>
      <c r="H863" s="22" t="s">
        <v>17</v>
      </c>
      <c r="I863" s="24">
        <v>0.59999999999999987</v>
      </c>
      <c r="J863" s="25">
        <v>2250</v>
      </c>
      <c r="K863" s="26">
        <f t="shared" si="281"/>
        <v>1349.9999999999998</v>
      </c>
      <c r="L863" s="26">
        <f t="shared" si="282"/>
        <v>607.49999999999989</v>
      </c>
      <c r="M863" s="27">
        <v>0.45</v>
      </c>
      <c r="O863" s="1"/>
      <c r="P863" s="4"/>
      <c r="Q863" s="3"/>
      <c r="R863" s="5"/>
    </row>
    <row r="864" spans="2:18" x14ac:dyDescent="0.3">
      <c r="B864" s="22" t="s">
        <v>10</v>
      </c>
      <c r="C864" s="22">
        <v>1185732</v>
      </c>
      <c r="D864" s="23">
        <v>44542</v>
      </c>
      <c r="E864" s="22" t="s">
        <v>30</v>
      </c>
      <c r="F864" s="22" t="s">
        <v>45</v>
      </c>
      <c r="G864" s="22" t="s">
        <v>46</v>
      </c>
      <c r="H864" s="22" t="s">
        <v>12</v>
      </c>
      <c r="I864" s="24">
        <v>0.54999999999999993</v>
      </c>
      <c r="J864" s="25">
        <v>4750</v>
      </c>
      <c r="K864" s="26">
        <f>I864*J864</f>
        <v>2612.4999999999995</v>
      </c>
      <c r="L864" s="26">
        <f>K864*M864</f>
        <v>914.37499999999989</v>
      </c>
      <c r="M864" s="27">
        <v>0.35000000000000003</v>
      </c>
      <c r="O864" s="1"/>
      <c r="P864" s="4"/>
      <c r="Q864" s="3"/>
      <c r="R864" s="5"/>
    </row>
    <row r="865" spans="1:18" x14ac:dyDescent="0.3">
      <c r="B865" s="22" t="s">
        <v>10</v>
      </c>
      <c r="C865" s="22">
        <v>1185732</v>
      </c>
      <c r="D865" s="23">
        <v>44542</v>
      </c>
      <c r="E865" s="22" t="s">
        <v>30</v>
      </c>
      <c r="F865" s="22" t="s">
        <v>45</v>
      </c>
      <c r="G865" s="22" t="s">
        <v>46</v>
      </c>
      <c r="H865" s="22" t="s">
        <v>15</v>
      </c>
      <c r="I865" s="24">
        <v>0.45</v>
      </c>
      <c r="J865" s="25">
        <v>2750</v>
      </c>
      <c r="K865" s="26">
        <f>I865*J865</f>
        <v>1237.5</v>
      </c>
      <c r="L865" s="26">
        <f>K865*M865</f>
        <v>371.25</v>
      </c>
      <c r="M865" s="27">
        <v>0.3</v>
      </c>
      <c r="O865" s="1"/>
      <c r="P865" s="4"/>
      <c r="Q865" s="3"/>
      <c r="R865" s="5"/>
    </row>
    <row r="866" spans="1:18" x14ac:dyDescent="0.3">
      <c r="B866" s="22" t="s">
        <v>10</v>
      </c>
      <c r="C866" s="22">
        <v>1185732</v>
      </c>
      <c r="D866" s="23">
        <v>44542</v>
      </c>
      <c r="E866" s="22" t="s">
        <v>30</v>
      </c>
      <c r="F866" s="22" t="s">
        <v>45</v>
      </c>
      <c r="G866" s="22" t="s">
        <v>46</v>
      </c>
      <c r="H866" s="22" t="s">
        <v>13</v>
      </c>
      <c r="I866" s="24">
        <v>0.45</v>
      </c>
      <c r="J866" s="25">
        <v>2250</v>
      </c>
      <c r="K866" s="26">
        <f t="shared" ref="K866:K869" si="283">I866*J866</f>
        <v>1012.5</v>
      </c>
      <c r="L866" s="26">
        <f t="shared" ref="L866:L869" si="284">K866*M866</f>
        <v>303.75</v>
      </c>
      <c r="M866" s="27">
        <v>0.3</v>
      </c>
      <c r="O866" s="1"/>
      <c r="P866" s="4"/>
      <c r="Q866" s="3"/>
      <c r="R866" s="5"/>
    </row>
    <row r="867" spans="1:18" x14ac:dyDescent="0.3">
      <c r="B867" s="22" t="s">
        <v>10</v>
      </c>
      <c r="C867" s="22">
        <v>1185732</v>
      </c>
      <c r="D867" s="23">
        <v>44542</v>
      </c>
      <c r="E867" s="22" t="s">
        <v>30</v>
      </c>
      <c r="F867" s="22" t="s">
        <v>45</v>
      </c>
      <c r="G867" s="22" t="s">
        <v>46</v>
      </c>
      <c r="H867" s="22" t="s">
        <v>14</v>
      </c>
      <c r="I867" s="24">
        <v>0.45</v>
      </c>
      <c r="J867" s="25">
        <v>1750</v>
      </c>
      <c r="K867" s="26">
        <f t="shared" si="283"/>
        <v>787.5</v>
      </c>
      <c r="L867" s="26">
        <f t="shared" si="284"/>
        <v>275.625</v>
      </c>
      <c r="M867" s="27">
        <v>0.35000000000000003</v>
      </c>
      <c r="O867" s="1"/>
      <c r="P867" s="4"/>
      <c r="Q867" s="3"/>
      <c r="R867" s="5"/>
    </row>
    <row r="868" spans="1:18" x14ac:dyDescent="0.3">
      <c r="B868" s="22" t="s">
        <v>10</v>
      </c>
      <c r="C868" s="22">
        <v>1185732</v>
      </c>
      <c r="D868" s="23">
        <v>44542</v>
      </c>
      <c r="E868" s="22" t="s">
        <v>30</v>
      </c>
      <c r="F868" s="22" t="s">
        <v>45</v>
      </c>
      <c r="G868" s="22" t="s">
        <v>46</v>
      </c>
      <c r="H868" s="22" t="s">
        <v>16</v>
      </c>
      <c r="I868" s="24">
        <v>0.54999999999999993</v>
      </c>
      <c r="J868" s="25">
        <v>1750</v>
      </c>
      <c r="K868" s="26">
        <f t="shared" si="283"/>
        <v>962.49999999999989</v>
      </c>
      <c r="L868" s="26">
        <f t="shared" si="284"/>
        <v>288.74999999999994</v>
      </c>
      <c r="M868" s="27">
        <v>0.3</v>
      </c>
      <c r="O868" s="1"/>
      <c r="P868" s="4"/>
      <c r="Q868" s="3"/>
      <c r="R868" s="5"/>
    </row>
    <row r="869" spans="1:18" x14ac:dyDescent="0.3">
      <c r="B869" s="22" t="s">
        <v>10</v>
      </c>
      <c r="C869" s="22">
        <v>1185732</v>
      </c>
      <c r="D869" s="23">
        <v>44542</v>
      </c>
      <c r="E869" s="22" t="s">
        <v>30</v>
      </c>
      <c r="F869" s="22" t="s">
        <v>45</v>
      </c>
      <c r="G869" s="22" t="s">
        <v>46</v>
      </c>
      <c r="H869" s="22" t="s">
        <v>17</v>
      </c>
      <c r="I869" s="24">
        <v>0.59999999999999987</v>
      </c>
      <c r="J869" s="25">
        <v>2750</v>
      </c>
      <c r="K869" s="26">
        <f t="shared" si="283"/>
        <v>1649.9999999999995</v>
      </c>
      <c r="L869" s="26">
        <f t="shared" si="284"/>
        <v>742.49999999999977</v>
      </c>
      <c r="M869" s="27">
        <v>0.45</v>
      </c>
      <c r="O869" s="1"/>
      <c r="P869" s="4"/>
      <c r="Q869" s="3"/>
      <c r="R869" s="5"/>
    </row>
    <row r="870" spans="1:18" x14ac:dyDescent="0.3">
      <c r="A870" s="8" t="s">
        <v>40</v>
      </c>
      <c r="B870" s="22" t="s">
        <v>28</v>
      </c>
      <c r="C870" s="22">
        <v>1189833</v>
      </c>
      <c r="D870" s="23">
        <v>44213</v>
      </c>
      <c r="E870" s="22" t="s">
        <v>30</v>
      </c>
      <c r="F870" s="22" t="s">
        <v>48</v>
      </c>
      <c r="G870" s="22" t="s">
        <v>47</v>
      </c>
      <c r="H870" s="22" t="s">
        <v>12</v>
      </c>
      <c r="I870" s="24">
        <v>0.35</v>
      </c>
      <c r="J870" s="25">
        <v>4750</v>
      </c>
      <c r="K870" s="26">
        <f>I870*J870</f>
        <v>1662.5</v>
      </c>
      <c r="L870" s="26">
        <f>K870*M870</f>
        <v>748.125</v>
      </c>
      <c r="M870" s="27">
        <v>0.45</v>
      </c>
      <c r="O870" s="1"/>
      <c r="P870" s="4"/>
      <c r="Q870" s="3"/>
      <c r="R870" s="5"/>
    </row>
    <row r="871" spans="1:18" x14ac:dyDescent="0.3">
      <c r="B871" s="22" t="s">
        <v>28</v>
      </c>
      <c r="C871" s="22">
        <v>1189833</v>
      </c>
      <c r="D871" s="23">
        <v>44213</v>
      </c>
      <c r="E871" s="22" t="s">
        <v>30</v>
      </c>
      <c r="F871" s="22" t="s">
        <v>48</v>
      </c>
      <c r="G871" s="22" t="s">
        <v>47</v>
      </c>
      <c r="H871" s="22" t="s">
        <v>15</v>
      </c>
      <c r="I871" s="24">
        <v>0.45</v>
      </c>
      <c r="J871" s="25">
        <v>4750</v>
      </c>
      <c r="K871" s="26">
        <f>I871*J871</f>
        <v>2137.5</v>
      </c>
      <c r="L871" s="26">
        <f>K871*M871</f>
        <v>641.25</v>
      </c>
      <c r="M871" s="27">
        <v>0.3</v>
      </c>
      <c r="O871" s="1"/>
      <c r="P871" s="4"/>
      <c r="Q871" s="3"/>
      <c r="R871" s="5"/>
    </row>
    <row r="872" spans="1:18" x14ac:dyDescent="0.3">
      <c r="B872" s="22" t="s">
        <v>28</v>
      </c>
      <c r="C872" s="22">
        <v>1189833</v>
      </c>
      <c r="D872" s="23">
        <v>44213</v>
      </c>
      <c r="E872" s="22" t="s">
        <v>30</v>
      </c>
      <c r="F872" s="22" t="s">
        <v>48</v>
      </c>
      <c r="G872" s="22" t="s">
        <v>47</v>
      </c>
      <c r="H872" s="22" t="s">
        <v>13</v>
      </c>
      <c r="I872" s="24">
        <v>0.45</v>
      </c>
      <c r="J872" s="25">
        <v>4750</v>
      </c>
      <c r="K872" s="26">
        <f t="shared" ref="K872:K875" si="285">I872*J872</f>
        <v>2137.5</v>
      </c>
      <c r="L872" s="26">
        <f t="shared" ref="L872:L875" si="286">K872*M872</f>
        <v>961.875</v>
      </c>
      <c r="M872" s="27">
        <v>0.45</v>
      </c>
      <c r="O872" s="1"/>
      <c r="P872" s="4"/>
      <c r="Q872" s="3"/>
      <c r="R872" s="5"/>
    </row>
    <row r="873" spans="1:18" x14ac:dyDescent="0.3">
      <c r="B873" s="22" t="s">
        <v>28</v>
      </c>
      <c r="C873" s="22">
        <v>1189833</v>
      </c>
      <c r="D873" s="23">
        <v>44213</v>
      </c>
      <c r="E873" s="22" t="s">
        <v>30</v>
      </c>
      <c r="F873" s="22" t="s">
        <v>48</v>
      </c>
      <c r="G873" s="22" t="s">
        <v>47</v>
      </c>
      <c r="H873" s="22" t="s">
        <v>14</v>
      </c>
      <c r="I873" s="24">
        <v>0.45</v>
      </c>
      <c r="J873" s="25">
        <v>3250</v>
      </c>
      <c r="K873" s="26">
        <f t="shared" si="285"/>
        <v>1462.5</v>
      </c>
      <c r="L873" s="26">
        <f t="shared" si="286"/>
        <v>585</v>
      </c>
      <c r="M873" s="27">
        <v>0.39999999999999997</v>
      </c>
      <c r="O873" s="1"/>
      <c r="P873" s="4"/>
      <c r="Q873" s="3"/>
      <c r="R873" s="5"/>
    </row>
    <row r="874" spans="1:18" x14ac:dyDescent="0.3">
      <c r="B874" s="22" t="s">
        <v>28</v>
      </c>
      <c r="C874" s="22">
        <v>1189833</v>
      </c>
      <c r="D874" s="23">
        <v>44213</v>
      </c>
      <c r="E874" s="22" t="s">
        <v>30</v>
      </c>
      <c r="F874" s="22" t="s">
        <v>48</v>
      </c>
      <c r="G874" s="22" t="s">
        <v>47</v>
      </c>
      <c r="H874" s="22" t="s">
        <v>16</v>
      </c>
      <c r="I874" s="24">
        <v>0.5</v>
      </c>
      <c r="J874" s="25">
        <v>2750</v>
      </c>
      <c r="K874" s="26">
        <f t="shared" si="285"/>
        <v>1375</v>
      </c>
      <c r="L874" s="26">
        <f t="shared" si="286"/>
        <v>825.00000000000011</v>
      </c>
      <c r="M874" s="27">
        <v>0.60000000000000009</v>
      </c>
      <c r="O874" s="1"/>
      <c r="P874" s="4"/>
      <c r="Q874" s="3"/>
      <c r="R874" s="5"/>
    </row>
    <row r="875" spans="1:18" x14ac:dyDescent="0.3">
      <c r="B875" s="22" t="s">
        <v>28</v>
      </c>
      <c r="C875" s="22">
        <v>1189833</v>
      </c>
      <c r="D875" s="23">
        <v>44213</v>
      </c>
      <c r="E875" s="22" t="s">
        <v>30</v>
      </c>
      <c r="F875" s="22" t="s">
        <v>48</v>
      </c>
      <c r="G875" s="22" t="s">
        <v>47</v>
      </c>
      <c r="H875" s="22" t="s">
        <v>17</v>
      </c>
      <c r="I875" s="24">
        <v>0.45</v>
      </c>
      <c r="J875" s="25">
        <v>4750</v>
      </c>
      <c r="K875" s="26">
        <f t="shared" si="285"/>
        <v>2137.5</v>
      </c>
      <c r="L875" s="26">
        <f t="shared" si="286"/>
        <v>534.375</v>
      </c>
      <c r="M875" s="27">
        <v>0.25</v>
      </c>
      <c r="O875" s="1"/>
      <c r="P875" s="4"/>
      <c r="Q875" s="3"/>
      <c r="R875" s="5"/>
    </row>
    <row r="876" spans="1:18" x14ac:dyDescent="0.3">
      <c r="B876" s="22" t="s">
        <v>28</v>
      </c>
      <c r="C876" s="22">
        <v>1189833</v>
      </c>
      <c r="D876" s="23">
        <v>44244</v>
      </c>
      <c r="E876" s="22" t="s">
        <v>30</v>
      </c>
      <c r="F876" s="22" t="s">
        <v>48</v>
      </c>
      <c r="G876" s="22" t="s">
        <v>47</v>
      </c>
      <c r="H876" s="22" t="s">
        <v>12</v>
      </c>
      <c r="I876" s="24">
        <v>0.35</v>
      </c>
      <c r="J876" s="25">
        <v>5250</v>
      </c>
      <c r="K876" s="26">
        <f>I876*J876</f>
        <v>1837.4999999999998</v>
      </c>
      <c r="L876" s="26">
        <f>K876*M876</f>
        <v>826.87499999999989</v>
      </c>
      <c r="M876" s="27">
        <v>0.45</v>
      </c>
      <c r="O876" s="1"/>
      <c r="P876" s="4"/>
      <c r="Q876" s="3"/>
      <c r="R876" s="5"/>
    </row>
    <row r="877" spans="1:18" x14ac:dyDescent="0.3">
      <c r="B877" s="22" t="s">
        <v>28</v>
      </c>
      <c r="C877" s="22">
        <v>1189833</v>
      </c>
      <c r="D877" s="23">
        <v>44244</v>
      </c>
      <c r="E877" s="22" t="s">
        <v>30</v>
      </c>
      <c r="F877" s="22" t="s">
        <v>48</v>
      </c>
      <c r="G877" s="22" t="s">
        <v>47</v>
      </c>
      <c r="H877" s="22" t="s">
        <v>15</v>
      </c>
      <c r="I877" s="24">
        <v>0.45</v>
      </c>
      <c r="J877" s="25">
        <v>4250</v>
      </c>
      <c r="K877" s="26">
        <f>I877*J877</f>
        <v>1912.5</v>
      </c>
      <c r="L877" s="26">
        <f>K877*M877</f>
        <v>573.75</v>
      </c>
      <c r="M877" s="27">
        <v>0.3</v>
      </c>
      <c r="O877" s="1"/>
      <c r="P877" s="4"/>
      <c r="Q877" s="3"/>
      <c r="R877" s="5"/>
    </row>
    <row r="878" spans="1:18" x14ac:dyDescent="0.3">
      <c r="B878" s="22" t="s">
        <v>28</v>
      </c>
      <c r="C878" s="22">
        <v>1189833</v>
      </c>
      <c r="D878" s="23">
        <v>44244</v>
      </c>
      <c r="E878" s="22" t="s">
        <v>30</v>
      </c>
      <c r="F878" s="22" t="s">
        <v>48</v>
      </c>
      <c r="G878" s="22" t="s">
        <v>47</v>
      </c>
      <c r="H878" s="22" t="s">
        <v>13</v>
      </c>
      <c r="I878" s="24">
        <v>0.45</v>
      </c>
      <c r="J878" s="25">
        <v>4500</v>
      </c>
      <c r="K878" s="26">
        <f t="shared" ref="K878:K881" si="287">I878*J878</f>
        <v>2025</v>
      </c>
      <c r="L878" s="26">
        <f t="shared" ref="L878:L881" si="288">K878*M878</f>
        <v>911.25</v>
      </c>
      <c r="M878" s="27">
        <v>0.45</v>
      </c>
      <c r="O878" s="1"/>
      <c r="P878" s="4"/>
      <c r="Q878" s="3"/>
      <c r="R878" s="5"/>
    </row>
    <row r="879" spans="1:18" x14ac:dyDescent="0.3">
      <c r="B879" s="22" t="s">
        <v>28</v>
      </c>
      <c r="C879" s="22">
        <v>1189833</v>
      </c>
      <c r="D879" s="23">
        <v>44244</v>
      </c>
      <c r="E879" s="22" t="s">
        <v>30</v>
      </c>
      <c r="F879" s="22" t="s">
        <v>48</v>
      </c>
      <c r="G879" s="22" t="s">
        <v>47</v>
      </c>
      <c r="H879" s="22" t="s">
        <v>14</v>
      </c>
      <c r="I879" s="24">
        <v>0.45</v>
      </c>
      <c r="J879" s="25">
        <v>3000</v>
      </c>
      <c r="K879" s="26">
        <f t="shared" si="287"/>
        <v>1350</v>
      </c>
      <c r="L879" s="26">
        <f t="shared" si="288"/>
        <v>540</v>
      </c>
      <c r="M879" s="27">
        <v>0.39999999999999997</v>
      </c>
      <c r="O879" s="1"/>
      <c r="P879" s="4"/>
      <c r="Q879" s="3"/>
      <c r="R879" s="5"/>
    </row>
    <row r="880" spans="1:18" x14ac:dyDescent="0.3">
      <c r="B880" s="22" t="s">
        <v>28</v>
      </c>
      <c r="C880" s="22">
        <v>1189833</v>
      </c>
      <c r="D880" s="23">
        <v>44244</v>
      </c>
      <c r="E880" s="22" t="s">
        <v>30</v>
      </c>
      <c r="F880" s="22" t="s">
        <v>48</v>
      </c>
      <c r="G880" s="22" t="s">
        <v>47</v>
      </c>
      <c r="H880" s="22" t="s">
        <v>16</v>
      </c>
      <c r="I880" s="24">
        <v>0.5</v>
      </c>
      <c r="J880" s="25">
        <v>2250</v>
      </c>
      <c r="K880" s="26">
        <f t="shared" si="287"/>
        <v>1125</v>
      </c>
      <c r="L880" s="26">
        <f t="shared" si="288"/>
        <v>675.00000000000011</v>
      </c>
      <c r="M880" s="27">
        <v>0.60000000000000009</v>
      </c>
      <c r="O880" s="1"/>
      <c r="P880" s="4"/>
      <c r="Q880" s="3"/>
      <c r="R880" s="5"/>
    </row>
    <row r="881" spans="2:18" x14ac:dyDescent="0.3">
      <c r="B881" s="22" t="s">
        <v>28</v>
      </c>
      <c r="C881" s="22">
        <v>1189833</v>
      </c>
      <c r="D881" s="23">
        <v>44244</v>
      </c>
      <c r="E881" s="22" t="s">
        <v>30</v>
      </c>
      <c r="F881" s="22" t="s">
        <v>48</v>
      </c>
      <c r="G881" s="22" t="s">
        <v>47</v>
      </c>
      <c r="H881" s="22" t="s">
        <v>17</v>
      </c>
      <c r="I881" s="24">
        <v>0.45</v>
      </c>
      <c r="J881" s="25">
        <v>4250</v>
      </c>
      <c r="K881" s="26">
        <f t="shared" si="287"/>
        <v>1912.5</v>
      </c>
      <c r="L881" s="26">
        <f t="shared" si="288"/>
        <v>478.125</v>
      </c>
      <c r="M881" s="27">
        <v>0.25</v>
      </c>
      <c r="O881" s="1"/>
      <c r="P881" s="4"/>
      <c r="Q881" s="3"/>
      <c r="R881" s="5"/>
    </row>
    <row r="882" spans="2:18" x14ac:dyDescent="0.3">
      <c r="B882" s="22" t="s">
        <v>28</v>
      </c>
      <c r="C882" s="22">
        <v>1189833</v>
      </c>
      <c r="D882" s="23">
        <v>44271</v>
      </c>
      <c r="E882" s="22" t="s">
        <v>30</v>
      </c>
      <c r="F882" s="22" t="s">
        <v>48</v>
      </c>
      <c r="G882" s="22" t="s">
        <v>47</v>
      </c>
      <c r="H882" s="22" t="s">
        <v>12</v>
      </c>
      <c r="I882" s="24">
        <v>0.35</v>
      </c>
      <c r="J882" s="25">
        <v>5750</v>
      </c>
      <c r="K882" s="26">
        <f>I882*J882</f>
        <v>2012.4999999999998</v>
      </c>
      <c r="L882" s="26">
        <f>K882*M882</f>
        <v>905.62499999999989</v>
      </c>
      <c r="M882" s="27">
        <v>0.45</v>
      </c>
      <c r="O882" s="1"/>
      <c r="P882" s="4"/>
      <c r="Q882" s="3"/>
      <c r="R882" s="5"/>
    </row>
    <row r="883" spans="2:18" x14ac:dyDescent="0.3">
      <c r="B883" s="22" t="s">
        <v>28</v>
      </c>
      <c r="C883" s="22">
        <v>1189833</v>
      </c>
      <c r="D883" s="23">
        <v>44271</v>
      </c>
      <c r="E883" s="22" t="s">
        <v>30</v>
      </c>
      <c r="F883" s="22" t="s">
        <v>48</v>
      </c>
      <c r="G883" s="22" t="s">
        <v>47</v>
      </c>
      <c r="H883" s="22" t="s">
        <v>15</v>
      </c>
      <c r="I883" s="24">
        <v>0.45</v>
      </c>
      <c r="J883" s="25">
        <v>4250</v>
      </c>
      <c r="K883" s="26">
        <f>I883*J883</f>
        <v>1912.5</v>
      </c>
      <c r="L883" s="26">
        <f>K883*M883</f>
        <v>573.75</v>
      </c>
      <c r="M883" s="27">
        <v>0.3</v>
      </c>
      <c r="O883" s="1"/>
      <c r="P883" s="4"/>
      <c r="Q883" s="3"/>
      <c r="R883" s="5"/>
    </row>
    <row r="884" spans="2:18" x14ac:dyDescent="0.3">
      <c r="B884" s="22" t="s">
        <v>28</v>
      </c>
      <c r="C884" s="22">
        <v>1189833</v>
      </c>
      <c r="D884" s="23">
        <v>44271</v>
      </c>
      <c r="E884" s="22" t="s">
        <v>30</v>
      </c>
      <c r="F884" s="22" t="s">
        <v>48</v>
      </c>
      <c r="G884" s="22" t="s">
        <v>47</v>
      </c>
      <c r="H884" s="22" t="s">
        <v>13</v>
      </c>
      <c r="I884" s="24">
        <v>0.45</v>
      </c>
      <c r="J884" s="25">
        <v>4250</v>
      </c>
      <c r="K884" s="26">
        <f t="shared" ref="K884:K887" si="289">I884*J884</f>
        <v>1912.5</v>
      </c>
      <c r="L884" s="26">
        <f t="shared" ref="L884:L887" si="290">K884*M884</f>
        <v>860.625</v>
      </c>
      <c r="M884" s="27">
        <v>0.45</v>
      </c>
      <c r="O884" s="1"/>
      <c r="P884" s="4"/>
      <c r="Q884" s="3"/>
      <c r="R884" s="5"/>
    </row>
    <row r="885" spans="2:18" x14ac:dyDescent="0.3">
      <c r="B885" s="22" t="s">
        <v>28</v>
      </c>
      <c r="C885" s="22">
        <v>1189833</v>
      </c>
      <c r="D885" s="23">
        <v>44271</v>
      </c>
      <c r="E885" s="22" t="s">
        <v>30</v>
      </c>
      <c r="F885" s="22" t="s">
        <v>48</v>
      </c>
      <c r="G885" s="22" t="s">
        <v>47</v>
      </c>
      <c r="H885" s="22" t="s">
        <v>14</v>
      </c>
      <c r="I885" s="24">
        <v>0.45</v>
      </c>
      <c r="J885" s="25">
        <v>3250</v>
      </c>
      <c r="K885" s="26">
        <f t="shared" si="289"/>
        <v>1462.5</v>
      </c>
      <c r="L885" s="26">
        <f t="shared" si="290"/>
        <v>585</v>
      </c>
      <c r="M885" s="27">
        <v>0.39999999999999997</v>
      </c>
      <c r="O885" s="1"/>
      <c r="P885" s="4"/>
      <c r="Q885" s="3"/>
      <c r="R885" s="5"/>
    </row>
    <row r="886" spans="2:18" x14ac:dyDescent="0.3">
      <c r="B886" s="22" t="s">
        <v>28</v>
      </c>
      <c r="C886" s="22">
        <v>1189833</v>
      </c>
      <c r="D886" s="23">
        <v>44271</v>
      </c>
      <c r="E886" s="22" t="s">
        <v>30</v>
      </c>
      <c r="F886" s="22" t="s">
        <v>48</v>
      </c>
      <c r="G886" s="22" t="s">
        <v>47</v>
      </c>
      <c r="H886" s="22" t="s">
        <v>16</v>
      </c>
      <c r="I886" s="24">
        <v>0.5</v>
      </c>
      <c r="J886" s="25">
        <v>2000</v>
      </c>
      <c r="K886" s="26">
        <f t="shared" si="289"/>
        <v>1000</v>
      </c>
      <c r="L886" s="26">
        <f t="shared" si="290"/>
        <v>600.00000000000011</v>
      </c>
      <c r="M886" s="27">
        <v>0.60000000000000009</v>
      </c>
      <c r="O886" s="1"/>
      <c r="P886" s="4"/>
      <c r="Q886" s="3"/>
      <c r="R886" s="5"/>
    </row>
    <row r="887" spans="2:18" x14ac:dyDescent="0.3">
      <c r="B887" s="22" t="s">
        <v>28</v>
      </c>
      <c r="C887" s="22">
        <v>1189833</v>
      </c>
      <c r="D887" s="23">
        <v>44271</v>
      </c>
      <c r="E887" s="22" t="s">
        <v>30</v>
      </c>
      <c r="F887" s="22" t="s">
        <v>48</v>
      </c>
      <c r="G887" s="22" t="s">
        <v>47</v>
      </c>
      <c r="H887" s="22" t="s">
        <v>17</v>
      </c>
      <c r="I887" s="24">
        <v>0.45</v>
      </c>
      <c r="J887" s="25">
        <v>4000</v>
      </c>
      <c r="K887" s="26">
        <f t="shared" si="289"/>
        <v>1800</v>
      </c>
      <c r="L887" s="26">
        <f t="shared" si="290"/>
        <v>450</v>
      </c>
      <c r="M887" s="27">
        <v>0.25</v>
      </c>
      <c r="O887" s="1"/>
      <c r="P887" s="4"/>
      <c r="Q887" s="3"/>
      <c r="R887" s="5"/>
    </row>
    <row r="888" spans="2:18" x14ac:dyDescent="0.3">
      <c r="B888" s="22" t="s">
        <v>28</v>
      </c>
      <c r="C888" s="22">
        <v>1189833</v>
      </c>
      <c r="D888" s="23">
        <v>44303</v>
      </c>
      <c r="E888" s="22" t="s">
        <v>30</v>
      </c>
      <c r="F888" s="22" t="s">
        <v>48</v>
      </c>
      <c r="G888" s="22" t="s">
        <v>47</v>
      </c>
      <c r="H888" s="22" t="s">
        <v>12</v>
      </c>
      <c r="I888" s="24">
        <v>0.45</v>
      </c>
      <c r="J888" s="25">
        <v>5750</v>
      </c>
      <c r="K888" s="26">
        <f>I888*J888</f>
        <v>2587.5</v>
      </c>
      <c r="L888" s="26">
        <f>K888*M888</f>
        <v>1164.375</v>
      </c>
      <c r="M888" s="27">
        <v>0.45</v>
      </c>
      <c r="O888" s="1"/>
      <c r="P888" s="4"/>
      <c r="Q888" s="3"/>
      <c r="R888" s="5"/>
    </row>
    <row r="889" spans="2:18" x14ac:dyDescent="0.3">
      <c r="B889" s="22" t="s">
        <v>28</v>
      </c>
      <c r="C889" s="22">
        <v>1189833</v>
      </c>
      <c r="D889" s="23">
        <v>44303</v>
      </c>
      <c r="E889" s="22" t="s">
        <v>30</v>
      </c>
      <c r="F889" s="22" t="s">
        <v>48</v>
      </c>
      <c r="G889" s="22" t="s">
        <v>47</v>
      </c>
      <c r="H889" s="22" t="s">
        <v>15</v>
      </c>
      <c r="I889" s="24">
        <v>0.45</v>
      </c>
      <c r="J889" s="25">
        <v>3750</v>
      </c>
      <c r="K889" s="26">
        <f>I889*J889</f>
        <v>1687.5</v>
      </c>
      <c r="L889" s="26">
        <f>K889*M889</f>
        <v>506.25</v>
      </c>
      <c r="M889" s="27">
        <v>0.3</v>
      </c>
      <c r="O889" s="1"/>
      <c r="P889" s="4"/>
      <c r="Q889" s="3"/>
      <c r="R889" s="5"/>
    </row>
    <row r="890" spans="2:18" x14ac:dyDescent="0.3">
      <c r="B890" s="22" t="s">
        <v>28</v>
      </c>
      <c r="C890" s="22">
        <v>1189833</v>
      </c>
      <c r="D890" s="23">
        <v>44303</v>
      </c>
      <c r="E890" s="22" t="s">
        <v>30</v>
      </c>
      <c r="F890" s="22" t="s">
        <v>48</v>
      </c>
      <c r="G890" s="22" t="s">
        <v>47</v>
      </c>
      <c r="H890" s="22" t="s">
        <v>13</v>
      </c>
      <c r="I890" s="24">
        <v>0.45</v>
      </c>
      <c r="J890" s="25">
        <v>4000</v>
      </c>
      <c r="K890" s="26">
        <f t="shared" ref="K890:K893" si="291">I890*J890</f>
        <v>1800</v>
      </c>
      <c r="L890" s="26">
        <f t="shared" ref="L890:L893" si="292">K890*M890</f>
        <v>810</v>
      </c>
      <c r="M890" s="27">
        <v>0.45</v>
      </c>
      <c r="O890" s="1"/>
      <c r="P890" s="4"/>
      <c r="Q890" s="3"/>
      <c r="R890" s="5"/>
    </row>
    <row r="891" spans="2:18" x14ac:dyDescent="0.3">
      <c r="B891" s="22" t="s">
        <v>28</v>
      </c>
      <c r="C891" s="22">
        <v>1189833</v>
      </c>
      <c r="D891" s="23">
        <v>44303</v>
      </c>
      <c r="E891" s="22" t="s">
        <v>30</v>
      </c>
      <c r="F891" s="22" t="s">
        <v>48</v>
      </c>
      <c r="G891" s="22" t="s">
        <v>47</v>
      </c>
      <c r="H891" s="22" t="s">
        <v>14</v>
      </c>
      <c r="I891" s="24">
        <v>0.4</v>
      </c>
      <c r="J891" s="25">
        <v>3000</v>
      </c>
      <c r="K891" s="26">
        <f t="shared" si="291"/>
        <v>1200</v>
      </c>
      <c r="L891" s="26">
        <f t="shared" si="292"/>
        <v>479.99999999999994</v>
      </c>
      <c r="M891" s="27">
        <v>0.39999999999999997</v>
      </c>
      <c r="O891" s="1"/>
      <c r="P891" s="4"/>
      <c r="Q891" s="3"/>
      <c r="R891" s="5"/>
    </row>
    <row r="892" spans="2:18" x14ac:dyDescent="0.3">
      <c r="B892" s="22" t="s">
        <v>28</v>
      </c>
      <c r="C892" s="22">
        <v>1189833</v>
      </c>
      <c r="D892" s="23">
        <v>44303</v>
      </c>
      <c r="E892" s="22" t="s">
        <v>30</v>
      </c>
      <c r="F892" s="22" t="s">
        <v>48</v>
      </c>
      <c r="G892" s="22" t="s">
        <v>47</v>
      </c>
      <c r="H892" s="22" t="s">
        <v>16</v>
      </c>
      <c r="I892" s="24">
        <v>0.45</v>
      </c>
      <c r="J892" s="25">
        <v>2000</v>
      </c>
      <c r="K892" s="26">
        <f t="shared" si="291"/>
        <v>900</v>
      </c>
      <c r="L892" s="26">
        <f t="shared" si="292"/>
        <v>540.00000000000011</v>
      </c>
      <c r="M892" s="27">
        <v>0.60000000000000009</v>
      </c>
      <c r="O892" s="1"/>
      <c r="P892" s="4"/>
      <c r="Q892" s="3"/>
      <c r="R892" s="5"/>
    </row>
    <row r="893" spans="2:18" x14ac:dyDescent="0.3">
      <c r="B893" s="22" t="s">
        <v>28</v>
      </c>
      <c r="C893" s="22">
        <v>1189833</v>
      </c>
      <c r="D893" s="23">
        <v>44303</v>
      </c>
      <c r="E893" s="22" t="s">
        <v>30</v>
      </c>
      <c r="F893" s="22" t="s">
        <v>48</v>
      </c>
      <c r="G893" s="22" t="s">
        <v>47</v>
      </c>
      <c r="H893" s="22" t="s">
        <v>17</v>
      </c>
      <c r="I893" s="24">
        <v>0.6</v>
      </c>
      <c r="J893" s="25">
        <v>3750</v>
      </c>
      <c r="K893" s="26">
        <f t="shared" si="291"/>
        <v>2250</v>
      </c>
      <c r="L893" s="26">
        <f t="shared" si="292"/>
        <v>562.5</v>
      </c>
      <c r="M893" s="27">
        <v>0.25</v>
      </c>
      <c r="O893" s="1"/>
      <c r="P893" s="4"/>
      <c r="Q893" s="3"/>
      <c r="R893" s="5"/>
    </row>
    <row r="894" spans="2:18" x14ac:dyDescent="0.3">
      <c r="B894" s="22" t="s">
        <v>28</v>
      </c>
      <c r="C894" s="22">
        <v>1189833</v>
      </c>
      <c r="D894" s="23">
        <v>44334</v>
      </c>
      <c r="E894" s="22" t="s">
        <v>30</v>
      </c>
      <c r="F894" s="22" t="s">
        <v>48</v>
      </c>
      <c r="G894" s="22" t="s">
        <v>47</v>
      </c>
      <c r="H894" s="22" t="s">
        <v>12</v>
      </c>
      <c r="I894" s="24">
        <v>0.4</v>
      </c>
      <c r="J894" s="25">
        <v>5750</v>
      </c>
      <c r="K894" s="26">
        <f>I894*J894</f>
        <v>2300</v>
      </c>
      <c r="L894" s="26">
        <f>K894*M894</f>
        <v>1035</v>
      </c>
      <c r="M894" s="27">
        <v>0.45</v>
      </c>
      <c r="O894" s="1"/>
      <c r="P894" s="4"/>
      <c r="Q894" s="3"/>
      <c r="R894" s="5"/>
    </row>
    <row r="895" spans="2:18" x14ac:dyDescent="0.3">
      <c r="B895" s="22" t="s">
        <v>28</v>
      </c>
      <c r="C895" s="22">
        <v>1189833</v>
      </c>
      <c r="D895" s="23">
        <v>44334</v>
      </c>
      <c r="E895" s="22" t="s">
        <v>30</v>
      </c>
      <c r="F895" s="22" t="s">
        <v>48</v>
      </c>
      <c r="G895" s="22" t="s">
        <v>47</v>
      </c>
      <c r="H895" s="22" t="s">
        <v>15</v>
      </c>
      <c r="I895" s="24">
        <v>0.45</v>
      </c>
      <c r="J895" s="25">
        <v>4250</v>
      </c>
      <c r="K895" s="26">
        <f>I895*J895</f>
        <v>1912.5</v>
      </c>
      <c r="L895" s="26">
        <f>K895*M895</f>
        <v>573.75</v>
      </c>
      <c r="M895" s="27">
        <v>0.3</v>
      </c>
      <c r="O895" s="1"/>
      <c r="P895" s="4"/>
      <c r="Q895" s="3"/>
      <c r="R895" s="5"/>
    </row>
    <row r="896" spans="2:18" x14ac:dyDescent="0.3">
      <c r="B896" s="22" t="s">
        <v>28</v>
      </c>
      <c r="C896" s="22">
        <v>1189833</v>
      </c>
      <c r="D896" s="23">
        <v>44334</v>
      </c>
      <c r="E896" s="22" t="s">
        <v>30</v>
      </c>
      <c r="F896" s="22" t="s">
        <v>48</v>
      </c>
      <c r="G896" s="22" t="s">
        <v>47</v>
      </c>
      <c r="H896" s="22" t="s">
        <v>13</v>
      </c>
      <c r="I896" s="24">
        <v>0.45</v>
      </c>
      <c r="J896" s="25">
        <v>4250</v>
      </c>
      <c r="K896" s="26">
        <f t="shared" ref="K896:K899" si="293">I896*J896</f>
        <v>1912.5</v>
      </c>
      <c r="L896" s="26">
        <f t="shared" ref="L896:L899" si="294">K896*M896</f>
        <v>860.625</v>
      </c>
      <c r="M896" s="27">
        <v>0.45</v>
      </c>
      <c r="O896" s="1"/>
      <c r="P896" s="4"/>
      <c r="Q896" s="3"/>
      <c r="R896" s="5"/>
    </row>
    <row r="897" spans="2:18" x14ac:dyDescent="0.3">
      <c r="B897" s="22" t="s">
        <v>28</v>
      </c>
      <c r="C897" s="22">
        <v>1189833</v>
      </c>
      <c r="D897" s="23">
        <v>44334</v>
      </c>
      <c r="E897" s="22" t="s">
        <v>30</v>
      </c>
      <c r="F897" s="22" t="s">
        <v>48</v>
      </c>
      <c r="G897" s="22" t="s">
        <v>47</v>
      </c>
      <c r="H897" s="22" t="s">
        <v>14</v>
      </c>
      <c r="I897" s="24">
        <v>0.4</v>
      </c>
      <c r="J897" s="25">
        <v>3250</v>
      </c>
      <c r="K897" s="26">
        <f t="shared" si="293"/>
        <v>1300</v>
      </c>
      <c r="L897" s="26">
        <f t="shared" si="294"/>
        <v>520</v>
      </c>
      <c r="M897" s="27">
        <v>0.39999999999999997</v>
      </c>
      <c r="O897" s="1"/>
      <c r="P897" s="4"/>
      <c r="Q897" s="3"/>
      <c r="R897" s="5"/>
    </row>
    <row r="898" spans="2:18" x14ac:dyDescent="0.3">
      <c r="B898" s="22" t="s">
        <v>28</v>
      </c>
      <c r="C898" s="22">
        <v>1189833</v>
      </c>
      <c r="D898" s="23">
        <v>44334</v>
      </c>
      <c r="E898" s="22" t="s">
        <v>30</v>
      </c>
      <c r="F898" s="22" t="s">
        <v>48</v>
      </c>
      <c r="G898" s="22" t="s">
        <v>47</v>
      </c>
      <c r="H898" s="22" t="s">
        <v>16</v>
      </c>
      <c r="I898" s="24">
        <v>0.45</v>
      </c>
      <c r="J898" s="25">
        <v>2250</v>
      </c>
      <c r="K898" s="26">
        <f t="shared" si="293"/>
        <v>1012.5</v>
      </c>
      <c r="L898" s="26">
        <f t="shared" si="294"/>
        <v>607.50000000000011</v>
      </c>
      <c r="M898" s="27">
        <v>0.60000000000000009</v>
      </c>
      <c r="O898" s="1"/>
      <c r="P898" s="4"/>
      <c r="Q898" s="3"/>
      <c r="R898" s="5"/>
    </row>
    <row r="899" spans="2:18" x14ac:dyDescent="0.3">
      <c r="B899" s="22" t="s">
        <v>28</v>
      </c>
      <c r="C899" s="22">
        <v>1189833</v>
      </c>
      <c r="D899" s="23">
        <v>44334</v>
      </c>
      <c r="E899" s="22" t="s">
        <v>30</v>
      </c>
      <c r="F899" s="22" t="s">
        <v>48</v>
      </c>
      <c r="G899" s="22" t="s">
        <v>47</v>
      </c>
      <c r="H899" s="22" t="s">
        <v>17</v>
      </c>
      <c r="I899" s="24">
        <v>0.6</v>
      </c>
      <c r="J899" s="25">
        <v>4000</v>
      </c>
      <c r="K899" s="26">
        <f t="shared" si="293"/>
        <v>2400</v>
      </c>
      <c r="L899" s="26">
        <f t="shared" si="294"/>
        <v>600</v>
      </c>
      <c r="M899" s="27">
        <v>0.25</v>
      </c>
      <c r="O899" s="1"/>
      <c r="P899" s="4"/>
      <c r="Q899" s="3"/>
      <c r="R899" s="5"/>
    </row>
    <row r="900" spans="2:18" x14ac:dyDescent="0.3">
      <c r="B900" s="22" t="s">
        <v>28</v>
      </c>
      <c r="C900" s="22">
        <v>1189833</v>
      </c>
      <c r="D900" s="23">
        <v>44364</v>
      </c>
      <c r="E900" s="22" t="s">
        <v>30</v>
      </c>
      <c r="F900" s="22" t="s">
        <v>48</v>
      </c>
      <c r="G900" s="22" t="s">
        <v>47</v>
      </c>
      <c r="H900" s="22" t="s">
        <v>12</v>
      </c>
      <c r="I900" s="24">
        <v>0.4</v>
      </c>
      <c r="J900" s="25">
        <v>6750</v>
      </c>
      <c r="K900" s="26">
        <f>I900*J900</f>
        <v>2700</v>
      </c>
      <c r="L900" s="26">
        <f>K900*M900</f>
        <v>1215</v>
      </c>
      <c r="M900" s="27">
        <v>0.45</v>
      </c>
      <c r="O900" s="1"/>
      <c r="P900" s="4"/>
      <c r="Q900" s="3"/>
      <c r="R900" s="5"/>
    </row>
    <row r="901" spans="2:18" x14ac:dyDescent="0.3">
      <c r="B901" s="22" t="s">
        <v>28</v>
      </c>
      <c r="C901" s="22">
        <v>1189833</v>
      </c>
      <c r="D901" s="23">
        <v>44364</v>
      </c>
      <c r="E901" s="22" t="s">
        <v>30</v>
      </c>
      <c r="F901" s="22" t="s">
        <v>48</v>
      </c>
      <c r="G901" s="22" t="s">
        <v>47</v>
      </c>
      <c r="H901" s="22" t="s">
        <v>15</v>
      </c>
      <c r="I901" s="24">
        <v>0.45</v>
      </c>
      <c r="J901" s="25">
        <v>5250</v>
      </c>
      <c r="K901" s="26">
        <f>I901*J901</f>
        <v>2362.5</v>
      </c>
      <c r="L901" s="26">
        <f>K901*M901</f>
        <v>708.75</v>
      </c>
      <c r="M901" s="27">
        <v>0.3</v>
      </c>
      <c r="O901" s="1"/>
      <c r="P901" s="4"/>
      <c r="Q901" s="3"/>
      <c r="R901" s="5"/>
    </row>
    <row r="902" spans="2:18" x14ac:dyDescent="0.3">
      <c r="B902" s="22" t="s">
        <v>28</v>
      </c>
      <c r="C902" s="22">
        <v>1189833</v>
      </c>
      <c r="D902" s="23">
        <v>44364</v>
      </c>
      <c r="E902" s="22" t="s">
        <v>30</v>
      </c>
      <c r="F902" s="22" t="s">
        <v>48</v>
      </c>
      <c r="G902" s="22" t="s">
        <v>47</v>
      </c>
      <c r="H902" s="22" t="s">
        <v>13</v>
      </c>
      <c r="I902" s="24">
        <v>0.45</v>
      </c>
      <c r="J902" s="25">
        <v>5500</v>
      </c>
      <c r="K902" s="26">
        <f t="shared" ref="K902:K905" si="295">I902*J902</f>
        <v>2475</v>
      </c>
      <c r="L902" s="26">
        <f t="shared" ref="L902:L905" si="296">K902*M902</f>
        <v>1113.75</v>
      </c>
      <c r="M902" s="27">
        <v>0.45</v>
      </c>
      <c r="O902" s="1"/>
      <c r="P902" s="4"/>
      <c r="Q902" s="3"/>
      <c r="R902" s="5"/>
    </row>
    <row r="903" spans="2:18" x14ac:dyDescent="0.3">
      <c r="B903" s="22" t="s">
        <v>28</v>
      </c>
      <c r="C903" s="22">
        <v>1189833</v>
      </c>
      <c r="D903" s="23">
        <v>44364</v>
      </c>
      <c r="E903" s="22" t="s">
        <v>30</v>
      </c>
      <c r="F903" s="22" t="s">
        <v>48</v>
      </c>
      <c r="G903" s="22" t="s">
        <v>47</v>
      </c>
      <c r="H903" s="22" t="s">
        <v>14</v>
      </c>
      <c r="I903" s="24">
        <v>0.4</v>
      </c>
      <c r="J903" s="25">
        <v>4250</v>
      </c>
      <c r="K903" s="26">
        <f t="shared" si="295"/>
        <v>1700</v>
      </c>
      <c r="L903" s="26">
        <f t="shared" si="296"/>
        <v>680</v>
      </c>
      <c r="M903" s="27">
        <v>0.39999999999999997</v>
      </c>
      <c r="O903" s="1"/>
      <c r="P903" s="4"/>
      <c r="Q903" s="3"/>
      <c r="R903" s="5"/>
    </row>
    <row r="904" spans="2:18" x14ac:dyDescent="0.3">
      <c r="B904" s="22" t="s">
        <v>28</v>
      </c>
      <c r="C904" s="22">
        <v>1189833</v>
      </c>
      <c r="D904" s="23">
        <v>44364</v>
      </c>
      <c r="E904" s="22" t="s">
        <v>30</v>
      </c>
      <c r="F904" s="22" t="s">
        <v>48</v>
      </c>
      <c r="G904" s="22" t="s">
        <v>47</v>
      </c>
      <c r="H904" s="22" t="s">
        <v>16</v>
      </c>
      <c r="I904" s="24">
        <v>0.45</v>
      </c>
      <c r="J904" s="25">
        <v>3000</v>
      </c>
      <c r="K904" s="26">
        <f t="shared" si="295"/>
        <v>1350</v>
      </c>
      <c r="L904" s="26">
        <f t="shared" si="296"/>
        <v>810.00000000000011</v>
      </c>
      <c r="M904" s="27">
        <v>0.60000000000000009</v>
      </c>
      <c r="O904" s="1"/>
      <c r="P904" s="4"/>
      <c r="Q904" s="3"/>
      <c r="R904" s="5"/>
    </row>
    <row r="905" spans="2:18" x14ac:dyDescent="0.3">
      <c r="B905" s="22" t="s">
        <v>28</v>
      </c>
      <c r="C905" s="22">
        <v>1189833</v>
      </c>
      <c r="D905" s="23">
        <v>44364</v>
      </c>
      <c r="E905" s="22" t="s">
        <v>30</v>
      </c>
      <c r="F905" s="22" t="s">
        <v>48</v>
      </c>
      <c r="G905" s="22" t="s">
        <v>47</v>
      </c>
      <c r="H905" s="22" t="s">
        <v>17</v>
      </c>
      <c r="I905" s="24">
        <v>0.6</v>
      </c>
      <c r="J905" s="25">
        <v>6000</v>
      </c>
      <c r="K905" s="26">
        <f t="shared" si="295"/>
        <v>3600</v>
      </c>
      <c r="L905" s="26">
        <f t="shared" si="296"/>
        <v>900</v>
      </c>
      <c r="M905" s="27">
        <v>0.25</v>
      </c>
      <c r="O905" s="1"/>
      <c r="P905" s="4"/>
      <c r="Q905" s="3"/>
      <c r="R905" s="5"/>
    </row>
    <row r="906" spans="2:18" x14ac:dyDescent="0.3">
      <c r="B906" s="22" t="s">
        <v>28</v>
      </c>
      <c r="C906" s="22">
        <v>1189833</v>
      </c>
      <c r="D906" s="23">
        <v>44393</v>
      </c>
      <c r="E906" s="22" t="s">
        <v>30</v>
      </c>
      <c r="F906" s="22" t="s">
        <v>48</v>
      </c>
      <c r="G906" s="22" t="s">
        <v>47</v>
      </c>
      <c r="H906" s="22" t="s">
        <v>12</v>
      </c>
      <c r="I906" s="24">
        <v>0.4</v>
      </c>
      <c r="J906" s="25">
        <v>7500</v>
      </c>
      <c r="K906" s="26">
        <f>I906*J906</f>
        <v>3000</v>
      </c>
      <c r="L906" s="26">
        <f>K906*M906</f>
        <v>1350</v>
      </c>
      <c r="M906" s="27">
        <v>0.45</v>
      </c>
      <c r="O906" s="1"/>
      <c r="P906" s="4"/>
      <c r="Q906" s="3"/>
      <c r="R906" s="5"/>
    </row>
    <row r="907" spans="2:18" x14ac:dyDescent="0.3">
      <c r="B907" s="22" t="s">
        <v>28</v>
      </c>
      <c r="C907" s="22">
        <v>1189833</v>
      </c>
      <c r="D907" s="23">
        <v>44393</v>
      </c>
      <c r="E907" s="22" t="s">
        <v>30</v>
      </c>
      <c r="F907" s="22" t="s">
        <v>48</v>
      </c>
      <c r="G907" s="22" t="s">
        <v>47</v>
      </c>
      <c r="H907" s="22" t="s">
        <v>15</v>
      </c>
      <c r="I907" s="24">
        <v>0.45</v>
      </c>
      <c r="J907" s="25">
        <v>6000</v>
      </c>
      <c r="K907" s="26">
        <f>I907*J907</f>
        <v>2700</v>
      </c>
      <c r="L907" s="26">
        <f>K907*M907</f>
        <v>810</v>
      </c>
      <c r="M907" s="27">
        <v>0.3</v>
      </c>
      <c r="O907" s="1"/>
      <c r="P907" s="4"/>
      <c r="Q907" s="3"/>
      <c r="R907" s="5"/>
    </row>
    <row r="908" spans="2:18" x14ac:dyDescent="0.3">
      <c r="B908" s="22" t="s">
        <v>28</v>
      </c>
      <c r="C908" s="22">
        <v>1189833</v>
      </c>
      <c r="D908" s="23">
        <v>44393</v>
      </c>
      <c r="E908" s="22" t="s">
        <v>30</v>
      </c>
      <c r="F908" s="22" t="s">
        <v>48</v>
      </c>
      <c r="G908" s="22" t="s">
        <v>47</v>
      </c>
      <c r="H908" s="22" t="s">
        <v>13</v>
      </c>
      <c r="I908" s="24">
        <v>0.45</v>
      </c>
      <c r="J908" s="25">
        <v>5500</v>
      </c>
      <c r="K908" s="26">
        <f t="shared" ref="K908:K911" si="297">I908*J908</f>
        <v>2475</v>
      </c>
      <c r="L908" s="26">
        <f t="shared" ref="L908:L911" si="298">K908*M908</f>
        <v>1113.75</v>
      </c>
      <c r="M908" s="27">
        <v>0.45</v>
      </c>
      <c r="O908" s="1"/>
      <c r="P908" s="4"/>
      <c r="Q908" s="3"/>
      <c r="R908" s="5"/>
    </row>
    <row r="909" spans="2:18" x14ac:dyDescent="0.3">
      <c r="B909" s="22" t="s">
        <v>28</v>
      </c>
      <c r="C909" s="22">
        <v>1189833</v>
      </c>
      <c r="D909" s="23">
        <v>44393</v>
      </c>
      <c r="E909" s="22" t="s">
        <v>30</v>
      </c>
      <c r="F909" s="22" t="s">
        <v>48</v>
      </c>
      <c r="G909" s="22" t="s">
        <v>47</v>
      </c>
      <c r="H909" s="22" t="s">
        <v>14</v>
      </c>
      <c r="I909" s="24">
        <v>0.4</v>
      </c>
      <c r="J909" s="25">
        <v>4500</v>
      </c>
      <c r="K909" s="26">
        <f t="shared" si="297"/>
        <v>1800</v>
      </c>
      <c r="L909" s="26">
        <f t="shared" si="298"/>
        <v>719.99999999999989</v>
      </c>
      <c r="M909" s="27">
        <v>0.39999999999999997</v>
      </c>
      <c r="O909" s="1"/>
      <c r="P909" s="4"/>
      <c r="Q909" s="3"/>
      <c r="R909" s="5"/>
    </row>
    <row r="910" spans="2:18" x14ac:dyDescent="0.3">
      <c r="B910" s="22" t="s">
        <v>28</v>
      </c>
      <c r="C910" s="22">
        <v>1189833</v>
      </c>
      <c r="D910" s="23">
        <v>44393</v>
      </c>
      <c r="E910" s="22" t="s">
        <v>30</v>
      </c>
      <c r="F910" s="22" t="s">
        <v>48</v>
      </c>
      <c r="G910" s="22" t="s">
        <v>47</v>
      </c>
      <c r="H910" s="22" t="s">
        <v>16</v>
      </c>
      <c r="I910" s="24">
        <v>0.45</v>
      </c>
      <c r="J910" s="25">
        <v>4750</v>
      </c>
      <c r="K910" s="26">
        <f t="shared" si="297"/>
        <v>2137.5</v>
      </c>
      <c r="L910" s="26">
        <f t="shared" si="298"/>
        <v>1282.5000000000002</v>
      </c>
      <c r="M910" s="27">
        <v>0.60000000000000009</v>
      </c>
      <c r="O910" s="1"/>
      <c r="P910" s="4"/>
      <c r="Q910" s="3"/>
      <c r="R910" s="5"/>
    </row>
    <row r="911" spans="2:18" x14ac:dyDescent="0.3">
      <c r="B911" s="22" t="s">
        <v>28</v>
      </c>
      <c r="C911" s="22">
        <v>1189833</v>
      </c>
      <c r="D911" s="23">
        <v>44393</v>
      </c>
      <c r="E911" s="22" t="s">
        <v>30</v>
      </c>
      <c r="F911" s="22" t="s">
        <v>48</v>
      </c>
      <c r="G911" s="22" t="s">
        <v>47</v>
      </c>
      <c r="H911" s="22" t="s">
        <v>17</v>
      </c>
      <c r="I911" s="24">
        <v>0.6</v>
      </c>
      <c r="J911" s="25">
        <v>4750</v>
      </c>
      <c r="K911" s="26">
        <f t="shared" si="297"/>
        <v>2850</v>
      </c>
      <c r="L911" s="26">
        <f t="shared" si="298"/>
        <v>712.5</v>
      </c>
      <c r="M911" s="27">
        <v>0.25</v>
      </c>
      <c r="O911" s="1"/>
      <c r="P911" s="4"/>
      <c r="Q911" s="3"/>
      <c r="R911" s="5"/>
    </row>
    <row r="912" spans="2:18" x14ac:dyDescent="0.3">
      <c r="B912" s="22" t="s">
        <v>28</v>
      </c>
      <c r="C912" s="22">
        <v>1189833</v>
      </c>
      <c r="D912" s="23">
        <v>44425</v>
      </c>
      <c r="E912" s="22" t="s">
        <v>30</v>
      </c>
      <c r="F912" s="22" t="s">
        <v>48</v>
      </c>
      <c r="G912" s="22" t="s">
        <v>47</v>
      </c>
      <c r="H912" s="22" t="s">
        <v>12</v>
      </c>
      <c r="I912" s="24">
        <v>0.45</v>
      </c>
      <c r="J912" s="25">
        <v>6750</v>
      </c>
      <c r="K912" s="26">
        <f>I912*J912</f>
        <v>3037.5</v>
      </c>
      <c r="L912" s="26">
        <f>K912*M912</f>
        <v>1366.875</v>
      </c>
      <c r="M912" s="27">
        <v>0.45</v>
      </c>
      <c r="O912" s="1"/>
      <c r="P912" s="4"/>
      <c r="Q912" s="3"/>
      <c r="R912" s="5"/>
    </row>
    <row r="913" spans="2:18" x14ac:dyDescent="0.3">
      <c r="B913" s="22" t="s">
        <v>28</v>
      </c>
      <c r="C913" s="22">
        <v>1189833</v>
      </c>
      <c r="D913" s="23">
        <v>44425</v>
      </c>
      <c r="E913" s="22" t="s">
        <v>30</v>
      </c>
      <c r="F913" s="22" t="s">
        <v>48</v>
      </c>
      <c r="G913" s="22" t="s">
        <v>47</v>
      </c>
      <c r="H913" s="22" t="s">
        <v>15</v>
      </c>
      <c r="I913" s="24">
        <v>0.55000000000000004</v>
      </c>
      <c r="J913" s="25">
        <v>6250</v>
      </c>
      <c r="K913" s="26">
        <f>I913*J913</f>
        <v>3437.5000000000005</v>
      </c>
      <c r="L913" s="26">
        <f>K913*M913</f>
        <v>1031.25</v>
      </c>
      <c r="M913" s="27">
        <v>0.3</v>
      </c>
      <c r="O913" s="1"/>
      <c r="P913" s="4"/>
      <c r="Q913" s="3"/>
      <c r="R913" s="5"/>
    </row>
    <row r="914" spans="2:18" x14ac:dyDescent="0.3">
      <c r="B914" s="22" t="s">
        <v>28</v>
      </c>
      <c r="C914" s="22">
        <v>1189833</v>
      </c>
      <c r="D914" s="23">
        <v>44425</v>
      </c>
      <c r="E914" s="22" t="s">
        <v>30</v>
      </c>
      <c r="F914" s="22" t="s">
        <v>48</v>
      </c>
      <c r="G914" s="22" t="s">
        <v>47</v>
      </c>
      <c r="H914" s="22" t="s">
        <v>13</v>
      </c>
      <c r="I914" s="24">
        <v>0.5</v>
      </c>
      <c r="J914" s="25">
        <v>5000</v>
      </c>
      <c r="K914" s="26">
        <f t="shared" ref="K914:K917" si="299">I914*J914</f>
        <v>2500</v>
      </c>
      <c r="L914" s="26">
        <f t="shared" ref="L914:L917" si="300">K914*M914</f>
        <v>1125</v>
      </c>
      <c r="M914" s="27">
        <v>0.45</v>
      </c>
      <c r="O914" s="1"/>
      <c r="P914" s="4"/>
      <c r="Q914" s="3"/>
      <c r="R914" s="5"/>
    </row>
    <row r="915" spans="2:18" x14ac:dyDescent="0.3">
      <c r="B915" s="22" t="s">
        <v>28</v>
      </c>
      <c r="C915" s="22">
        <v>1189833</v>
      </c>
      <c r="D915" s="23">
        <v>44425</v>
      </c>
      <c r="E915" s="22" t="s">
        <v>30</v>
      </c>
      <c r="F915" s="22" t="s">
        <v>48</v>
      </c>
      <c r="G915" s="22" t="s">
        <v>47</v>
      </c>
      <c r="H915" s="22" t="s">
        <v>14</v>
      </c>
      <c r="I915" s="24">
        <v>0.45</v>
      </c>
      <c r="J915" s="25">
        <v>4250</v>
      </c>
      <c r="K915" s="26">
        <f t="shared" si="299"/>
        <v>1912.5</v>
      </c>
      <c r="L915" s="26">
        <f t="shared" si="300"/>
        <v>764.99999999999989</v>
      </c>
      <c r="M915" s="27">
        <v>0.39999999999999997</v>
      </c>
      <c r="O915" s="1"/>
      <c r="P915" s="4"/>
      <c r="Q915" s="3"/>
      <c r="R915" s="5"/>
    </row>
    <row r="916" spans="2:18" x14ac:dyDescent="0.3">
      <c r="B916" s="22" t="s">
        <v>28</v>
      </c>
      <c r="C916" s="22">
        <v>1189833</v>
      </c>
      <c r="D916" s="23">
        <v>44425</v>
      </c>
      <c r="E916" s="22" t="s">
        <v>30</v>
      </c>
      <c r="F916" s="22" t="s">
        <v>48</v>
      </c>
      <c r="G916" s="22" t="s">
        <v>47</v>
      </c>
      <c r="H916" s="22" t="s">
        <v>16</v>
      </c>
      <c r="I916" s="24">
        <v>0.54999999999999993</v>
      </c>
      <c r="J916" s="25">
        <v>4250</v>
      </c>
      <c r="K916" s="26">
        <f t="shared" si="299"/>
        <v>2337.4999999999995</v>
      </c>
      <c r="L916" s="26">
        <f t="shared" si="300"/>
        <v>1402.5</v>
      </c>
      <c r="M916" s="27">
        <v>0.60000000000000009</v>
      </c>
      <c r="O916" s="1"/>
      <c r="P916" s="4"/>
      <c r="Q916" s="3"/>
      <c r="R916" s="5"/>
    </row>
    <row r="917" spans="2:18" x14ac:dyDescent="0.3">
      <c r="B917" s="22" t="s">
        <v>28</v>
      </c>
      <c r="C917" s="22">
        <v>1189833</v>
      </c>
      <c r="D917" s="23">
        <v>44425</v>
      </c>
      <c r="E917" s="22" t="s">
        <v>30</v>
      </c>
      <c r="F917" s="22" t="s">
        <v>48</v>
      </c>
      <c r="G917" s="22" t="s">
        <v>47</v>
      </c>
      <c r="H917" s="22" t="s">
        <v>17</v>
      </c>
      <c r="I917" s="24">
        <v>0.6</v>
      </c>
      <c r="J917" s="25">
        <v>4000</v>
      </c>
      <c r="K917" s="26">
        <f t="shared" si="299"/>
        <v>2400</v>
      </c>
      <c r="L917" s="26">
        <f t="shared" si="300"/>
        <v>600</v>
      </c>
      <c r="M917" s="27">
        <v>0.25</v>
      </c>
      <c r="O917" s="1"/>
      <c r="P917" s="4"/>
      <c r="Q917" s="3"/>
      <c r="R917" s="5"/>
    </row>
    <row r="918" spans="2:18" x14ac:dyDescent="0.3">
      <c r="B918" s="22" t="s">
        <v>28</v>
      </c>
      <c r="C918" s="22">
        <v>1189833</v>
      </c>
      <c r="D918" s="23">
        <v>44457</v>
      </c>
      <c r="E918" s="22" t="s">
        <v>30</v>
      </c>
      <c r="F918" s="22" t="s">
        <v>48</v>
      </c>
      <c r="G918" s="22" t="s">
        <v>47</v>
      </c>
      <c r="H918" s="22" t="s">
        <v>12</v>
      </c>
      <c r="I918" s="24">
        <v>0.45</v>
      </c>
      <c r="J918" s="25">
        <v>6000</v>
      </c>
      <c r="K918" s="26">
        <f>I918*J918</f>
        <v>2700</v>
      </c>
      <c r="L918" s="26">
        <f>K918*M918</f>
        <v>1215</v>
      </c>
      <c r="M918" s="27">
        <v>0.45</v>
      </c>
      <c r="O918" s="1"/>
      <c r="P918" s="4"/>
      <c r="Q918" s="3"/>
      <c r="R918" s="5"/>
    </row>
    <row r="919" spans="2:18" x14ac:dyDescent="0.3">
      <c r="B919" s="22" t="s">
        <v>28</v>
      </c>
      <c r="C919" s="22">
        <v>1189833</v>
      </c>
      <c r="D919" s="23">
        <v>44457</v>
      </c>
      <c r="E919" s="22" t="s">
        <v>30</v>
      </c>
      <c r="F919" s="22" t="s">
        <v>48</v>
      </c>
      <c r="G919" s="22" t="s">
        <v>47</v>
      </c>
      <c r="H919" s="22" t="s">
        <v>15</v>
      </c>
      <c r="I919" s="24">
        <v>0.5</v>
      </c>
      <c r="J919" s="25">
        <v>6000</v>
      </c>
      <c r="K919" s="26">
        <f>I919*J919</f>
        <v>3000</v>
      </c>
      <c r="L919" s="26">
        <f>K919*M919</f>
        <v>900</v>
      </c>
      <c r="M919" s="27">
        <v>0.3</v>
      </c>
      <c r="O919" s="1"/>
      <c r="P919" s="4"/>
      <c r="Q919" s="3"/>
      <c r="R919" s="5"/>
    </row>
    <row r="920" spans="2:18" x14ac:dyDescent="0.3">
      <c r="B920" s="22" t="s">
        <v>28</v>
      </c>
      <c r="C920" s="22">
        <v>1189833</v>
      </c>
      <c r="D920" s="23">
        <v>44457</v>
      </c>
      <c r="E920" s="22" t="s">
        <v>30</v>
      </c>
      <c r="F920" s="22" t="s">
        <v>48</v>
      </c>
      <c r="G920" s="22" t="s">
        <v>47</v>
      </c>
      <c r="H920" s="22" t="s">
        <v>13</v>
      </c>
      <c r="I920" s="24">
        <v>0.45</v>
      </c>
      <c r="J920" s="25">
        <v>4500</v>
      </c>
      <c r="K920" s="26">
        <f t="shared" ref="K920:K923" si="301">I920*J920</f>
        <v>2025</v>
      </c>
      <c r="L920" s="26">
        <f t="shared" ref="L920:L923" si="302">K920*M920</f>
        <v>911.25</v>
      </c>
      <c r="M920" s="27">
        <v>0.45</v>
      </c>
      <c r="O920" s="1"/>
      <c r="P920" s="4"/>
      <c r="Q920" s="3"/>
      <c r="R920" s="5"/>
    </row>
    <row r="921" spans="2:18" x14ac:dyDescent="0.3">
      <c r="B921" s="22" t="s">
        <v>28</v>
      </c>
      <c r="C921" s="22">
        <v>1189833</v>
      </c>
      <c r="D921" s="23">
        <v>44457</v>
      </c>
      <c r="E921" s="22" t="s">
        <v>30</v>
      </c>
      <c r="F921" s="22" t="s">
        <v>48</v>
      </c>
      <c r="G921" s="22" t="s">
        <v>47</v>
      </c>
      <c r="H921" s="22" t="s">
        <v>14</v>
      </c>
      <c r="I921" s="24">
        <v>0.45</v>
      </c>
      <c r="J921" s="25">
        <v>4000</v>
      </c>
      <c r="K921" s="26">
        <f t="shared" si="301"/>
        <v>1800</v>
      </c>
      <c r="L921" s="26">
        <f t="shared" si="302"/>
        <v>719.99999999999989</v>
      </c>
      <c r="M921" s="27">
        <v>0.39999999999999997</v>
      </c>
      <c r="O921" s="1"/>
      <c r="P921" s="4"/>
      <c r="Q921" s="3"/>
      <c r="R921" s="5"/>
    </row>
    <row r="922" spans="2:18" x14ac:dyDescent="0.3">
      <c r="B922" s="22" t="s">
        <v>28</v>
      </c>
      <c r="C922" s="22">
        <v>1189833</v>
      </c>
      <c r="D922" s="23">
        <v>44457</v>
      </c>
      <c r="E922" s="22" t="s">
        <v>30</v>
      </c>
      <c r="F922" s="22" t="s">
        <v>48</v>
      </c>
      <c r="G922" s="22" t="s">
        <v>47</v>
      </c>
      <c r="H922" s="22" t="s">
        <v>16</v>
      </c>
      <c r="I922" s="24">
        <v>0.54999999999999993</v>
      </c>
      <c r="J922" s="25">
        <v>4000</v>
      </c>
      <c r="K922" s="26">
        <f t="shared" si="301"/>
        <v>2199.9999999999995</v>
      </c>
      <c r="L922" s="26">
        <f t="shared" si="302"/>
        <v>1320</v>
      </c>
      <c r="M922" s="27">
        <v>0.60000000000000009</v>
      </c>
      <c r="O922" s="1"/>
      <c r="P922" s="4"/>
      <c r="Q922" s="3"/>
      <c r="R922" s="5"/>
    </row>
    <row r="923" spans="2:18" x14ac:dyDescent="0.3">
      <c r="B923" s="22" t="s">
        <v>28</v>
      </c>
      <c r="C923" s="22">
        <v>1189833</v>
      </c>
      <c r="D923" s="23">
        <v>44457</v>
      </c>
      <c r="E923" s="22" t="s">
        <v>30</v>
      </c>
      <c r="F923" s="22" t="s">
        <v>48</v>
      </c>
      <c r="G923" s="22" t="s">
        <v>47</v>
      </c>
      <c r="H923" s="22" t="s">
        <v>17</v>
      </c>
      <c r="I923" s="24">
        <v>0.6</v>
      </c>
      <c r="J923" s="25">
        <v>4500</v>
      </c>
      <c r="K923" s="26">
        <f t="shared" si="301"/>
        <v>2700</v>
      </c>
      <c r="L923" s="26">
        <f t="shared" si="302"/>
        <v>675</v>
      </c>
      <c r="M923" s="27">
        <v>0.25</v>
      </c>
      <c r="O923" s="1"/>
      <c r="P923" s="4"/>
      <c r="Q923" s="3"/>
      <c r="R923" s="5"/>
    </row>
    <row r="924" spans="2:18" x14ac:dyDescent="0.3">
      <c r="B924" s="22" t="s">
        <v>28</v>
      </c>
      <c r="C924" s="22">
        <v>1189833</v>
      </c>
      <c r="D924" s="23">
        <v>44486</v>
      </c>
      <c r="E924" s="22" t="s">
        <v>30</v>
      </c>
      <c r="F924" s="22" t="s">
        <v>48</v>
      </c>
      <c r="G924" s="22" t="s">
        <v>47</v>
      </c>
      <c r="H924" s="22" t="s">
        <v>12</v>
      </c>
      <c r="I924" s="24">
        <v>0.45</v>
      </c>
      <c r="J924" s="25">
        <v>5500</v>
      </c>
      <c r="K924" s="26">
        <f>I924*J924</f>
        <v>2475</v>
      </c>
      <c r="L924" s="26">
        <f>K924*M924</f>
        <v>1113.75</v>
      </c>
      <c r="M924" s="27">
        <v>0.45</v>
      </c>
      <c r="O924" s="1"/>
      <c r="P924" s="4"/>
      <c r="Q924" s="3"/>
      <c r="R924" s="5"/>
    </row>
    <row r="925" spans="2:18" x14ac:dyDescent="0.3">
      <c r="B925" s="22" t="s">
        <v>28</v>
      </c>
      <c r="C925" s="22">
        <v>1189833</v>
      </c>
      <c r="D925" s="23">
        <v>44486</v>
      </c>
      <c r="E925" s="22" t="s">
        <v>30</v>
      </c>
      <c r="F925" s="22" t="s">
        <v>48</v>
      </c>
      <c r="G925" s="22" t="s">
        <v>47</v>
      </c>
      <c r="H925" s="22" t="s">
        <v>15</v>
      </c>
      <c r="I925" s="24">
        <v>0.5</v>
      </c>
      <c r="J925" s="25">
        <v>5500</v>
      </c>
      <c r="K925" s="26">
        <f>I925*J925</f>
        <v>2750</v>
      </c>
      <c r="L925" s="26">
        <f>K925*M925</f>
        <v>825</v>
      </c>
      <c r="M925" s="27">
        <v>0.3</v>
      </c>
      <c r="O925" s="1"/>
      <c r="P925" s="4"/>
      <c r="Q925" s="3"/>
      <c r="R925" s="5"/>
    </row>
    <row r="926" spans="2:18" x14ac:dyDescent="0.3">
      <c r="B926" s="22" t="s">
        <v>28</v>
      </c>
      <c r="C926" s="22">
        <v>1189833</v>
      </c>
      <c r="D926" s="23">
        <v>44486</v>
      </c>
      <c r="E926" s="22" t="s">
        <v>30</v>
      </c>
      <c r="F926" s="22" t="s">
        <v>48</v>
      </c>
      <c r="G926" s="22" t="s">
        <v>47</v>
      </c>
      <c r="H926" s="22" t="s">
        <v>13</v>
      </c>
      <c r="I926" s="24">
        <v>0.45</v>
      </c>
      <c r="J926" s="25">
        <v>4000</v>
      </c>
      <c r="K926" s="26">
        <f t="shared" ref="K926:K929" si="303">I926*J926</f>
        <v>1800</v>
      </c>
      <c r="L926" s="26">
        <f t="shared" ref="L926:L929" si="304">K926*M926</f>
        <v>810</v>
      </c>
      <c r="M926" s="27">
        <v>0.45</v>
      </c>
      <c r="O926" s="1"/>
      <c r="P926" s="4"/>
      <c r="Q926" s="3"/>
      <c r="R926" s="5"/>
    </row>
    <row r="927" spans="2:18" x14ac:dyDescent="0.3">
      <c r="B927" s="22" t="s">
        <v>28</v>
      </c>
      <c r="C927" s="22">
        <v>1189833</v>
      </c>
      <c r="D927" s="23">
        <v>44486</v>
      </c>
      <c r="E927" s="22" t="s">
        <v>30</v>
      </c>
      <c r="F927" s="22" t="s">
        <v>48</v>
      </c>
      <c r="G927" s="22" t="s">
        <v>47</v>
      </c>
      <c r="H927" s="22" t="s">
        <v>14</v>
      </c>
      <c r="I927" s="24">
        <v>0.45</v>
      </c>
      <c r="J927" s="25">
        <v>3750</v>
      </c>
      <c r="K927" s="26">
        <f t="shared" si="303"/>
        <v>1687.5</v>
      </c>
      <c r="L927" s="26">
        <f t="shared" si="304"/>
        <v>675</v>
      </c>
      <c r="M927" s="27">
        <v>0.39999999999999997</v>
      </c>
      <c r="O927" s="1"/>
      <c r="P927" s="4"/>
      <c r="Q927" s="3"/>
      <c r="R927" s="5"/>
    </row>
    <row r="928" spans="2:18" x14ac:dyDescent="0.3">
      <c r="B928" s="22" t="s">
        <v>28</v>
      </c>
      <c r="C928" s="22">
        <v>1189833</v>
      </c>
      <c r="D928" s="23">
        <v>44486</v>
      </c>
      <c r="E928" s="22" t="s">
        <v>30</v>
      </c>
      <c r="F928" s="22" t="s">
        <v>48</v>
      </c>
      <c r="G928" s="22" t="s">
        <v>47</v>
      </c>
      <c r="H928" s="22" t="s">
        <v>16</v>
      </c>
      <c r="I928" s="24">
        <v>0.54999999999999993</v>
      </c>
      <c r="J928" s="25">
        <v>3500</v>
      </c>
      <c r="K928" s="26">
        <f t="shared" si="303"/>
        <v>1924.9999999999998</v>
      </c>
      <c r="L928" s="26">
        <f t="shared" si="304"/>
        <v>1155</v>
      </c>
      <c r="M928" s="27">
        <v>0.60000000000000009</v>
      </c>
      <c r="O928" s="1"/>
      <c r="P928" s="4"/>
      <c r="Q928" s="3"/>
      <c r="R928" s="5"/>
    </row>
    <row r="929" spans="1:18" x14ac:dyDescent="0.3">
      <c r="B929" s="22" t="s">
        <v>28</v>
      </c>
      <c r="C929" s="22">
        <v>1189833</v>
      </c>
      <c r="D929" s="23">
        <v>44486</v>
      </c>
      <c r="E929" s="22" t="s">
        <v>30</v>
      </c>
      <c r="F929" s="22" t="s">
        <v>48</v>
      </c>
      <c r="G929" s="22" t="s">
        <v>47</v>
      </c>
      <c r="H929" s="22" t="s">
        <v>17</v>
      </c>
      <c r="I929" s="24">
        <v>0.6</v>
      </c>
      <c r="J929" s="25">
        <v>4000</v>
      </c>
      <c r="K929" s="26">
        <f t="shared" si="303"/>
        <v>2400</v>
      </c>
      <c r="L929" s="26">
        <f t="shared" si="304"/>
        <v>600</v>
      </c>
      <c r="M929" s="27">
        <v>0.25</v>
      </c>
      <c r="O929" s="1"/>
      <c r="P929" s="4"/>
      <c r="Q929" s="3"/>
      <c r="R929" s="5"/>
    </row>
    <row r="930" spans="1:18" x14ac:dyDescent="0.3">
      <c r="B930" s="22" t="s">
        <v>28</v>
      </c>
      <c r="C930" s="22">
        <v>1189833</v>
      </c>
      <c r="D930" s="23">
        <v>44517</v>
      </c>
      <c r="E930" s="22" t="s">
        <v>30</v>
      </c>
      <c r="F930" s="22" t="s">
        <v>48</v>
      </c>
      <c r="G930" s="22" t="s">
        <v>47</v>
      </c>
      <c r="H930" s="22" t="s">
        <v>12</v>
      </c>
      <c r="I930" s="24">
        <v>0.4</v>
      </c>
      <c r="J930" s="25">
        <v>5750</v>
      </c>
      <c r="K930" s="26">
        <f>I930*J930</f>
        <v>2300</v>
      </c>
      <c r="L930" s="26">
        <f>K930*M930</f>
        <v>1035</v>
      </c>
      <c r="M930" s="27">
        <v>0.45</v>
      </c>
      <c r="O930" s="1"/>
      <c r="P930" s="4"/>
      <c r="Q930" s="3"/>
      <c r="R930" s="5"/>
    </row>
    <row r="931" spans="1:18" x14ac:dyDescent="0.3">
      <c r="B931" s="22" t="s">
        <v>28</v>
      </c>
      <c r="C931" s="22">
        <v>1189833</v>
      </c>
      <c r="D931" s="23">
        <v>44517</v>
      </c>
      <c r="E931" s="22" t="s">
        <v>30</v>
      </c>
      <c r="F931" s="22" t="s">
        <v>48</v>
      </c>
      <c r="G931" s="22" t="s">
        <v>47</v>
      </c>
      <c r="H931" s="22" t="s">
        <v>15</v>
      </c>
      <c r="I931" s="24">
        <v>0.45000000000000007</v>
      </c>
      <c r="J931" s="25">
        <v>5750</v>
      </c>
      <c r="K931" s="26">
        <f>I931*J931</f>
        <v>2587.5000000000005</v>
      </c>
      <c r="L931" s="26">
        <f>K931*M931</f>
        <v>776.25000000000011</v>
      </c>
      <c r="M931" s="27">
        <v>0.3</v>
      </c>
      <c r="O931" s="1"/>
      <c r="P931" s="4"/>
      <c r="Q931" s="3"/>
      <c r="R931" s="5"/>
    </row>
    <row r="932" spans="1:18" x14ac:dyDescent="0.3">
      <c r="B932" s="22" t="s">
        <v>28</v>
      </c>
      <c r="C932" s="22">
        <v>1189833</v>
      </c>
      <c r="D932" s="23">
        <v>44517</v>
      </c>
      <c r="E932" s="22" t="s">
        <v>30</v>
      </c>
      <c r="F932" s="22" t="s">
        <v>48</v>
      </c>
      <c r="G932" s="22" t="s">
        <v>47</v>
      </c>
      <c r="H932" s="22" t="s">
        <v>13</v>
      </c>
      <c r="I932" s="24">
        <v>0.4</v>
      </c>
      <c r="J932" s="25">
        <v>4250</v>
      </c>
      <c r="K932" s="26">
        <f t="shared" ref="K932:K935" si="305">I932*J932</f>
        <v>1700</v>
      </c>
      <c r="L932" s="26">
        <f t="shared" ref="L932:L935" si="306">K932*M932</f>
        <v>765</v>
      </c>
      <c r="M932" s="27">
        <v>0.45</v>
      </c>
      <c r="O932" s="1"/>
      <c r="P932" s="4"/>
      <c r="Q932" s="3"/>
      <c r="R932" s="5"/>
    </row>
    <row r="933" spans="1:18" x14ac:dyDescent="0.3">
      <c r="B933" s="22" t="s">
        <v>28</v>
      </c>
      <c r="C933" s="22">
        <v>1189833</v>
      </c>
      <c r="D933" s="23">
        <v>44517</v>
      </c>
      <c r="E933" s="22" t="s">
        <v>30</v>
      </c>
      <c r="F933" s="22" t="s">
        <v>48</v>
      </c>
      <c r="G933" s="22" t="s">
        <v>47</v>
      </c>
      <c r="H933" s="22" t="s">
        <v>14</v>
      </c>
      <c r="I933" s="24">
        <v>0.4</v>
      </c>
      <c r="J933" s="25">
        <v>4250</v>
      </c>
      <c r="K933" s="26">
        <f t="shared" si="305"/>
        <v>1700</v>
      </c>
      <c r="L933" s="26">
        <f t="shared" si="306"/>
        <v>680</v>
      </c>
      <c r="M933" s="27">
        <v>0.39999999999999997</v>
      </c>
      <c r="O933" s="1"/>
      <c r="P933" s="4"/>
      <c r="Q933" s="3"/>
      <c r="R933" s="5"/>
    </row>
    <row r="934" spans="1:18" x14ac:dyDescent="0.3">
      <c r="B934" s="22" t="s">
        <v>28</v>
      </c>
      <c r="C934" s="22">
        <v>1189833</v>
      </c>
      <c r="D934" s="23">
        <v>44517</v>
      </c>
      <c r="E934" s="22" t="s">
        <v>30</v>
      </c>
      <c r="F934" s="22" t="s">
        <v>48</v>
      </c>
      <c r="G934" s="22" t="s">
        <v>47</v>
      </c>
      <c r="H934" s="22" t="s">
        <v>16</v>
      </c>
      <c r="I934" s="24">
        <v>0.54999999999999993</v>
      </c>
      <c r="J934" s="25">
        <v>3750</v>
      </c>
      <c r="K934" s="26">
        <f t="shared" si="305"/>
        <v>2062.4999999999995</v>
      </c>
      <c r="L934" s="26">
        <f t="shared" si="306"/>
        <v>1237.5</v>
      </c>
      <c r="M934" s="27">
        <v>0.60000000000000009</v>
      </c>
      <c r="O934" s="1"/>
      <c r="P934" s="4"/>
      <c r="Q934" s="3"/>
      <c r="R934" s="5"/>
    </row>
    <row r="935" spans="1:18" x14ac:dyDescent="0.3">
      <c r="B935" s="22" t="s">
        <v>28</v>
      </c>
      <c r="C935" s="22">
        <v>1189833</v>
      </c>
      <c r="D935" s="23">
        <v>44517</v>
      </c>
      <c r="E935" s="22" t="s">
        <v>30</v>
      </c>
      <c r="F935" s="22" t="s">
        <v>48</v>
      </c>
      <c r="G935" s="22" t="s">
        <v>47</v>
      </c>
      <c r="H935" s="22" t="s">
        <v>17</v>
      </c>
      <c r="I935" s="24">
        <v>0.6</v>
      </c>
      <c r="J935" s="25">
        <v>4750</v>
      </c>
      <c r="K935" s="26">
        <f t="shared" si="305"/>
        <v>2850</v>
      </c>
      <c r="L935" s="26">
        <f t="shared" si="306"/>
        <v>712.5</v>
      </c>
      <c r="M935" s="27">
        <v>0.25</v>
      </c>
      <c r="O935" s="1"/>
      <c r="P935" s="4"/>
      <c r="Q935" s="3"/>
      <c r="R935" s="5"/>
    </row>
    <row r="936" spans="1:18" x14ac:dyDescent="0.3">
      <c r="B936" s="22" t="s">
        <v>28</v>
      </c>
      <c r="C936" s="22">
        <v>1189833</v>
      </c>
      <c r="D936" s="23">
        <v>44546</v>
      </c>
      <c r="E936" s="22" t="s">
        <v>30</v>
      </c>
      <c r="F936" s="22" t="s">
        <v>48</v>
      </c>
      <c r="G936" s="22" t="s">
        <v>47</v>
      </c>
      <c r="H936" s="22" t="s">
        <v>12</v>
      </c>
      <c r="I936" s="24">
        <v>0.45</v>
      </c>
      <c r="J936" s="25">
        <v>6750</v>
      </c>
      <c r="K936" s="26">
        <f>I936*J936</f>
        <v>3037.5</v>
      </c>
      <c r="L936" s="26">
        <f>K936*M936</f>
        <v>1366.875</v>
      </c>
      <c r="M936" s="27">
        <v>0.45</v>
      </c>
      <c r="O936" s="1"/>
      <c r="P936" s="4"/>
      <c r="Q936" s="3"/>
      <c r="R936" s="5"/>
    </row>
    <row r="937" spans="1:18" x14ac:dyDescent="0.3">
      <c r="B937" s="22" t="s">
        <v>28</v>
      </c>
      <c r="C937" s="22">
        <v>1189833</v>
      </c>
      <c r="D937" s="23">
        <v>44546</v>
      </c>
      <c r="E937" s="22" t="s">
        <v>30</v>
      </c>
      <c r="F937" s="22" t="s">
        <v>48</v>
      </c>
      <c r="G937" s="22" t="s">
        <v>47</v>
      </c>
      <c r="H937" s="22" t="s">
        <v>15</v>
      </c>
      <c r="I937" s="24">
        <v>0.5</v>
      </c>
      <c r="J937" s="25">
        <v>6750</v>
      </c>
      <c r="K937" s="26">
        <f>I937*J937</f>
        <v>3375</v>
      </c>
      <c r="L937" s="26">
        <f>K937*M937</f>
        <v>1012.5</v>
      </c>
      <c r="M937" s="27">
        <v>0.3</v>
      </c>
      <c r="O937" s="1"/>
      <c r="P937" s="4"/>
      <c r="Q937" s="3"/>
      <c r="R937" s="5"/>
    </row>
    <row r="938" spans="1:18" x14ac:dyDescent="0.3">
      <c r="B938" s="22" t="s">
        <v>28</v>
      </c>
      <c r="C938" s="22">
        <v>1189833</v>
      </c>
      <c r="D938" s="23">
        <v>44546</v>
      </c>
      <c r="E938" s="22" t="s">
        <v>30</v>
      </c>
      <c r="F938" s="22" t="s">
        <v>48</v>
      </c>
      <c r="G938" s="22" t="s">
        <v>47</v>
      </c>
      <c r="H938" s="22" t="s">
        <v>13</v>
      </c>
      <c r="I938" s="24">
        <v>0.45</v>
      </c>
      <c r="J938" s="25">
        <v>4750</v>
      </c>
      <c r="K938" s="26">
        <f t="shared" ref="K938:K941" si="307">I938*J938</f>
        <v>2137.5</v>
      </c>
      <c r="L938" s="26">
        <f t="shared" ref="L938:L941" si="308">K938*M938</f>
        <v>961.875</v>
      </c>
      <c r="M938" s="27">
        <v>0.45</v>
      </c>
      <c r="O938" s="1"/>
      <c r="P938" s="4"/>
      <c r="Q938" s="3"/>
      <c r="R938" s="5"/>
    </row>
    <row r="939" spans="1:18" x14ac:dyDescent="0.3">
      <c r="B939" s="22" t="s">
        <v>28</v>
      </c>
      <c r="C939" s="22">
        <v>1189833</v>
      </c>
      <c r="D939" s="23">
        <v>44546</v>
      </c>
      <c r="E939" s="22" t="s">
        <v>30</v>
      </c>
      <c r="F939" s="22" t="s">
        <v>48</v>
      </c>
      <c r="G939" s="22" t="s">
        <v>47</v>
      </c>
      <c r="H939" s="22" t="s">
        <v>14</v>
      </c>
      <c r="I939" s="24">
        <v>0.45</v>
      </c>
      <c r="J939" s="25">
        <v>4750</v>
      </c>
      <c r="K939" s="26">
        <f t="shared" si="307"/>
        <v>2137.5</v>
      </c>
      <c r="L939" s="26">
        <f t="shared" si="308"/>
        <v>854.99999999999989</v>
      </c>
      <c r="M939" s="27">
        <v>0.39999999999999997</v>
      </c>
      <c r="O939" s="1"/>
      <c r="P939" s="4"/>
      <c r="Q939" s="3"/>
      <c r="R939" s="5"/>
    </row>
    <row r="940" spans="1:18" x14ac:dyDescent="0.3">
      <c r="B940" s="22" t="s">
        <v>28</v>
      </c>
      <c r="C940" s="22">
        <v>1189833</v>
      </c>
      <c r="D940" s="23">
        <v>44546</v>
      </c>
      <c r="E940" s="22" t="s">
        <v>30</v>
      </c>
      <c r="F940" s="22" t="s">
        <v>48</v>
      </c>
      <c r="G940" s="22" t="s">
        <v>47</v>
      </c>
      <c r="H940" s="22" t="s">
        <v>16</v>
      </c>
      <c r="I940" s="24">
        <v>0.54999999999999993</v>
      </c>
      <c r="J940" s="25">
        <v>4000</v>
      </c>
      <c r="K940" s="26">
        <f t="shared" si="307"/>
        <v>2199.9999999999995</v>
      </c>
      <c r="L940" s="26">
        <f t="shared" si="308"/>
        <v>1320</v>
      </c>
      <c r="M940" s="27">
        <v>0.60000000000000009</v>
      </c>
      <c r="O940" s="1"/>
      <c r="P940" s="4"/>
      <c r="Q940" s="3"/>
      <c r="R940" s="5"/>
    </row>
    <row r="941" spans="1:18" x14ac:dyDescent="0.3">
      <c r="B941" s="22" t="s">
        <v>28</v>
      </c>
      <c r="C941" s="22">
        <v>1189833</v>
      </c>
      <c r="D941" s="23">
        <v>44546</v>
      </c>
      <c r="E941" s="22" t="s">
        <v>30</v>
      </c>
      <c r="F941" s="22" t="s">
        <v>48</v>
      </c>
      <c r="G941" s="22" t="s">
        <v>47</v>
      </c>
      <c r="H941" s="22" t="s">
        <v>17</v>
      </c>
      <c r="I941" s="24">
        <v>0.6</v>
      </c>
      <c r="J941" s="25">
        <v>5000</v>
      </c>
      <c r="K941" s="26">
        <f t="shared" si="307"/>
        <v>3000</v>
      </c>
      <c r="L941" s="26">
        <f t="shared" si="308"/>
        <v>750</v>
      </c>
      <c r="M941" s="27">
        <v>0.25</v>
      </c>
      <c r="O941" s="1"/>
      <c r="P941" s="4"/>
      <c r="Q941" s="3"/>
      <c r="R941" s="5"/>
    </row>
    <row r="942" spans="1:18" x14ac:dyDescent="0.3">
      <c r="A942" s="8" t="s">
        <v>40</v>
      </c>
      <c r="B942" s="22" t="s">
        <v>20</v>
      </c>
      <c r="C942" s="22">
        <v>1197831</v>
      </c>
      <c r="D942" s="23">
        <v>44200</v>
      </c>
      <c r="E942" s="22" t="s">
        <v>49</v>
      </c>
      <c r="F942" s="22" t="s">
        <v>51</v>
      </c>
      <c r="G942" s="22" t="s">
        <v>50</v>
      </c>
      <c r="H942" s="22" t="s">
        <v>12</v>
      </c>
      <c r="I942" s="24">
        <v>0.2</v>
      </c>
      <c r="J942" s="25">
        <v>7000</v>
      </c>
      <c r="K942" s="26">
        <f>I942*J942</f>
        <v>1400</v>
      </c>
      <c r="L942" s="26">
        <f>K942*M942</f>
        <v>489.99999999999994</v>
      </c>
      <c r="M942" s="27">
        <v>0.35</v>
      </c>
      <c r="O942" s="1"/>
      <c r="P942" s="4"/>
      <c r="Q942" s="3"/>
      <c r="R942" s="5"/>
    </row>
    <row r="943" spans="1:18" x14ac:dyDescent="0.3">
      <c r="B943" s="22" t="s">
        <v>20</v>
      </c>
      <c r="C943" s="22">
        <v>1197831</v>
      </c>
      <c r="D943" s="23">
        <v>44200</v>
      </c>
      <c r="E943" s="22" t="s">
        <v>49</v>
      </c>
      <c r="F943" s="22" t="s">
        <v>51</v>
      </c>
      <c r="G943" s="22" t="s">
        <v>50</v>
      </c>
      <c r="H943" s="22" t="s">
        <v>15</v>
      </c>
      <c r="I943" s="24">
        <v>0.3</v>
      </c>
      <c r="J943" s="25">
        <v>7000</v>
      </c>
      <c r="K943" s="26">
        <f>I943*J943</f>
        <v>2100</v>
      </c>
      <c r="L943" s="26">
        <f>K943*M943</f>
        <v>735</v>
      </c>
      <c r="M943" s="27">
        <v>0.35</v>
      </c>
      <c r="O943" s="1"/>
      <c r="P943" s="4"/>
      <c r="Q943" s="3"/>
      <c r="R943" s="5"/>
    </row>
    <row r="944" spans="1:18" x14ac:dyDescent="0.3">
      <c r="B944" s="22" t="s">
        <v>20</v>
      </c>
      <c r="C944" s="22">
        <v>1197831</v>
      </c>
      <c r="D944" s="23">
        <v>44200</v>
      </c>
      <c r="E944" s="22" t="s">
        <v>49</v>
      </c>
      <c r="F944" s="22" t="s">
        <v>51</v>
      </c>
      <c r="G944" s="22" t="s">
        <v>50</v>
      </c>
      <c r="H944" s="22" t="s">
        <v>13</v>
      </c>
      <c r="I944" s="24">
        <v>0.3</v>
      </c>
      <c r="J944" s="25">
        <v>5000</v>
      </c>
      <c r="K944" s="26">
        <f t="shared" ref="K944:K947" si="309">I944*J944</f>
        <v>1500</v>
      </c>
      <c r="L944" s="26">
        <f t="shared" ref="L944:L947" si="310">K944*M944</f>
        <v>525</v>
      </c>
      <c r="M944" s="27">
        <v>0.35</v>
      </c>
      <c r="O944" s="1"/>
      <c r="P944" s="4"/>
      <c r="Q944" s="3"/>
      <c r="R944" s="5"/>
    </row>
    <row r="945" spans="2:18" x14ac:dyDescent="0.3">
      <c r="B945" s="22" t="s">
        <v>20</v>
      </c>
      <c r="C945" s="22">
        <v>1197831</v>
      </c>
      <c r="D945" s="23">
        <v>44200</v>
      </c>
      <c r="E945" s="22" t="s">
        <v>49</v>
      </c>
      <c r="F945" s="22" t="s">
        <v>51</v>
      </c>
      <c r="G945" s="22" t="s">
        <v>50</v>
      </c>
      <c r="H945" s="22" t="s">
        <v>14</v>
      </c>
      <c r="I945" s="24">
        <v>0.35</v>
      </c>
      <c r="J945" s="25">
        <v>5000</v>
      </c>
      <c r="K945" s="26">
        <f t="shared" si="309"/>
        <v>1750</v>
      </c>
      <c r="L945" s="26">
        <f t="shared" si="310"/>
        <v>787.5</v>
      </c>
      <c r="M945" s="27">
        <v>0.45</v>
      </c>
      <c r="O945" s="1"/>
      <c r="P945" s="4"/>
      <c r="Q945" s="3"/>
      <c r="R945" s="5"/>
    </row>
    <row r="946" spans="2:18" x14ac:dyDescent="0.3">
      <c r="B946" s="22" t="s">
        <v>20</v>
      </c>
      <c r="C946" s="22">
        <v>1197831</v>
      </c>
      <c r="D946" s="23">
        <v>44200</v>
      </c>
      <c r="E946" s="22" t="s">
        <v>49</v>
      </c>
      <c r="F946" s="22" t="s">
        <v>51</v>
      </c>
      <c r="G946" s="22" t="s">
        <v>50</v>
      </c>
      <c r="H946" s="22" t="s">
        <v>16</v>
      </c>
      <c r="I946" s="24">
        <v>0.4</v>
      </c>
      <c r="J946" s="25">
        <v>3500</v>
      </c>
      <c r="K946" s="26">
        <f t="shared" si="309"/>
        <v>1400</v>
      </c>
      <c r="L946" s="26">
        <f t="shared" si="310"/>
        <v>420</v>
      </c>
      <c r="M946" s="27">
        <v>0.3</v>
      </c>
      <c r="O946" s="1"/>
      <c r="P946" s="4"/>
      <c r="Q946" s="3"/>
      <c r="R946" s="5"/>
    </row>
    <row r="947" spans="2:18" x14ac:dyDescent="0.3">
      <c r="B947" s="22" t="s">
        <v>20</v>
      </c>
      <c r="C947" s="22">
        <v>1197831</v>
      </c>
      <c r="D947" s="23">
        <v>44200</v>
      </c>
      <c r="E947" s="22" t="s">
        <v>49</v>
      </c>
      <c r="F947" s="22" t="s">
        <v>51</v>
      </c>
      <c r="G947" s="22" t="s">
        <v>50</v>
      </c>
      <c r="H947" s="22" t="s">
        <v>17</v>
      </c>
      <c r="I947" s="24">
        <v>0.35</v>
      </c>
      <c r="J947" s="25">
        <v>5000</v>
      </c>
      <c r="K947" s="26">
        <f t="shared" si="309"/>
        <v>1750</v>
      </c>
      <c r="L947" s="26">
        <f t="shared" si="310"/>
        <v>875</v>
      </c>
      <c r="M947" s="27">
        <v>0.5</v>
      </c>
      <c r="O947" s="1"/>
      <c r="P947" s="4"/>
      <c r="Q947" s="3"/>
      <c r="R947" s="5"/>
    </row>
    <row r="948" spans="2:18" x14ac:dyDescent="0.3">
      <c r="B948" s="22" t="s">
        <v>20</v>
      </c>
      <c r="C948" s="22">
        <v>1197831</v>
      </c>
      <c r="D948" s="23">
        <v>44230</v>
      </c>
      <c r="E948" s="22" t="s">
        <v>49</v>
      </c>
      <c r="F948" s="22" t="s">
        <v>51</v>
      </c>
      <c r="G948" s="22" t="s">
        <v>50</v>
      </c>
      <c r="H948" s="22" t="s">
        <v>12</v>
      </c>
      <c r="I948" s="24">
        <v>0.25</v>
      </c>
      <c r="J948" s="25">
        <v>6500</v>
      </c>
      <c r="K948" s="26">
        <f>I948*J948</f>
        <v>1625</v>
      </c>
      <c r="L948" s="26">
        <f>K948*M948</f>
        <v>568.75</v>
      </c>
      <c r="M948" s="27">
        <v>0.35</v>
      </c>
      <c r="O948" s="1"/>
      <c r="P948" s="4"/>
      <c r="Q948" s="3"/>
      <c r="R948" s="5"/>
    </row>
    <row r="949" spans="2:18" x14ac:dyDescent="0.3">
      <c r="B949" s="22" t="s">
        <v>20</v>
      </c>
      <c r="C949" s="22">
        <v>1197831</v>
      </c>
      <c r="D949" s="23">
        <v>44230</v>
      </c>
      <c r="E949" s="22" t="s">
        <v>49</v>
      </c>
      <c r="F949" s="22" t="s">
        <v>51</v>
      </c>
      <c r="G949" s="22" t="s">
        <v>50</v>
      </c>
      <c r="H949" s="22" t="s">
        <v>15</v>
      </c>
      <c r="I949" s="24">
        <v>0.35</v>
      </c>
      <c r="J949" s="25">
        <v>6250</v>
      </c>
      <c r="K949" s="26">
        <f>I949*J949</f>
        <v>2187.5</v>
      </c>
      <c r="L949" s="26">
        <f>K949*M949</f>
        <v>765.625</v>
      </c>
      <c r="M949" s="27">
        <v>0.35</v>
      </c>
      <c r="O949" s="1"/>
      <c r="P949" s="4"/>
      <c r="Q949" s="3"/>
      <c r="R949" s="5"/>
    </row>
    <row r="950" spans="2:18" x14ac:dyDescent="0.3">
      <c r="B950" s="22" t="s">
        <v>20</v>
      </c>
      <c r="C950" s="22">
        <v>1197831</v>
      </c>
      <c r="D950" s="23">
        <v>44230</v>
      </c>
      <c r="E950" s="22" t="s">
        <v>49</v>
      </c>
      <c r="F950" s="22" t="s">
        <v>51</v>
      </c>
      <c r="G950" s="22" t="s">
        <v>50</v>
      </c>
      <c r="H950" s="22" t="s">
        <v>13</v>
      </c>
      <c r="I950" s="24">
        <v>0.35</v>
      </c>
      <c r="J950" s="25">
        <v>4500</v>
      </c>
      <c r="K950" s="26">
        <f t="shared" ref="K950:K953" si="311">I950*J950</f>
        <v>1575</v>
      </c>
      <c r="L950" s="26">
        <f t="shared" ref="L950:L953" si="312">K950*M950</f>
        <v>551.25</v>
      </c>
      <c r="M950" s="27">
        <v>0.35</v>
      </c>
      <c r="O950" s="1"/>
      <c r="P950" s="4"/>
      <c r="Q950" s="3"/>
      <c r="R950" s="5"/>
    </row>
    <row r="951" spans="2:18" x14ac:dyDescent="0.3">
      <c r="B951" s="22" t="s">
        <v>20</v>
      </c>
      <c r="C951" s="22">
        <v>1197831</v>
      </c>
      <c r="D951" s="23">
        <v>44230</v>
      </c>
      <c r="E951" s="22" t="s">
        <v>49</v>
      </c>
      <c r="F951" s="22" t="s">
        <v>51</v>
      </c>
      <c r="G951" s="22" t="s">
        <v>50</v>
      </c>
      <c r="H951" s="22" t="s">
        <v>14</v>
      </c>
      <c r="I951" s="24">
        <v>0.35</v>
      </c>
      <c r="J951" s="25">
        <v>4000</v>
      </c>
      <c r="K951" s="26">
        <f t="shared" si="311"/>
        <v>1400</v>
      </c>
      <c r="L951" s="26">
        <f t="shared" si="312"/>
        <v>630</v>
      </c>
      <c r="M951" s="27">
        <v>0.45</v>
      </c>
      <c r="O951" s="1"/>
      <c r="P951" s="4"/>
      <c r="Q951" s="3"/>
      <c r="R951" s="5"/>
    </row>
    <row r="952" spans="2:18" x14ac:dyDescent="0.3">
      <c r="B952" s="22" t="s">
        <v>20</v>
      </c>
      <c r="C952" s="22">
        <v>1197831</v>
      </c>
      <c r="D952" s="23">
        <v>44230</v>
      </c>
      <c r="E952" s="22" t="s">
        <v>49</v>
      </c>
      <c r="F952" s="22" t="s">
        <v>51</v>
      </c>
      <c r="G952" s="22" t="s">
        <v>50</v>
      </c>
      <c r="H952" s="22" t="s">
        <v>16</v>
      </c>
      <c r="I952" s="24">
        <v>0.4</v>
      </c>
      <c r="J952" s="25">
        <v>2750</v>
      </c>
      <c r="K952" s="26">
        <f t="shared" si="311"/>
        <v>1100</v>
      </c>
      <c r="L952" s="26">
        <f t="shared" si="312"/>
        <v>330</v>
      </c>
      <c r="M952" s="27">
        <v>0.3</v>
      </c>
      <c r="O952" s="1"/>
      <c r="P952" s="4"/>
      <c r="Q952" s="3"/>
      <c r="R952" s="5"/>
    </row>
    <row r="953" spans="2:18" x14ac:dyDescent="0.3">
      <c r="B953" s="22" t="s">
        <v>20</v>
      </c>
      <c r="C953" s="22">
        <v>1197831</v>
      </c>
      <c r="D953" s="23">
        <v>44230</v>
      </c>
      <c r="E953" s="22" t="s">
        <v>49</v>
      </c>
      <c r="F953" s="22" t="s">
        <v>51</v>
      </c>
      <c r="G953" s="22" t="s">
        <v>50</v>
      </c>
      <c r="H953" s="22" t="s">
        <v>17</v>
      </c>
      <c r="I953" s="24">
        <v>0.35</v>
      </c>
      <c r="J953" s="25">
        <v>4750</v>
      </c>
      <c r="K953" s="26">
        <f t="shared" si="311"/>
        <v>1662.5</v>
      </c>
      <c r="L953" s="26">
        <f t="shared" si="312"/>
        <v>831.25</v>
      </c>
      <c r="M953" s="27">
        <v>0.5</v>
      </c>
      <c r="O953" s="1"/>
      <c r="P953" s="4"/>
      <c r="Q953" s="3"/>
      <c r="R953" s="5"/>
    </row>
    <row r="954" spans="2:18" x14ac:dyDescent="0.3">
      <c r="B954" s="22" t="s">
        <v>20</v>
      </c>
      <c r="C954" s="22">
        <v>1197831</v>
      </c>
      <c r="D954" s="23">
        <v>44260</v>
      </c>
      <c r="E954" s="22" t="s">
        <v>49</v>
      </c>
      <c r="F954" s="22" t="s">
        <v>51</v>
      </c>
      <c r="G954" s="22" t="s">
        <v>50</v>
      </c>
      <c r="H954" s="22" t="s">
        <v>12</v>
      </c>
      <c r="I954" s="24">
        <v>0.3</v>
      </c>
      <c r="J954" s="25">
        <v>6500</v>
      </c>
      <c r="K954" s="26">
        <f>I954*J954</f>
        <v>1950</v>
      </c>
      <c r="L954" s="26">
        <f>K954*M954</f>
        <v>779.99999999999989</v>
      </c>
      <c r="M954" s="27">
        <v>0.39999999999999997</v>
      </c>
      <c r="O954" s="1"/>
      <c r="P954" s="4"/>
      <c r="Q954" s="3"/>
      <c r="R954" s="5"/>
    </row>
    <row r="955" spans="2:18" x14ac:dyDescent="0.3">
      <c r="B955" s="22" t="s">
        <v>20</v>
      </c>
      <c r="C955" s="22">
        <v>1197831</v>
      </c>
      <c r="D955" s="23">
        <v>44260</v>
      </c>
      <c r="E955" s="22" t="s">
        <v>49</v>
      </c>
      <c r="F955" s="22" t="s">
        <v>51</v>
      </c>
      <c r="G955" s="22" t="s">
        <v>50</v>
      </c>
      <c r="H955" s="22" t="s">
        <v>15</v>
      </c>
      <c r="I955" s="24">
        <v>0.4</v>
      </c>
      <c r="J955" s="25">
        <v>6500</v>
      </c>
      <c r="K955" s="26">
        <f>I955*J955</f>
        <v>2600</v>
      </c>
      <c r="L955" s="26">
        <f>K955*M955</f>
        <v>1040</v>
      </c>
      <c r="M955" s="27">
        <v>0.39999999999999997</v>
      </c>
      <c r="O955" s="1"/>
      <c r="P955" s="4"/>
      <c r="Q955" s="3"/>
      <c r="R955" s="5"/>
    </row>
    <row r="956" spans="2:18" x14ac:dyDescent="0.3">
      <c r="B956" s="22" t="s">
        <v>20</v>
      </c>
      <c r="C956" s="22">
        <v>1197831</v>
      </c>
      <c r="D956" s="23">
        <v>44260</v>
      </c>
      <c r="E956" s="22" t="s">
        <v>49</v>
      </c>
      <c r="F956" s="22" t="s">
        <v>51</v>
      </c>
      <c r="G956" s="22" t="s">
        <v>50</v>
      </c>
      <c r="H956" s="22" t="s">
        <v>13</v>
      </c>
      <c r="I956" s="24">
        <v>0.3</v>
      </c>
      <c r="J956" s="25">
        <v>4750</v>
      </c>
      <c r="K956" s="26">
        <f t="shared" ref="K956:K959" si="313">I956*J956</f>
        <v>1425</v>
      </c>
      <c r="L956" s="26">
        <f t="shared" ref="L956:L959" si="314">K956*M956</f>
        <v>570</v>
      </c>
      <c r="M956" s="27">
        <v>0.39999999999999997</v>
      </c>
      <c r="O956" s="1"/>
      <c r="P956" s="4"/>
      <c r="Q956" s="3"/>
      <c r="R956" s="5"/>
    </row>
    <row r="957" spans="2:18" x14ac:dyDescent="0.3">
      <c r="B957" s="22" t="s">
        <v>20</v>
      </c>
      <c r="C957" s="22">
        <v>1197831</v>
      </c>
      <c r="D957" s="23">
        <v>44260</v>
      </c>
      <c r="E957" s="22" t="s">
        <v>49</v>
      </c>
      <c r="F957" s="22" t="s">
        <v>51</v>
      </c>
      <c r="G957" s="22" t="s">
        <v>50</v>
      </c>
      <c r="H957" s="22" t="s">
        <v>14</v>
      </c>
      <c r="I957" s="24">
        <v>0.35000000000000003</v>
      </c>
      <c r="J957" s="25">
        <v>3750</v>
      </c>
      <c r="K957" s="26">
        <f t="shared" si="313"/>
        <v>1312.5000000000002</v>
      </c>
      <c r="L957" s="26">
        <f t="shared" si="314"/>
        <v>656.25000000000011</v>
      </c>
      <c r="M957" s="27">
        <v>0.5</v>
      </c>
      <c r="O957" s="1"/>
      <c r="P957" s="4"/>
      <c r="Q957" s="3"/>
      <c r="R957" s="5"/>
    </row>
    <row r="958" spans="2:18" x14ac:dyDescent="0.3">
      <c r="B958" s="22" t="s">
        <v>20</v>
      </c>
      <c r="C958" s="22">
        <v>1197831</v>
      </c>
      <c r="D958" s="23">
        <v>44260</v>
      </c>
      <c r="E958" s="22" t="s">
        <v>49</v>
      </c>
      <c r="F958" s="22" t="s">
        <v>51</v>
      </c>
      <c r="G958" s="22" t="s">
        <v>50</v>
      </c>
      <c r="H958" s="22" t="s">
        <v>16</v>
      </c>
      <c r="I958" s="24">
        <v>0.4</v>
      </c>
      <c r="J958" s="25">
        <v>2750</v>
      </c>
      <c r="K958" s="26">
        <f t="shared" si="313"/>
        <v>1100</v>
      </c>
      <c r="L958" s="26">
        <f t="shared" si="314"/>
        <v>385</v>
      </c>
      <c r="M958" s="27">
        <v>0.35</v>
      </c>
      <c r="O958" s="1"/>
      <c r="P958" s="4"/>
      <c r="Q958" s="3"/>
      <c r="R958" s="5"/>
    </row>
    <row r="959" spans="2:18" x14ac:dyDescent="0.3">
      <c r="B959" s="22" t="s">
        <v>20</v>
      </c>
      <c r="C959" s="22">
        <v>1197831</v>
      </c>
      <c r="D959" s="23">
        <v>44260</v>
      </c>
      <c r="E959" s="22" t="s">
        <v>49</v>
      </c>
      <c r="F959" s="22" t="s">
        <v>51</v>
      </c>
      <c r="G959" s="22" t="s">
        <v>50</v>
      </c>
      <c r="H959" s="22" t="s">
        <v>17</v>
      </c>
      <c r="I959" s="24">
        <v>0.35000000000000003</v>
      </c>
      <c r="J959" s="25">
        <v>4250</v>
      </c>
      <c r="K959" s="26">
        <f t="shared" si="313"/>
        <v>1487.5000000000002</v>
      </c>
      <c r="L959" s="26">
        <f t="shared" si="314"/>
        <v>818.12500000000023</v>
      </c>
      <c r="M959" s="27">
        <v>0.55000000000000004</v>
      </c>
      <c r="O959" s="1"/>
      <c r="P959" s="4"/>
      <c r="Q959" s="3"/>
      <c r="R959" s="5"/>
    </row>
    <row r="960" spans="2:18" x14ac:dyDescent="0.3">
      <c r="B960" s="22" t="s">
        <v>20</v>
      </c>
      <c r="C960" s="22">
        <v>1197831</v>
      </c>
      <c r="D960" s="23">
        <v>44290</v>
      </c>
      <c r="E960" s="22" t="s">
        <v>49</v>
      </c>
      <c r="F960" s="22" t="s">
        <v>51</v>
      </c>
      <c r="G960" s="22" t="s">
        <v>50</v>
      </c>
      <c r="H960" s="22" t="s">
        <v>12</v>
      </c>
      <c r="I960" s="24">
        <v>0.19999999999999998</v>
      </c>
      <c r="J960" s="25">
        <v>6750</v>
      </c>
      <c r="K960" s="26">
        <f>I960*J960</f>
        <v>1350</v>
      </c>
      <c r="L960" s="26">
        <f>K960*M960</f>
        <v>540</v>
      </c>
      <c r="M960" s="27">
        <v>0.39999999999999997</v>
      </c>
      <c r="O960" s="1"/>
      <c r="P960" s="4"/>
      <c r="Q960" s="3"/>
      <c r="R960" s="5"/>
    </row>
    <row r="961" spans="2:18" x14ac:dyDescent="0.3">
      <c r="B961" s="22" t="s">
        <v>20</v>
      </c>
      <c r="C961" s="22">
        <v>1197831</v>
      </c>
      <c r="D961" s="23">
        <v>44290</v>
      </c>
      <c r="E961" s="22" t="s">
        <v>49</v>
      </c>
      <c r="F961" s="22" t="s">
        <v>51</v>
      </c>
      <c r="G961" s="22" t="s">
        <v>50</v>
      </c>
      <c r="H961" s="22" t="s">
        <v>15</v>
      </c>
      <c r="I961" s="24">
        <v>0.25000000000000006</v>
      </c>
      <c r="J961" s="25">
        <v>6750</v>
      </c>
      <c r="K961" s="26">
        <f>I961*J961</f>
        <v>1687.5000000000005</v>
      </c>
      <c r="L961" s="26">
        <f>K961*M961</f>
        <v>675.00000000000011</v>
      </c>
      <c r="M961" s="27">
        <v>0.39999999999999997</v>
      </c>
      <c r="O961" s="1"/>
      <c r="P961" s="4"/>
      <c r="Q961" s="3"/>
      <c r="R961" s="5"/>
    </row>
    <row r="962" spans="2:18" x14ac:dyDescent="0.3">
      <c r="B962" s="22" t="s">
        <v>20</v>
      </c>
      <c r="C962" s="22">
        <v>1197831</v>
      </c>
      <c r="D962" s="23">
        <v>44290</v>
      </c>
      <c r="E962" s="22" t="s">
        <v>49</v>
      </c>
      <c r="F962" s="22" t="s">
        <v>51</v>
      </c>
      <c r="G962" s="22" t="s">
        <v>50</v>
      </c>
      <c r="H962" s="22" t="s">
        <v>13</v>
      </c>
      <c r="I962" s="24">
        <v>0.19999999999999996</v>
      </c>
      <c r="J962" s="25">
        <v>5000</v>
      </c>
      <c r="K962" s="26">
        <f t="shared" ref="K962:K965" si="315">I962*J962</f>
        <v>999.99999999999977</v>
      </c>
      <c r="L962" s="26">
        <f t="shared" ref="L962:L965" si="316">K962*M962</f>
        <v>399.99999999999989</v>
      </c>
      <c r="M962" s="27">
        <v>0.39999999999999997</v>
      </c>
      <c r="O962" s="1"/>
      <c r="P962" s="4"/>
      <c r="Q962" s="3"/>
      <c r="R962" s="5"/>
    </row>
    <row r="963" spans="2:18" x14ac:dyDescent="0.3">
      <c r="B963" s="22" t="s">
        <v>20</v>
      </c>
      <c r="C963" s="22">
        <v>1197831</v>
      </c>
      <c r="D963" s="23">
        <v>44290</v>
      </c>
      <c r="E963" s="22" t="s">
        <v>49</v>
      </c>
      <c r="F963" s="22" t="s">
        <v>51</v>
      </c>
      <c r="G963" s="22" t="s">
        <v>50</v>
      </c>
      <c r="H963" s="22" t="s">
        <v>14</v>
      </c>
      <c r="I963" s="24">
        <v>0.25000000000000006</v>
      </c>
      <c r="J963" s="25">
        <v>4000</v>
      </c>
      <c r="K963" s="26">
        <f t="shared" si="315"/>
        <v>1000.0000000000002</v>
      </c>
      <c r="L963" s="26">
        <f t="shared" si="316"/>
        <v>500.00000000000011</v>
      </c>
      <c r="M963" s="27">
        <v>0.5</v>
      </c>
      <c r="O963" s="1"/>
      <c r="P963" s="4"/>
      <c r="Q963" s="3"/>
      <c r="R963" s="5"/>
    </row>
    <row r="964" spans="2:18" x14ac:dyDescent="0.3">
      <c r="B964" s="22" t="s">
        <v>20</v>
      </c>
      <c r="C964" s="22">
        <v>1197831</v>
      </c>
      <c r="D964" s="23">
        <v>44290</v>
      </c>
      <c r="E964" s="22" t="s">
        <v>49</v>
      </c>
      <c r="F964" s="22" t="s">
        <v>51</v>
      </c>
      <c r="G964" s="22" t="s">
        <v>50</v>
      </c>
      <c r="H964" s="22" t="s">
        <v>16</v>
      </c>
      <c r="I964" s="24">
        <v>0.3</v>
      </c>
      <c r="J964" s="25">
        <v>3000</v>
      </c>
      <c r="K964" s="26">
        <f t="shared" si="315"/>
        <v>900</v>
      </c>
      <c r="L964" s="26">
        <f t="shared" si="316"/>
        <v>315</v>
      </c>
      <c r="M964" s="27">
        <v>0.35</v>
      </c>
      <c r="O964" s="1"/>
      <c r="P964" s="4"/>
      <c r="Q964" s="3"/>
      <c r="R964" s="5"/>
    </row>
    <row r="965" spans="2:18" x14ac:dyDescent="0.3">
      <c r="B965" s="22" t="s">
        <v>20</v>
      </c>
      <c r="C965" s="22">
        <v>1197831</v>
      </c>
      <c r="D965" s="23">
        <v>44290</v>
      </c>
      <c r="E965" s="22" t="s">
        <v>49</v>
      </c>
      <c r="F965" s="22" t="s">
        <v>51</v>
      </c>
      <c r="G965" s="22" t="s">
        <v>50</v>
      </c>
      <c r="H965" s="22" t="s">
        <v>17</v>
      </c>
      <c r="I965" s="24">
        <v>0.25000000000000006</v>
      </c>
      <c r="J965" s="25">
        <v>5750</v>
      </c>
      <c r="K965" s="26">
        <f t="shared" si="315"/>
        <v>1437.5000000000002</v>
      </c>
      <c r="L965" s="26">
        <f t="shared" si="316"/>
        <v>790.62500000000023</v>
      </c>
      <c r="M965" s="27">
        <v>0.55000000000000004</v>
      </c>
      <c r="O965" s="1"/>
      <c r="P965" s="4"/>
      <c r="Q965" s="3"/>
      <c r="R965" s="5"/>
    </row>
    <row r="966" spans="2:18" x14ac:dyDescent="0.3">
      <c r="B966" s="22" t="s">
        <v>20</v>
      </c>
      <c r="C966" s="22">
        <v>1197831</v>
      </c>
      <c r="D966" s="23">
        <v>44320</v>
      </c>
      <c r="E966" s="22" t="s">
        <v>49</v>
      </c>
      <c r="F966" s="22" t="s">
        <v>51</v>
      </c>
      <c r="G966" s="22" t="s">
        <v>50</v>
      </c>
      <c r="H966" s="22" t="s">
        <v>12</v>
      </c>
      <c r="I966" s="24">
        <v>0.14999999999999997</v>
      </c>
      <c r="J966" s="25">
        <v>7250</v>
      </c>
      <c r="K966" s="26">
        <f>I966*J966</f>
        <v>1087.4999999999998</v>
      </c>
      <c r="L966" s="26">
        <f>K966*M966</f>
        <v>434.99999999999989</v>
      </c>
      <c r="M966" s="27">
        <v>0.39999999999999997</v>
      </c>
      <c r="O966" s="1"/>
      <c r="P966" s="4"/>
      <c r="Q966" s="3"/>
      <c r="R966" s="5"/>
    </row>
    <row r="967" spans="2:18" x14ac:dyDescent="0.3">
      <c r="B967" s="22" t="s">
        <v>20</v>
      </c>
      <c r="C967" s="22">
        <v>1197831</v>
      </c>
      <c r="D967" s="23">
        <v>44320</v>
      </c>
      <c r="E967" s="22" t="s">
        <v>49</v>
      </c>
      <c r="F967" s="22" t="s">
        <v>51</v>
      </c>
      <c r="G967" s="22" t="s">
        <v>50</v>
      </c>
      <c r="H967" s="22" t="s">
        <v>15</v>
      </c>
      <c r="I967" s="24">
        <v>0.25000000000000006</v>
      </c>
      <c r="J967" s="25">
        <v>7500</v>
      </c>
      <c r="K967" s="26">
        <f>I967*J967</f>
        <v>1875.0000000000005</v>
      </c>
      <c r="L967" s="26">
        <f>K967*M967</f>
        <v>750.00000000000011</v>
      </c>
      <c r="M967" s="27">
        <v>0.39999999999999997</v>
      </c>
      <c r="O967" s="1"/>
      <c r="P967" s="4"/>
      <c r="Q967" s="3"/>
      <c r="R967" s="5"/>
    </row>
    <row r="968" spans="2:18" x14ac:dyDescent="0.3">
      <c r="B968" s="22" t="s">
        <v>20</v>
      </c>
      <c r="C968" s="22">
        <v>1197831</v>
      </c>
      <c r="D968" s="23">
        <v>44320</v>
      </c>
      <c r="E968" s="22" t="s">
        <v>49</v>
      </c>
      <c r="F968" s="22" t="s">
        <v>51</v>
      </c>
      <c r="G968" s="22" t="s">
        <v>50</v>
      </c>
      <c r="H968" s="22" t="s">
        <v>13</v>
      </c>
      <c r="I968" s="24">
        <v>0.19999999999999996</v>
      </c>
      <c r="J968" s="25">
        <v>6000</v>
      </c>
      <c r="K968" s="26">
        <f t="shared" ref="K968:K971" si="317">I968*J968</f>
        <v>1199.9999999999998</v>
      </c>
      <c r="L968" s="26">
        <f t="shared" ref="L968:L971" si="318">K968*M968</f>
        <v>479.99999999999989</v>
      </c>
      <c r="M968" s="27">
        <v>0.39999999999999997</v>
      </c>
      <c r="O968" s="1"/>
      <c r="P968" s="4"/>
      <c r="Q968" s="3"/>
      <c r="R968" s="5"/>
    </row>
    <row r="969" spans="2:18" x14ac:dyDescent="0.3">
      <c r="B969" s="22" t="s">
        <v>20</v>
      </c>
      <c r="C969" s="22">
        <v>1197831</v>
      </c>
      <c r="D969" s="23">
        <v>44320</v>
      </c>
      <c r="E969" s="22" t="s">
        <v>49</v>
      </c>
      <c r="F969" s="22" t="s">
        <v>51</v>
      </c>
      <c r="G969" s="22" t="s">
        <v>50</v>
      </c>
      <c r="H969" s="22" t="s">
        <v>14</v>
      </c>
      <c r="I969" s="24">
        <v>0.30000000000000004</v>
      </c>
      <c r="J969" s="25">
        <v>5250</v>
      </c>
      <c r="K969" s="26">
        <f t="shared" si="317"/>
        <v>1575.0000000000002</v>
      </c>
      <c r="L969" s="26">
        <f t="shared" si="318"/>
        <v>787.50000000000011</v>
      </c>
      <c r="M969" s="27">
        <v>0.5</v>
      </c>
      <c r="O969" s="1"/>
      <c r="P969" s="4"/>
      <c r="Q969" s="3"/>
      <c r="R969" s="5"/>
    </row>
    <row r="970" spans="2:18" x14ac:dyDescent="0.3">
      <c r="B970" s="22" t="s">
        <v>20</v>
      </c>
      <c r="C970" s="22">
        <v>1197831</v>
      </c>
      <c r="D970" s="23">
        <v>44320</v>
      </c>
      <c r="E970" s="22" t="s">
        <v>49</v>
      </c>
      <c r="F970" s="22" t="s">
        <v>51</v>
      </c>
      <c r="G970" s="22" t="s">
        <v>50</v>
      </c>
      <c r="H970" s="22" t="s">
        <v>16</v>
      </c>
      <c r="I970" s="24">
        <v>0.45</v>
      </c>
      <c r="J970" s="25">
        <v>4250</v>
      </c>
      <c r="K970" s="26">
        <f t="shared" si="317"/>
        <v>1912.5</v>
      </c>
      <c r="L970" s="26">
        <f t="shared" si="318"/>
        <v>669.375</v>
      </c>
      <c r="M970" s="27">
        <v>0.35</v>
      </c>
      <c r="O970" s="1"/>
      <c r="P970" s="4"/>
      <c r="Q970" s="3"/>
      <c r="R970" s="5"/>
    </row>
    <row r="971" spans="2:18" x14ac:dyDescent="0.3">
      <c r="B971" s="22" t="s">
        <v>20</v>
      </c>
      <c r="C971" s="22">
        <v>1197831</v>
      </c>
      <c r="D971" s="23">
        <v>44320</v>
      </c>
      <c r="E971" s="22" t="s">
        <v>49</v>
      </c>
      <c r="F971" s="22" t="s">
        <v>51</v>
      </c>
      <c r="G971" s="22" t="s">
        <v>50</v>
      </c>
      <c r="H971" s="22" t="s">
        <v>17</v>
      </c>
      <c r="I971" s="24">
        <v>0.4</v>
      </c>
      <c r="J971" s="25">
        <v>7750</v>
      </c>
      <c r="K971" s="26">
        <f t="shared" si="317"/>
        <v>3100</v>
      </c>
      <c r="L971" s="26">
        <f t="shared" si="318"/>
        <v>1705.0000000000002</v>
      </c>
      <c r="M971" s="27">
        <v>0.55000000000000004</v>
      </c>
      <c r="O971" s="1"/>
      <c r="P971" s="4"/>
      <c r="Q971" s="3"/>
      <c r="R971" s="5"/>
    </row>
    <row r="972" spans="2:18" x14ac:dyDescent="0.3">
      <c r="B972" s="22" t="s">
        <v>20</v>
      </c>
      <c r="C972" s="22">
        <v>1197831</v>
      </c>
      <c r="D972" s="23">
        <v>44350</v>
      </c>
      <c r="E972" s="22" t="s">
        <v>49</v>
      </c>
      <c r="F972" s="22" t="s">
        <v>51</v>
      </c>
      <c r="G972" s="22" t="s">
        <v>50</v>
      </c>
      <c r="H972" s="22" t="s">
        <v>12</v>
      </c>
      <c r="I972" s="24">
        <v>0.4</v>
      </c>
      <c r="J972" s="25">
        <v>7750</v>
      </c>
      <c r="K972" s="26">
        <f>I972*J972</f>
        <v>3100</v>
      </c>
      <c r="L972" s="26">
        <f>K972*M972</f>
        <v>1240</v>
      </c>
      <c r="M972" s="27">
        <v>0.39999999999999997</v>
      </c>
      <c r="O972" s="1"/>
      <c r="P972" s="4"/>
      <c r="Q972" s="3"/>
      <c r="R972" s="5"/>
    </row>
    <row r="973" spans="2:18" x14ac:dyDescent="0.3">
      <c r="B973" s="22" t="s">
        <v>20</v>
      </c>
      <c r="C973" s="22">
        <v>1197831</v>
      </c>
      <c r="D973" s="23">
        <v>44350</v>
      </c>
      <c r="E973" s="22" t="s">
        <v>49</v>
      </c>
      <c r="F973" s="22" t="s">
        <v>51</v>
      </c>
      <c r="G973" s="22" t="s">
        <v>50</v>
      </c>
      <c r="H973" s="22" t="s">
        <v>15</v>
      </c>
      <c r="I973" s="24">
        <v>0.45</v>
      </c>
      <c r="J973" s="25">
        <v>7750</v>
      </c>
      <c r="K973" s="26">
        <f>I973*J973</f>
        <v>3487.5</v>
      </c>
      <c r="L973" s="26">
        <f>K973*M973</f>
        <v>1394.9999999999998</v>
      </c>
      <c r="M973" s="27">
        <v>0.39999999999999997</v>
      </c>
      <c r="O973" s="1"/>
      <c r="P973" s="4"/>
      <c r="Q973" s="3"/>
      <c r="R973" s="5"/>
    </row>
    <row r="974" spans="2:18" x14ac:dyDescent="0.3">
      <c r="B974" s="22" t="s">
        <v>20</v>
      </c>
      <c r="C974" s="22">
        <v>1197831</v>
      </c>
      <c r="D974" s="23">
        <v>44350</v>
      </c>
      <c r="E974" s="22" t="s">
        <v>49</v>
      </c>
      <c r="F974" s="22" t="s">
        <v>51</v>
      </c>
      <c r="G974" s="22" t="s">
        <v>50</v>
      </c>
      <c r="H974" s="22" t="s">
        <v>13</v>
      </c>
      <c r="I974" s="24">
        <v>0.4</v>
      </c>
      <c r="J974" s="25">
        <v>6500</v>
      </c>
      <c r="K974" s="26">
        <f t="shared" ref="K974:K977" si="319">I974*J974</f>
        <v>2600</v>
      </c>
      <c r="L974" s="26">
        <f t="shared" ref="L974:L977" si="320">K974*M974</f>
        <v>1040</v>
      </c>
      <c r="M974" s="27">
        <v>0.39999999999999997</v>
      </c>
      <c r="O974" s="1"/>
      <c r="P974" s="4"/>
      <c r="Q974" s="3"/>
      <c r="R974" s="5"/>
    </row>
    <row r="975" spans="2:18" x14ac:dyDescent="0.3">
      <c r="B975" s="22" t="s">
        <v>20</v>
      </c>
      <c r="C975" s="22">
        <v>1197831</v>
      </c>
      <c r="D975" s="23">
        <v>44350</v>
      </c>
      <c r="E975" s="22" t="s">
        <v>49</v>
      </c>
      <c r="F975" s="22" t="s">
        <v>51</v>
      </c>
      <c r="G975" s="22" t="s">
        <v>50</v>
      </c>
      <c r="H975" s="22" t="s">
        <v>14</v>
      </c>
      <c r="I975" s="24">
        <v>0.4</v>
      </c>
      <c r="J975" s="25">
        <v>6000</v>
      </c>
      <c r="K975" s="26">
        <f t="shared" si="319"/>
        <v>2400</v>
      </c>
      <c r="L975" s="26">
        <f t="shared" si="320"/>
        <v>1200</v>
      </c>
      <c r="M975" s="27">
        <v>0.5</v>
      </c>
      <c r="O975" s="1"/>
      <c r="P975" s="4"/>
      <c r="Q975" s="3"/>
      <c r="R975" s="5"/>
    </row>
    <row r="976" spans="2:18" x14ac:dyDescent="0.3">
      <c r="B976" s="22" t="s">
        <v>20</v>
      </c>
      <c r="C976" s="22">
        <v>1197831</v>
      </c>
      <c r="D976" s="23">
        <v>44350</v>
      </c>
      <c r="E976" s="22" t="s">
        <v>49</v>
      </c>
      <c r="F976" s="22" t="s">
        <v>51</v>
      </c>
      <c r="G976" s="22" t="s">
        <v>50</v>
      </c>
      <c r="H976" s="22" t="s">
        <v>16</v>
      </c>
      <c r="I976" s="24">
        <v>0.45</v>
      </c>
      <c r="J976" s="25">
        <v>5000</v>
      </c>
      <c r="K976" s="26">
        <f t="shared" si="319"/>
        <v>2250</v>
      </c>
      <c r="L976" s="26">
        <f t="shared" si="320"/>
        <v>787.5</v>
      </c>
      <c r="M976" s="27">
        <v>0.35</v>
      </c>
      <c r="O976" s="1"/>
      <c r="P976" s="4"/>
      <c r="Q976" s="3"/>
      <c r="R976" s="5"/>
    </row>
    <row r="977" spans="2:18" x14ac:dyDescent="0.3">
      <c r="B977" s="22" t="s">
        <v>20</v>
      </c>
      <c r="C977" s="22">
        <v>1197831</v>
      </c>
      <c r="D977" s="23">
        <v>44350</v>
      </c>
      <c r="E977" s="22" t="s">
        <v>49</v>
      </c>
      <c r="F977" s="22" t="s">
        <v>51</v>
      </c>
      <c r="G977" s="22" t="s">
        <v>50</v>
      </c>
      <c r="H977" s="22" t="s">
        <v>17</v>
      </c>
      <c r="I977" s="24">
        <v>0.5</v>
      </c>
      <c r="J977" s="25">
        <v>8750</v>
      </c>
      <c r="K977" s="26">
        <f t="shared" si="319"/>
        <v>4375</v>
      </c>
      <c r="L977" s="26">
        <f t="shared" si="320"/>
        <v>2406.25</v>
      </c>
      <c r="M977" s="27">
        <v>0.55000000000000004</v>
      </c>
      <c r="O977" s="1"/>
      <c r="P977" s="4"/>
      <c r="Q977" s="3"/>
      <c r="R977" s="5"/>
    </row>
    <row r="978" spans="2:18" x14ac:dyDescent="0.3">
      <c r="B978" s="22" t="s">
        <v>20</v>
      </c>
      <c r="C978" s="22">
        <v>1197831</v>
      </c>
      <c r="D978" s="23">
        <v>44382</v>
      </c>
      <c r="E978" s="22" t="s">
        <v>49</v>
      </c>
      <c r="F978" s="22" t="s">
        <v>51</v>
      </c>
      <c r="G978" s="22" t="s">
        <v>50</v>
      </c>
      <c r="H978" s="22" t="s">
        <v>12</v>
      </c>
      <c r="I978" s="24">
        <v>0.4</v>
      </c>
      <c r="J978" s="25">
        <v>8250</v>
      </c>
      <c r="K978" s="26">
        <f>I978*J978</f>
        <v>3300</v>
      </c>
      <c r="L978" s="26">
        <f>K978*M978</f>
        <v>1484.9999999999998</v>
      </c>
      <c r="M978" s="27">
        <v>0.44999999999999996</v>
      </c>
      <c r="O978" s="1"/>
      <c r="P978" s="4"/>
      <c r="Q978" s="3"/>
      <c r="R978" s="5"/>
    </row>
    <row r="979" spans="2:18" x14ac:dyDescent="0.3">
      <c r="B979" s="22" t="s">
        <v>20</v>
      </c>
      <c r="C979" s="22">
        <v>1197831</v>
      </c>
      <c r="D979" s="23">
        <v>44382</v>
      </c>
      <c r="E979" s="22" t="s">
        <v>49</v>
      </c>
      <c r="F979" s="22" t="s">
        <v>51</v>
      </c>
      <c r="G979" s="22" t="s">
        <v>50</v>
      </c>
      <c r="H979" s="22" t="s">
        <v>15</v>
      </c>
      <c r="I979" s="24">
        <v>0.45</v>
      </c>
      <c r="J979" s="25">
        <v>8250</v>
      </c>
      <c r="K979" s="26">
        <f>I979*J979</f>
        <v>3712.5</v>
      </c>
      <c r="L979" s="26">
        <f>K979*M979</f>
        <v>1670.6249999999998</v>
      </c>
      <c r="M979" s="27">
        <v>0.44999999999999996</v>
      </c>
      <c r="O979" s="1"/>
      <c r="P979" s="4"/>
      <c r="Q979" s="3"/>
      <c r="R979" s="5"/>
    </row>
    <row r="980" spans="2:18" x14ac:dyDescent="0.3">
      <c r="B980" s="22" t="s">
        <v>20</v>
      </c>
      <c r="C980" s="22">
        <v>1197831</v>
      </c>
      <c r="D980" s="23">
        <v>44382</v>
      </c>
      <c r="E980" s="22" t="s">
        <v>49</v>
      </c>
      <c r="F980" s="22" t="s">
        <v>51</v>
      </c>
      <c r="G980" s="22" t="s">
        <v>50</v>
      </c>
      <c r="H980" s="22" t="s">
        <v>13</v>
      </c>
      <c r="I980" s="24">
        <v>0.4</v>
      </c>
      <c r="J980" s="25">
        <v>9750</v>
      </c>
      <c r="K980" s="26">
        <f t="shared" ref="K980:K983" si="321">I980*J980</f>
        <v>3900</v>
      </c>
      <c r="L980" s="26">
        <f t="shared" ref="L980:L983" si="322">K980*M980</f>
        <v>1754.9999999999998</v>
      </c>
      <c r="M980" s="27">
        <v>0.44999999999999996</v>
      </c>
      <c r="O980" s="1"/>
      <c r="P980" s="4"/>
      <c r="Q980" s="3"/>
      <c r="R980" s="5"/>
    </row>
    <row r="981" spans="2:18" x14ac:dyDescent="0.3">
      <c r="B981" s="22" t="s">
        <v>20</v>
      </c>
      <c r="C981" s="22">
        <v>1197831</v>
      </c>
      <c r="D981" s="23">
        <v>44382</v>
      </c>
      <c r="E981" s="22" t="s">
        <v>49</v>
      </c>
      <c r="F981" s="22" t="s">
        <v>51</v>
      </c>
      <c r="G981" s="22" t="s">
        <v>50</v>
      </c>
      <c r="H981" s="22" t="s">
        <v>14</v>
      </c>
      <c r="I981" s="24">
        <v>0.4</v>
      </c>
      <c r="J981" s="25">
        <v>5750</v>
      </c>
      <c r="K981" s="26">
        <f t="shared" si="321"/>
        <v>2300</v>
      </c>
      <c r="L981" s="26">
        <f t="shared" si="322"/>
        <v>1265</v>
      </c>
      <c r="M981" s="27">
        <v>0.55000000000000004</v>
      </c>
      <c r="O981" s="1"/>
      <c r="P981" s="4"/>
      <c r="Q981" s="3"/>
      <c r="R981" s="5"/>
    </row>
    <row r="982" spans="2:18" x14ac:dyDescent="0.3">
      <c r="B982" s="22" t="s">
        <v>20</v>
      </c>
      <c r="C982" s="22">
        <v>1197831</v>
      </c>
      <c r="D982" s="23">
        <v>44382</v>
      </c>
      <c r="E982" s="22" t="s">
        <v>49</v>
      </c>
      <c r="F982" s="22" t="s">
        <v>51</v>
      </c>
      <c r="G982" s="22" t="s">
        <v>50</v>
      </c>
      <c r="H982" s="22" t="s">
        <v>16</v>
      </c>
      <c r="I982" s="24">
        <v>0.45</v>
      </c>
      <c r="J982" s="25">
        <v>5500</v>
      </c>
      <c r="K982" s="26">
        <f t="shared" si="321"/>
        <v>2475</v>
      </c>
      <c r="L982" s="26">
        <f t="shared" si="322"/>
        <v>989.99999999999989</v>
      </c>
      <c r="M982" s="27">
        <v>0.39999999999999997</v>
      </c>
      <c r="O982" s="1"/>
      <c r="P982" s="4"/>
      <c r="Q982" s="3"/>
      <c r="R982" s="5"/>
    </row>
    <row r="983" spans="2:18" x14ac:dyDescent="0.3">
      <c r="B983" s="22" t="s">
        <v>20</v>
      </c>
      <c r="C983" s="22">
        <v>1197831</v>
      </c>
      <c r="D983" s="23">
        <v>44382</v>
      </c>
      <c r="E983" s="22" t="s">
        <v>49</v>
      </c>
      <c r="F983" s="22" t="s">
        <v>51</v>
      </c>
      <c r="G983" s="22" t="s">
        <v>50</v>
      </c>
      <c r="H983" s="22" t="s">
        <v>17</v>
      </c>
      <c r="I983" s="24">
        <v>0.54999999999999993</v>
      </c>
      <c r="J983" s="25">
        <v>8250</v>
      </c>
      <c r="K983" s="26">
        <f t="shared" si="321"/>
        <v>4537.4999999999991</v>
      </c>
      <c r="L983" s="26">
        <f t="shared" si="322"/>
        <v>2722.5</v>
      </c>
      <c r="M983" s="27">
        <v>0.60000000000000009</v>
      </c>
      <c r="O983" s="1"/>
      <c r="P983" s="4"/>
      <c r="Q983" s="3"/>
      <c r="R983" s="5"/>
    </row>
    <row r="984" spans="2:18" x14ac:dyDescent="0.3">
      <c r="B984" s="22" t="s">
        <v>20</v>
      </c>
      <c r="C984" s="22">
        <v>1197831</v>
      </c>
      <c r="D984" s="23">
        <v>44415</v>
      </c>
      <c r="E984" s="22" t="s">
        <v>49</v>
      </c>
      <c r="F984" s="22" t="s">
        <v>51</v>
      </c>
      <c r="G984" s="22" t="s">
        <v>50</v>
      </c>
      <c r="H984" s="22" t="s">
        <v>12</v>
      </c>
      <c r="I984" s="24">
        <v>0.45</v>
      </c>
      <c r="J984" s="25">
        <v>7750</v>
      </c>
      <c r="K984" s="26">
        <f>I984*J984</f>
        <v>3487.5</v>
      </c>
      <c r="L984" s="26">
        <f>K984*M984</f>
        <v>1569.3749999999998</v>
      </c>
      <c r="M984" s="27">
        <v>0.44999999999999996</v>
      </c>
      <c r="O984" s="1"/>
      <c r="P984" s="4"/>
      <c r="Q984" s="3"/>
      <c r="R984" s="5"/>
    </row>
    <row r="985" spans="2:18" x14ac:dyDescent="0.3">
      <c r="B985" s="22" t="s">
        <v>20</v>
      </c>
      <c r="C985" s="22">
        <v>1197831</v>
      </c>
      <c r="D985" s="23">
        <v>44415</v>
      </c>
      <c r="E985" s="22" t="s">
        <v>49</v>
      </c>
      <c r="F985" s="22" t="s">
        <v>51</v>
      </c>
      <c r="G985" s="22" t="s">
        <v>50</v>
      </c>
      <c r="H985" s="22" t="s">
        <v>15</v>
      </c>
      <c r="I985" s="24">
        <v>0.55000000000000004</v>
      </c>
      <c r="J985" s="25">
        <v>7750</v>
      </c>
      <c r="K985" s="26">
        <f>I985*J985</f>
        <v>4262.5</v>
      </c>
      <c r="L985" s="26">
        <f>K985*M985</f>
        <v>1918.1249999999998</v>
      </c>
      <c r="M985" s="27">
        <v>0.44999999999999996</v>
      </c>
      <c r="O985" s="1"/>
      <c r="P985" s="4"/>
      <c r="Q985" s="3"/>
      <c r="R985" s="5"/>
    </row>
    <row r="986" spans="2:18" x14ac:dyDescent="0.3">
      <c r="B986" s="22" t="s">
        <v>20</v>
      </c>
      <c r="C986" s="22">
        <v>1197831</v>
      </c>
      <c r="D986" s="23">
        <v>44415</v>
      </c>
      <c r="E986" s="22" t="s">
        <v>49</v>
      </c>
      <c r="F986" s="22" t="s">
        <v>51</v>
      </c>
      <c r="G986" s="22" t="s">
        <v>50</v>
      </c>
      <c r="H986" s="22" t="s">
        <v>13</v>
      </c>
      <c r="I986" s="24">
        <v>0.5</v>
      </c>
      <c r="J986" s="25">
        <v>9500</v>
      </c>
      <c r="K986" s="26">
        <f t="shared" ref="K986:K989" si="323">I986*J986</f>
        <v>4750</v>
      </c>
      <c r="L986" s="26">
        <f t="shared" ref="L986:L989" si="324">K986*M986</f>
        <v>2137.5</v>
      </c>
      <c r="M986" s="27">
        <v>0.44999999999999996</v>
      </c>
      <c r="O986" s="1"/>
      <c r="P986" s="4"/>
      <c r="Q986" s="3"/>
      <c r="R986" s="5"/>
    </row>
    <row r="987" spans="2:18" x14ac:dyDescent="0.3">
      <c r="B987" s="22" t="s">
        <v>20</v>
      </c>
      <c r="C987" s="22">
        <v>1197831</v>
      </c>
      <c r="D987" s="23">
        <v>44415</v>
      </c>
      <c r="E987" s="22" t="s">
        <v>49</v>
      </c>
      <c r="F987" s="22" t="s">
        <v>51</v>
      </c>
      <c r="G987" s="22" t="s">
        <v>50</v>
      </c>
      <c r="H987" s="22" t="s">
        <v>14</v>
      </c>
      <c r="I987" s="24">
        <v>0.45</v>
      </c>
      <c r="J987" s="25">
        <v>4750</v>
      </c>
      <c r="K987" s="26">
        <f t="shared" si="323"/>
        <v>2137.5</v>
      </c>
      <c r="L987" s="26">
        <f t="shared" si="324"/>
        <v>1175.625</v>
      </c>
      <c r="M987" s="27">
        <v>0.55000000000000004</v>
      </c>
      <c r="O987" s="1"/>
      <c r="P987" s="4"/>
      <c r="Q987" s="3"/>
      <c r="R987" s="5"/>
    </row>
    <row r="988" spans="2:18" x14ac:dyDescent="0.3">
      <c r="B988" s="22" t="s">
        <v>20</v>
      </c>
      <c r="C988" s="22">
        <v>1197831</v>
      </c>
      <c r="D988" s="23">
        <v>44415</v>
      </c>
      <c r="E988" s="22" t="s">
        <v>49</v>
      </c>
      <c r="F988" s="22" t="s">
        <v>51</v>
      </c>
      <c r="G988" s="22" t="s">
        <v>50</v>
      </c>
      <c r="H988" s="22" t="s">
        <v>16</v>
      </c>
      <c r="I988" s="24">
        <v>0.5</v>
      </c>
      <c r="J988" s="25">
        <v>4750</v>
      </c>
      <c r="K988" s="26">
        <f t="shared" si="323"/>
        <v>2375</v>
      </c>
      <c r="L988" s="26">
        <f t="shared" si="324"/>
        <v>949.99999999999989</v>
      </c>
      <c r="M988" s="27">
        <v>0.39999999999999997</v>
      </c>
      <c r="O988" s="1"/>
      <c r="P988" s="4"/>
      <c r="Q988" s="3"/>
      <c r="R988" s="5"/>
    </row>
    <row r="989" spans="2:18" x14ac:dyDescent="0.3">
      <c r="B989" s="22" t="s">
        <v>20</v>
      </c>
      <c r="C989" s="22">
        <v>1197831</v>
      </c>
      <c r="D989" s="23">
        <v>44415</v>
      </c>
      <c r="E989" s="22" t="s">
        <v>49</v>
      </c>
      <c r="F989" s="22" t="s">
        <v>51</v>
      </c>
      <c r="G989" s="22" t="s">
        <v>50</v>
      </c>
      <c r="H989" s="22" t="s">
        <v>17</v>
      </c>
      <c r="I989" s="24">
        <v>0.54999999999999993</v>
      </c>
      <c r="J989" s="25">
        <v>7250</v>
      </c>
      <c r="K989" s="26">
        <f t="shared" si="323"/>
        <v>3987.4999999999995</v>
      </c>
      <c r="L989" s="26">
        <f t="shared" si="324"/>
        <v>2392.5</v>
      </c>
      <c r="M989" s="27">
        <v>0.60000000000000009</v>
      </c>
      <c r="O989" s="1"/>
      <c r="P989" s="4"/>
      <c r="Q989" s="3"/>
      <c r="R989" s="5"/>
    </row>
    <row r="990" spans="2:18" x14ac:dyDescent="0.3">
      <c r="B990" s="22" t="s">
        <v>20</v>
      </c>
      <c r="C990" s="22">
        <v>1197831</v>
      </c>
      <c r="D990" s="23">
        <v>44443</v>
      </c>
      <c r="E990" s="22" t="s">
        <v>49</v>
      </c>
      <c r="F990" s="22" t="s">
        <v>51</v>
      </c>
      <c r="G990" s="22" t="s">
        <v>50</v>
      </c>
      <c r="H990" s="22" t="s">
        <v>12</v>
      </c>
      <c r="I990" s="24">
        <v>0.5</v>
      </c>
      <c r="J990" s="25">
        <v>6750</v>
      </c>
      <c r="K990" s="26">
        <f>I990*J990</f>
        <v>3375</v>
      </c>
      <c r="L990" s="26">
        <f>K990*M990</f>
        <v>1518.7499999999998</v>
      </c>
      <c r="M990" s="27">
        <v>0.44999999999999996</v>
      </c>
      <c r="O990" s="1"/>
      <c r="P990" s="4"/>
      <c r="Q990" s="3"/>
      <c r="R990" s="5"/>
    </row>
    <row r="991" spans="2:18" x14ac:dyDescent="0.3">
      <c r="B991" s="22" t="s">
        <v>20</v>
      </c>
      <c r="C991" s="22">
        <v>1197831</v>
      </c>
      <c r="D991" s="23">
        <v>44443</v>
      </c>
      <c r="E991" s="22" t="s">
        <v>49</v>
      </c>
      <c r="F991" s="22" t="s">
        <v>51</v>
      </c>
      <c r="G991" s="22" t="s">
        <v>50</v>
      </c>
      <c r="H991" s="22" t="s">
        <v>15</v>
      </c>
      <c r="I991" s="24">
        <v>0.5</v>
      </c>
      <c r="J991" s="25">
        <v>6250</v>
      </c>
      <c r="K991" s="26">
        <f>I991*J991</f>
        <v>3125</v>
      </c>
      <c r="L991" s="26">
        <f>K991*M991</f>
        <v>1406.2499999999998</v>
      </c>
      <c r="M991" s="27">
        <v>0.44999999999999996</v>
      </c>
      <c r="O991" s="1"/>
      <c r="P991" s="4"/>
      <c r="Q991" s="3"/>
      <c r="R991" s="5"/>
    </row>
    <row r="992" spans="2:18" x14ac:dyDescent="0.3">
      <c r="B992" s="22" t="s">
        <v>20</v>
      </c>
      <c r="C992" s="22">
        <v>1197831</v>
      </c>
      <c r="D992" s="23">
        <v>44443</v>
      </c>
      <c r="E992" s="22" t="s">
        <v>49</v>
      </c>
      <c r="F992" s="22" t="s">
        <v>51</v>
      </c>
      <c r="G992" s="22" t="s">
        <v>50</v>
      </c>
      <c r="H992" s="22" t="s">
        <v>13</v>
      </c>
      <c r="I992" s="24">
        <v>0.54999999999999993</v>
      </c>
      <c r="J992" s="25">
        <v>6750</v>
      </c>
      <c r="K992" s="26">
        <f t="shared" ref="K992:K995" si="325">I992*J992</f>
        <v>3712.4999999999995</v>
      </c>
      <c r="L992" s="26">
        <f t="shared" ref="L992:L995" si="326">K992*M992</f>
        <v>1670.6249999999995</v>
      </c>
      <c r="M992" s="27">
        <v>0.44999999999999996</v>
      </c>
      <c r="O992" s="1"/>
      <c r="P992" s="4"/>
      <c r="Q992" s="3"/>
      <c r="R992" s="5"/>
    </row>
    <row r="993" spans="2:18" x14ac:dyDescent="0.3">
      <c r="B993" s="22" t="s">
        <v>20</v>
      </c>
      <c r="C993" s="22">
        <v>1197831</v>
      </c>
      <c r="D993" s="23">
        <v>44443</v>
      </c>
      <c r="E993" s="22" t="s">
        <v>49</v>
      </c>
      <c r="F993" s="22" t="s">
        <v>51</v>
      </c>
      <c r="G993" s="22" t="s">
        <v>50</v>
      </c>
      <c r="H993" s="22" t="s">
        <v>14</v>
      </c>
      <c r="I993" s="24">
        <v>0.54999999999999993</v>
      </c>
      <c r="J993" s="25">
        <v>4000</v>
      </c>
      <c r="K993" s="26">
        <f t="shared" si="325"/>
        <v>2199.9999999999995</v>
      </c>
      <c r="L993" s="26">
        <f t="shared" si="326"/>
        <v>1209.9999999999998</v>
      </c>
      <c r="M993" s="27">
        <v>0.55000000000000004</v>
      </c>
      <c r="O993" s="1"/>
      <c r="P993" s="4"/>
      <c r="Q993" s="3"/>
      <c r="R993" s="5"/>
    </row>
    <row r="994" spans="2:18" x14ac:dyDescent="0.3">
      <c r="B994" s="22" t="s">
        <v>20</v>
      </c>
      <c r="C994" s="22">
        <v>1197831</v>
      </c>
      <c r="D994" s="23">
        <v>44443</v>
      </c>
      <c r="E994" s="22" t="s">
        <v>49</v>
      </c>
      <c r="F994" s="22" t="s">
        <v>51</v>
      </c>
      <c r="G994" s="22" t="s">
        <v>50</v>
      </c>
      <c r="H994" s="22" t="s">
        <v>16</v>
      </c>
      <c r="I994" s="24">
        <v>0.5</v>
      </c>
      <c r="J994" s="25">
        <v>4000</v>
      </c>
      <c r="K994" s="26">
        <f t="shared" si="325"/>
        <v>2000</v>
      </c>
      <c r="L994" s="26">
        <f t="shared" si="326"/>
        <v>799.99999999999989</v>
      </c>
      <c r="M994" s="27">
        <v>0.39999999999999997</v>
      </c>
      <c r="O994" s="1"/>
      <c r="P994" s="4"/>
      <c r="Q994" s="3"/>
      <c r="R994" s="5"/>
    </row>
    <row r="995" spans="2:18" x14ac:dyDescent="0.3">
      <c r="B995" s="22" t="s">
        <v>20</v>
      </c>
      <c r="C995" s="22">
        <v>1197831</v>
      </c>
      <c r="D995" s="23">
        <v>44443</v>
      </c>
      <c r="E995" s="22" t="s">
        <v>49</v>
      </c>
      <c r="F995" s="22" t="s">
        <v>51</v>
      </c>
      <c r="G995" s="22" t="s">
        <v>50</v>
      </c>
      <c r="H995" s="22" t="s">
        <v>17</v>
      </c>
      <c r="I995" s="24">
        <v>0.45</v>
      </c>
      <c r="J995" s="25">
        <v>6250</v>
      </c>
      <c r="K995" s="26">
        <f t="shared" si="325"/>
        <v>2812.5</v>
      </c>
      <c r="L995" s="26">
        <f t="shared" si="326"/>
        <v>1687.5000000000002</v>
      </c>
      <c r="M995" s="27">
        <v>0.60000000000000009</v>
      </c>
      <c r="O995" s="1"/>
      <c r="P995" s="4"/>
      <c r="Q995" s="3"/>
      <c r="R995" s="5"/>
    </row>
    <row r="996" spans="2:18" x14ac:dyDescent="0.3">
      <c r="B996" s="22" t="s">
        <v>20</v>
      </c>
      <c r="C996" s="22">
        <v>1197831</v>
      </c>
      <c r="D996" s="23">
        <v>44472</v>
      </c>
      <c r="E996" s="22" t="s">
        <v>49</v>
      </c>
      <c r="F996" s="22" t="s">
        <v>51</v>
      </c>
      <c r="G996" s="22" t="s">
        <v>50</v>
      </c>
      <c r="H996" s="22" t="s">
        <v>12</v>
      </c>
      <c r="I996" s="24">
        <v>0.35000000000000003</v>
      </c>
      <c r="J996" s="25">
        <v>5750</v>
      </c>
      <c r="K996" s="26">
        <f>I996*J996</f>
        <v>2012.5000000000002</v>
      </c>
      <c r="L996" s="26">
        <f>K996*M996</f>
        <v>905.625</v>
      </c>
      <c r="M996" s="27">
        <v>0.44999999999999996</v>
      </c>
      <c r="O996" s="1"/>
      <c r="P996" s="4"/>
      <c r="Q996" s="3"/>
      <c r="R996" s="5"/>
    </row>
    <row r="997" spans="2:18" x14ac:dyDescent="0.3">
      <c r="B997" s="22" t="s">
        <v>20</v>
      </c>
      <c r="C997" s="22">
        <v>1197831</v>
      </c>
      <c r="D997" s="23">
        <v>44472</v>
      </c>
      <c r="E997" s="22" t="s">
        <v>49</v>
      </c>
      <c r="F997" s="22" t="s">
        <v>51</v>
      </c>
      <c r="G997" s="22" t="s">
        <v>50</v>
      </c>
      <c r="H997" s="22" t="s">
        <v>15</v>
      </c>
      <c r="I997" s="24">
        <v>0.35000000000000003</v>
      </c>
      <c r="J997" s="25">
        <v>5750</v>
      </c>
      <c r="K997" s="26">
        <f>I997*J997</f>
        <v>2012.5000000000002</v>
      </c>
      <c r="L997" s="26">
        <f>K997*M997</f>
        <v>905.625</v>
      </c>
      <c r="M997" s="27">
        <v>0.44999999999999996</v>
      </c>
      <c r="O997" s="1"/>
      <c r="P997" s="4"/>
      <c r="Q997" s="3"/>
      <c r="R997" s="5"/>
    </row>
    <row r="998" spans="2:18" x14ac:dyDescent="0.3">
      <c r="B998" s="22" t="s">
        <v>20</v>
      </c>
      <c r="C998" s="22">
        <v>1197831</v>
      </c>
      <c r="D998" s="23">
        <v>44472</v>
      </c>
      <c r="E998" s="22" t="s">
        <v>49</v>
      </c>
      <c r="F998" s="22" t="s">
        <v>51</v>
      </c>
      <c r="G998" s="22" t="s">
        <v>50</v>
      </c>
      <c r="H998" s="22" t="s">
        <v>13</v>
      </c>
      <c r="I998" s="24">
        <v>0.4</v>
      </c>
      <c r="J998" s="25">
        <v>5250</v>
      </c>
      <c r="K998" s="26">
        <f t="shared" ref="K998:K1001" si="327">I998*J998</f>
        <v>2100</v>
      </c>
      <c r="L998" s="26">
        <f t="shared" ref="L998:L1001" si="328">K998*M998</f>
        <v>944.99999999999989</v>
      </c>
      <c r="M998" s="27">
        <v>0.44999999999999996</v>
      </c>
      <c r="O998" s="1"/>
      <c r="P998" s="4"/>
      <c r="Q998" s="3"/>
      <c r="R998" s="5"/>
    </row>
    <row r="999" spans="2:18" x14ac:dyDescent="0.3">
      <c r="B999" s="22" t="s">
        <v>20</v>
      </c>
      <c r="C999" s="22">
        <v>1197831</v>
      </c>
      <c r="D999" s="23">
        <v>44472</v>
      </c>
      <c r="E999" s="22" t="s">
        <v>49</v>
      </c>
      <c r="F999" s="22" t="s">
        <v>51</v>
      </c>
      <c r="G999" s="22" t="s">
        <v>50</v>
      </c>
      <c r="H999" s="22" t="s">
        <v>14</v>
      </c>
      <c r="I999" s="24">
        <v>0.4</v>
      </c>
      <c r="J999" s="25">
        <v>3750</v>
      </c>
      <c r="K999" s="26">
        <f t="shared" si="327"/>
        <v>1500</v>
      </c>
      <c r="L999" s="26">
        <f t="shared" si="328"/>
        <v>825.00000000000011</v>
      </c>
      <c r="M999" s="27">
        <v>0.55000000000000004</v>
      </c>
      <c r="O999" s="1"/>
      <c r="P999" s="4"/>
      <c r="Q999" s="3"/>
      <c r="R999" s="5"/>
    </row>
    <row r="1000" spans="2:18" x14ac:dyDescent="0.3">
      <c r="B1000" s="22" t="s">
        <v>20</v>
      </c>
      <c r="C1000" s="22">
        <v>1197831</v>
      </c>
      <c r="D1000" s="23">
        <v>44472</v>
      </c>
      <c r="E1000" s="22" t="s">
        <v>49</v>
      </c>
      <c r="F1000" s="22" t="s">
        <v>51</v>
      </c>
      <c r="G1000" s="22" t="s">
        <v>50</v>
      </c>
      <c r="H1000" s="22" t="s">
        <v>16</v>
      </c>
      <c r="I1000" s="24">
        <v>0.35000000000000003</v>
      </c>
      <c r="J1000" s="25">
        <v>3500</v>
      </c>
      <c r="K1000" s="26">
        <f t="shared" si="327"/>
        <v>1225.0000000000002</v>
      </c>
      <c r="L1000" s="26">
        <f t="shared" si="328"/>
        <v>490.00000000000006</v>
      </c>
      <c r="M1000" s="27">
        <v>0.39999999999999997</v>
      </c>
      <c r="O1000" s="1"/>
      <c r="P1000" s="4"/>
      <c r="Q1000" s="3"/>
      <c r="R1000" s="5"/>
    </row>
    <row r="1001" spans="2:18" x14ac:dyDescent="0.3">
      <c r="B1001" s="22" t="s">
        <v>20</v>
      </c>
      <c r="C1001" s="22">
        <v>1197831</v>
      </c>
      <c r="D1001" s="23">
        <v>44472</v>
      </c>
      <c r="E1001" s="22" t="s">
        <v>49</v>
      </c>
      <c r="F1001" s="22" t="s">
        <v>51</v>
      </c>
      <c r="G1001" s="22" t="s">
        <v>50</v>
      </c>
      <c r="H1001" s="22" t="s">
        <v>17</v>
      </c>
      <c r="I1001" s="24">
        <v>0.45</v>
      </c>
      <c r="J1001" s="25">
        <v>5250</v>
      </c>
      <c r="K1001" s="26">
        <f t="shared" si="327"/>
        <v>2362.5</v>
      </c>
      <c r="L1001" s="26">
        <f t="shared" si="328"/>
        <v>1417.5000000000002</v>
      </c>
      <c r="M1001" s="27">
        <v>0.60000000000000009</v>
      </c>
      <c r="O1001" s="1"/>
      <c r="P1001" s="4"/>
      <c r="Q1001" s="3"/>
      <c r="R1001" s="5"/>
    </row>
    <row r="1002" spans="2:18" x14ac:dyDescent="0.3">
      <c r="B1002" s="22" t="s">
        <v>20</v>
      </c>
      <c r="C1002" s="22">
        <v>1197831</v>
      </c>
      <c r="D1002" s="23">
        <v>44504</v>
      </c>
      <c r="E1002" s="22" t="s">
        <v>49</v>
      </c>
      <c r="F1002" s="22" t="s">
        <v>51</v>
      </c>
      <c r="G1002" s="22" t="s">
        <v>50</v>
      </c>
      <c r="H1002" s="22" t="s">
        <v>12</v>
      </c>
      <c r="I1002" s="24">
        <v>0.30000000000000004</v>
      </c>
      <c r="J1002" s="25">
        <v>6750</v>
      </c>
      <c r="K1002" s="26">
        <f>I1002*J1002</f>
        <v>2025.0000000000002</v>
      </c>
      <c r="L1002" s="26">
        <f>K1002*M1002</f>
        <v>911.25</v>
      </c>
      <c r="M1002" s="27">
        <v>0.44999999999999996</v>
      </c>
      <c r="O1002" s="1"/>
      <c r="P1002" s="4"/>
      <c r="Q1002" s="3"/>
      <c r="R1002" s="5"/>
    </row>
    <row r="1003" spans="2:18" x14ac:dyDescent="0.3">
      <c r="B1003" s="22" t="s">
        <v>20</v>
      </c>
      <c r="C1003" s="22">
        <v>1197831</v>
      </c>
      <c r="D1003" s="23">
        <v>44504</v>
      </c>
      <c r="E1003" s="22" t="s">
        <v>49</v>
      </c>
      <c r="F1003" s="22" t="s">
        <v>51</v>
      </c>
      <c r="G1003" s="22" t="s">
        <v>50</v>
      </c>
      <c r="H1003" s="22" t="s">
        <v>15</v>
      </c>
      <c r="I1003" s="24">
        <v>0.30000000000000004</v>
      </c>
      <c r="J1003" s="25">
        <v>6750</v>
      </c>
      <c r="K1003" s="26">
        <f>I1003*J1003</f>
        <v>2025.0000000000002</v>
      </c>
      <c r="L1003" s="26">
        <f>K1003*M1003</f>
        <v>911.25</v>
      </c>
      <c r="M1003" s="27">
        <v>0.44999999999999996</v>
      </c>
      <c r="O1003" s="1"/>
      <c r="P1003" s="4"/>
      <c r="Q1003" s="3"/>
      <c r="R1003" s="5"/>
    </row>
    <row r="1004" spans="2:18" x14ac:dyDescent="0.3">
      <c r="B1004" s="22" t="s">
        <v>20</v>
      </c>
      <c r="C1004" s="22">
        <v>1197831</v>
      </c>
      <c r="D1004" s="23">
        <v>44504</v>
      </c>
      <c r="E1004" s="22" t="s">
        <v>49</v>
      </c>
      <c r="F1004" s="22" t="s">
        <v>51</v>
      </c>
      <c r="G1004" s="22" t="s">
        <v>50</v>
      </c>
      <c r="H1004" s="22" t="s">
        <v>13</v>
      </c>
      <c r="I1004" s="24">
        <v>0.55000000000000004</v>
      </c>
      <c r="J1004" s="25">
        <v>6000</v>
      </c>
      <c r="K1004" s="26">
        <f t="shared" ref="K1004:K1007" si="329">I1004*J1004</f>
        <v>3300.0000000000005</v>
      </c>
      <c r="L1004" s="26">
        <f t="shared" ref="L1004:L1007" si="330">K1004*M1004</f>
        <v>1485</v>
      </c>
      <c r="M1004" s="27">
        <v>0.44999999999999996</v>
      </c>
      <c r="O1004" s="1"/>
      <c r="P1004" s="4"/>
      <c r="Q1004" s="3"/>
      <c r="R1004" s="5"/>
    </row>
    <row r="1005" spans="2:18" x14ac:dyDescent="0.3">
      <c r="B1005" s="22" t="s">
        <v>20</v>
      </c>
      <c r="C1005" s="22">
        <v>1197831</v>
      </c>
      <c r="D1005" s="23">
        <v>44504</v>
      </c>
      <c r="E1005" s="22" t="s">
        <v>49</v>
      </c>
      <c r="F1005" s="22" t="s">
        <v>51</v>
      </c>
      <c r="G1005" s="22" t="s">
        <v>50</v>
      </c>
      <c r="H1005" s="22" t="s">
        <v>14</v>
      </c>
      <c r="I1005" s="24">
        <v>0.55000000000000004</v>
      </c>
      <c r="J1005" s="25">
        <v>4750</v>
      </c>
      <c r="K1005" s="26">
        <f t="shared" si="329"/>
        <v>2612.5</v>
      </c>
      <c r="L1005" s="26">
        <f t="shared" si="330"/>
        <v>1436.8750000000002</v>
      </c>
      <c r="M1005" s="27">
        <v>0.55000000000000004</v>
      </c>
      <c r="O1005" s="1"/>
      <c r="P1005" s="4"/>
      <c r="Q1005" s="3"/>
      <c r="R1005" s="5"/>
    </row>
    <row r="1006" spans="2:18" x14ac:dyDescent="0.3">
      <c r="B1006" s="22" t="s">
        <v>20</v>
      </c>
      <c r="C1006" s="22">
        <v>1197831</v>
      </c>
      <c r="D1006" s="23">
        <v>44504</v>
      </c>
      <c r="E1006" s="22" t="s">
        <v>49</v>
      </c>
      <c r="F1006" s="22" t="s">
        <v>51</v>
      </c>
      <c r="G1006" s="22" t="s">
        <v>50</v>
      </c>
      <c r="H1006" s="22" t="s">
        <v>16</v>
      </c>
      <c r="I1006" s="24">
        <v>0.54999999999999993</v>
      </c>
      <c r="J1006" s="25">
        <v>4500</v>
      </c>
      <c r="K1006" s="26">
        <f t="shared" si="329"/>
        <v>2474.9999999999995</v>
      </c>
      <c r="L1006" s="26">
        <f t="shared" si="330"/>
        <v>989.99999999999977</v>
      </c>
      <c r="M1006" s="27">
        <v>0.39999999999999997</v>
      </c>
      <c r="O1006" s="1"/>
      <c r="P1006" s="4"/>
      <c r="Q1006" s="3"/>
      <c r="R1006" s="5"/>
    </row>
    <row r="1007" spans="2:18" x14ac:dyDescent="0.3">
      <c r="B1007" s="22" t="s">
        <v>20</v>
      </c>
      <c r="C1007" s="22">
        <v>1197831</v>
      </c>
      <c r="D1007" s="23">
        <v>44504</v>
      </c>
      <c r="E1007" s="22" t="s">
        <v>49</v>
      </c>
      <c r="F1007" s="22" t="s">
        <v>51</v>
      </c>
      <c r="G1007" s="22" t="s">
        <v>50</v>
      </c>
      <c r="H1007" s="22" t="s">
        <v>17</v>
      </c>
      <c r="I1007" s="24">
        <v>0.65</v>
      </c>
      <c r="J1007" s="25">
        <v>6500</v>
      </c>
      <c r="K1007" s="26">
        <f t="shared" si="329"/>
        <v>4225</v>
      </c>
      <c r="L1007" s="26">
        <f t="shared" si="330"/>
        <v>2535.0000000000005</v>
      </c>
      <c r="M1007" s="27">
        <v>0.60000000000000009</v>
      </c>
      <c r="O1007" s="1"/>
      <c r="P1007" s="4"/>
      <c r="Q1007" s="3"/>
      <c r="R1007" s="5"/>
    </row>
    <row r="1008" spans="2:18" x14ac:dyDescent="0.3">
      <c r="B1008" s="22" t="s">
        <v>20</v>
      </c>
      <c r="C1008" s="22">
        <v>1197831</v>
      </c>
      <c r="D1008" s="23">
        <v>44533</v>
      </c>
      <c r="E1008" s="22" t="s">
        <v>49</v>
      </c>
      <c r="F1008" s="22" t="s">
        <v>51</v>
      </c>
      <c r="G1008" s="22" t="s">
        <v>50</v>
      </c>
      <c r="H1008" s="22" t="s">
        <v>12</v>
      </c>
      <c r="I1008" s="24">
        <v>0.54999999999999993</v>
      </c>
      <c r="J1008" s="25">
        <v>8000</v>
      </c>
      <c r="K1008" s="26">
        <f>I1008*J1008</f>
        <v>4399.9999999999991</v>
      </c>
      <c r="L1008" s="26">
        <f>K1008*M1008</f>
        <v>1979.9999999999993</v>
      </c>
      <c r="M1008" s="27">
        <v>0.44999999999999996</v>
      </c>
      <c r="O1008" s="1"/>
      <c r="P1008" s="4"/>
      <c r="Q1008" s="3"/>
      <c r="R1008" s="5"/>
    </row>
    <row r="1009" spans="1:18" x14ac:dyDescent="0.3">
      <c r="B1009" s="22" t="s">
        <v>20</v>
      </c>
      <c r="C1009" s="22">
        <v>1197831</v>
      </c>
      <c r="D1009" s="23">
        <v>44533</v>
      </c>
      <c r="E1009" s="22" t="s">
        <v>49</v>
      </c>
      <c r="F1009" s="22" t="s">
        <v>51</v>
      </c>
      <c r="G1009" s="22" t="s">
        <v>50</v>
      </c>
      <c r="H1009" s="22" t="s">
        <v>15</v>
      </c>
      <c r="I1009" s="24">
        <v>0.54999999999999993</v>
      </c>
      <c r="J1009" s="25">
        <v>8000</v>
      </c>
      <c r="K1009" s="26">
        <f>I1009*J1009</f>
        <v>4399.9999999999991</v>
      </c>
      <c r="L1009" s="26">
        <f>K1009*M1009</f>
        <v>1979.9999999999993</v>
      </c>
      <c r="M1009" s="27">
        <v>0.44999999999999996</v>
      </c>
      <c r="O1009" s="1"/>
      <c r="P1009" s="4"/>
      <c r="Q1009" s="3"/>
      <c r="R1009" s="5"/>
    </row>
    <row r="1010" spans="1:18" x14ac:dyDescent="0.3">
      <c r="B1010" s="22" t="s">
        <v>20</v>
      </c>
      <c r="C1010" s="22">
        <v>1197831</v>
      </c>
      <c r="D1010" s="23">
        <v>44533</v>
      </c>
      <c r="E1010" s="22" t="s">
        <v>49</v>
      </c>
      <c r="F1010" s="22" t="s">
        <v>51</v>
      </c>
      <c r="G1010" s="22" t="s">
        <v>50</v>
      </c>
      <c r="H1010" s="22" t="s">
        <v>13</v>
      </c>
      <c r="I1010" s="24">
        <v>0.6</v>
      </c>
      <c r="J1010" s="25">
        <v>7000</v>
      </c>
      <c r="K1010" s="26">
        <f t="shared" ref="K1010:K1013" si="331">I1010*J1010</f>
        <v>4200</v>
      </c>
      <c r="L1010" s="26">
        <f t="shared" ref="L1010:L1013" si="332">K1010*M1010</f>
        <v>1889.9999999999998</v>
      </c>
      <c r="M1010" s="27">
        <v>0.44999999999999996</v>
      </c>
      <c r="O1010" s="1"/>
      <c r="P1010" s="4"/>
      <c r="Q1010" s="3"/>
      <c r="R1010" s="5"/>
    </row>
    <row r="1011" spans="1:18" x14ac:dyDescent="0.3">
      <c r="B1011" s="22" t="s">
        <v>20</v>
      </c>
      <c r="C1011" s="22">
        <v>1197831</v>
      </c>
      <c r="D1011" s="23">
        <v>44533</v>
      </c>
      <c r="E1011" s="22" t="s">
        <v>49</v>
      </c>
      <c r="F1011" s="22" t="s">
        <v>51</v>
      </c>
      <c r="G1011" s="22" t="s">
        <v>50</v>
      </c>
      <c r="H1011" s="22" t="s">
        <v>14</v>
      </c>
      <c r="I1011" s="24">
        <v>0.6</v>
      </c>
      <c r="J1011" s="25">
        <v>5500</v>
      </c>
      <c r="K1011" s="26">
        <f t="shared" si="331"/>
        <v>3300</v>
      </c>
      <c r="L1011" s="26">
        <f t="shared" si="332"/>
        <v>1815.0000000000002</v>
      </c>
      <c r="M1011" s="27">
        <v>0.55000000000000004</v>
      </c>
      <c r="O1011" s="1"/>
      <c r="P1011" s="4"/>
      <c r="Q1011" s="3"/>
      <c r="R1011" s="5"/>
    </row>
    <row r="1012" spans="1:18" x14ac:dyDescent="0.3">
      <c r="B1012" s="22" t="s">
        <v>20</v>
      </c>
      <c r="C1012" s="22">
        <v>1197831</v>
      </c>
      <c r="D1012" s="23">
        <v>44533</v>
      </c>
      <c r="E1012" s="22" t="s">
        <v>49</v>
      </c>
      <c r="F1012" s="22" t="s">
        <v>51</v>
      </c>
      <c r="G1012" s="22" t="s">
        <v>50</v>
      </c>
      <c r="H1012" s="22" t="s">
        <v>16</v>
      </c>
      <c r="I1012" s="24">
        <v>0.54999999999999993</v>
      </c>
      <c r="J1012" s="25">
        <v>5000</v>
      </c>
      <c r="K1012" s="26">
        <f t="shared" si="331"/>
        <v>2749.9999999999995</v>
      </c>
      <c r="L1012" s="26">
        <f t="shared" si="332"/>
        <v>1099.9999999999998</v>
      </c>
      <c r="M1012" s="27">
        <v>0.39999999999999997</v>
      </c>
      <c r="O1012" s="1"/>
      <c r="P1012" s="4"/>
      <c r="Q1012" s="3"/>
      <c r="R1012" s="5"/>
    </row>
    <row r="1013" spans="1:18" x14ac:dyDescent="0.3">
      <c r="B1013" s="22" t="s">
        <v>20</v>
      </c>
      <c r="C1013" s="22">
        <v>1197831</v>
      </c>
      <c r="D1013" s="23">
        <v>44533</v>
      </c>
      <c r="E1013" s="22" t="s">
        <v>49</v>
      </c>
      <c r="F1013" s="22" t="s">
        <v>51</v>
      </c>
      <c r="G1013" s="22" t="s">
        <v>50</v>
      </c>
      <c r="H1013" s="22" t="s">
        <v>17</v>
      </c>
      <c r="I1013" s="24">
        <v>0.65</v>
      </c>
      <c r="J1013" s="25">
        <v>7500</v>
      </c>
      <c r="K1013" s="26">
        <f t="shared" si="331"/>
        <v>4875</v>
      </c>
      <c r="L1013" s="26">
        <f t="shared" si="332"/>
        <v>2925.0000000000005</v>
      </c>
      <c r="M1013" s="27">
        <v>0.60000000000000009</v>
      </c>
      <c r="O1013" s="1"/>
      <c r="P1013" s="4"/>
      <c r="Q1013" s="3"/>
      <c r="R1013" s="5"/>
    </row>
    <row r="1014" spans="1:18" x14ac:dyDescent="0.3">
      <c r="A1014" s="8" t="s">
        <v>40</v>
      </c>
      <c r="B1014" s="22" t="s">
        <v>10</v>
      </c>
      <c r="C1014" s="22">
        <v>1185732</v>
      </c>
      <c r="D1014" s="23">
        <v>44207</v>
      </c>
      <c r="E1014" s="22" t="s">
        <v>30</v>
      </c>
      <c r="F1014" s="22" t="s">
        <v>52</v>
      </c>
      <c r="G1014" s="22" t="s">
        <v>53</v>
      </c>
      <c r="H1014" s="22" t="s">
        <v>12</v>
      </c>
      <c r="I1014" s="24">
        <v>0.35</v>
      </c>
      <c r="J1014" s="25">
        <v>4250</v>
      </c>
      <c r="K1014" s="26">
        <f>I1014*J1014</f>
        <v>1487.5</v>
      </c>
      <c r="L1014" s="26">
        <f>K1014*M1014</f>
        <v>595</v>
      </c>
      <c r="M1014" s="27">
        <v>0.4</v>
      </c>
      <c r="O1014" s="1"/>
      <c r="P1014" s="4"/>
      <c r="Q1014" s="3"/>
      <c r="R1014" s="5"/>
    </row>
    <row r="1015" spans="1:18" x14ac:dyDescent="0.3">
      <c r="B1015" s="22" t="s">
        <v>10</v>
      </c>
      <c r="C1015" s="22">
        <v>1185732</v>
      </c>
      <c r="D1015" s="23">
        <v>44207</v>
      </c>
      <c r="E1015" s="22" t="s">
        <v>30</v>
      </c>
      <c r="F1015" s="22" t="s">
        <v>52</v>
      </c>
      <c r="G1015" s="22" t="s">
        <v>53</v>
      </c>
      <c r="H1015" s="22" t="s">
        <v>15</v>
      </c>
      <c r="I1015" s="24">
        <v>0.35</v>
      </c>
      <c r="J1015" s="25">
        <v>2250</v>
      </c>
      <c r="K1015" s="26">
        <f>I1015*J1015</f>
        <v>787.5</v>
      </c>
      <c r="L1015" s="26">
        <f>K1015*M1015</f>
        <v>275.625</v>
      </c>
      <c r="M1015" s="27">
        <v>0.35</v>
      </c>
      <c r="O1015" s="1"/>
      <c r="P1015" s="4"/>
      <c r="Q1015" s="3"/>
      <c r="R1015" s="5"/>
    </row>
    <row r="1016" spans="1:18" x14ac:dyDescent="0.3">
      <c r="B1016" s="22" t="s">
        <v>10</v>
      </c>
      <c r="C1016" s="22">
        <v>1185732</v>
      </c>
      <c r="D1016" s="23">
        <v>44207</v>
      </c>
      <c r="E1016" s="22" t="s">
        <v>30</v>
      </c>
      <c r="F1016" s="22" t="s">
        <v>52</v>
      </c>
      <c r="G1016" s="22" t="s">
        <v>53</v>
      </c>
      <c r="H1016" s="22" t="s">
        <v>13</v>
      </c>
      <c r="I1016" s="24">
        <v>0.25</v>
      </c>
      <c r="J1016" s="25">
        <v>2250</v>
      </c>
      <c r="K1016" s="26">
        <f t="shared" ref="K1016:K1019" si="333">I1016*J1016</f>
        <v>562.5</v>
      </c>
      <c r="L1016" s="26">
        <f t="shared" ref="L1016:L1019" si="334">K1016*M1016</f>
        <v>196.875</v>
      </c>
      <c r="M1016" s="27">
        <v>0.35</v>
      </c>
      <c r="O1016" s="1"/>
      <c r="P1016" s="4"/>
      <c r="Q1016" s="3"/>
      <c r="R1016" s="5"/>
    </row>
    <row r="1017" spans="1:18" x14ac:dyDescent="0.3">
      <c r="B1017" s="22" t="s">
        <v>10</v>
      </c>
      <c r="C1017" s="22">
        <v>1185732</v>
      </c>
      <c r="D1017" s="23">
        <v>44207</v>
      </c>
      <c r="E1017" s="22" t="s">
        <v>30</v>
      </c>
      <c r="F1017" s="22" t="s">
        <v>52</v>
      </c>
      <c r="G1017" s="22" t="s">
        <v>53</v>
      </c>
      <c r="H1017" s="22" t="s">
        <v>14</v>
      </c>
      <c r="I1017" s="24">
        <v>0.30000000000000004</v>
      </c>
      <c r="J1017" s="25">
        <v>750</v>
      </c>
      <c r="K1017" s="26">
        <f t="shared" si="333"/>
        <v>225.00000000000003</v>
      </c>
      <c r="L1017" s="26">
        <f t="shared" si="334"/>
        <v>90.000000000000014</v>
      </c>
      <c r="M1017" s="27">
        <v>0.4</v>
      </c>
      <c r="O1017" s="1"/>
      <c r="P1017" s="4"/>
      <c r="Q1017" s="3"/>
      <c r="R1017" s="5"/>
    </row>
    <row r="1018" spans="1:18" x14ac:dyDescent="0.3">
      <c r="B1018" s="22" t="s">
        <v>10</v>
      </c>
      <c r="C1018" s="22">
        <v>1185732</v>
      </c>
      <c r="D1018" s="23">
        <v>44207</v>
      </c>
      <c r="E1018" s="22" t="s">
        <v>30</v>
      </c>
      <c r="F1018" s="22" t="s">
        <v>52</v>
      </c>
      <c r="G1018" s="22" t="s">
        <v>53</v>
      </c>
      <c r="H1018" s="22" t="s">
        <v>16</v>
      </c>
      <c r="I1018" s="24">
        <v>0.44999999999999996</v>
      </c>
      <c r="J1018" s="25">
        <v>1250</v>
      </c>
      <c r="K1018" s="26">
        <f t="shared" si="333"/>
        <v>562.5</v>
      </c>
      <c r="L1018" s="26">
        <f t="shared" si="334"/>
        <v>196.875</v>
      </c>
      <c r="M1018" s="27">
        <v>0.35</v>
      </c>
      <c r="O1018" s="1"/>
      <c r="P1018" s="4"/>
      <c r="Q1018" s="3"/>
      <c r="R1018" s="5"/>
    </row>
    <row r="1019" spans="1:18" x14ac:dyDescent="0.3">
      <c r="B1019" s="22" t="s">
        <v>10</v>
      </c>
      <c r="C1019" s="22">
        <v>1185732</v>
      </c>
      <c r="D1019" s="23">
        <v>44207</v>
      </c>
      <c r="E1019" s="22" t="s">
        <v>30</v>
      </c>
      <c r="F1019" s="22" t="s">
        <v>52</v>
      </c>
      <c r="G1019" s="22" t="s">
        <v>53</v>
      </c>
      <c r="H1019" s="22" t="s">
        <v>17</v>
      </c>
      <c r="I1019" s="24">
        <v>0.35</v>
      </c>
      <c r="J1019" s="25">
        <v>2250</v>
      </c>
      <c r="K1019" s="26">
        <f t="shared" si="333"/>
        <v>787.5</v>
      </c>
      <c r="L1019" s="26">
        <f t="shared" si="334"/>
        <v>393.75</v>
      </c>
      <c r="M1019" s="27">
        <v>0.5</v>
      </c>
      <c r="O1019" s="1"/>
      <c r="P1019" s="4"/>
      <c r="Q1019" s="3"/>
      <c r="R1019" s="5"/>
    </row>
    <row r="1020" spans="1:18" x14ac:dyDescent="0.3">
      <c r="B1020" s="22" t="s">
        <v>10</v>
      </c>
      <c r="C1020" s="22">
        <v>1185732</v>
      </c>
      <c r="D1020" s="23">
        <v>44238</v>
      </c>
      <c r="E1020" s="22" t="s">
        <v>30</v>
      </c>
      <c r="F1020" s="22" t="s">
        <v>52</v>
      </c>
      <c r="G1020" s="22" t="s">
        <v>53</v>
      </c>
      <c r="H1020" s="22" t="s">
        <v>12</v>
      </c>
      <c r="I1020" s="24">
        <v>0.35</v>
      </c>
      <c r="J1020" s="25">
        <v>4750</v>
      </c>
      <c r="K1020" s="26">
        <f>I1020*J1020</f>
        <v>1662.5</v>
      </c>
      <c r="L1020" s="26">
        <f>K1020*M1020</f>
        <v>665</v>
      </c>
      <c r="M1020" s="27">
        <v>0.4</v>
      </c>
      <c r="O1020" s="1"/>
      <c r="P1020" s="4"/>
      <c r="Q1020" s="3"/>
      <c r="R1020" s="5"/>
    </row>
    <row r="1021" spans="1:18" x14ac:dyDescent="0.3">
      <c r="B1021" s="22" t="s">
        <v>10</v>
      </c>
      <c r="C1021" s="22">
        <v>1185732</v>
      </c>
      <c r="D1021" s="23">
        <v>44238</v>
      </c>
      <c r="E1021" s="22" t="s">
        <v>30</v>
      </c>
      <c r="F1021" s="22" t="s">
        <v>52</v>
      </c>
      <c r="G1021" s="22" t="s">
        <v>53</v>
      </c>
      <c r="H1021" s="22" t="s">
        <v>15</v>
      </c>
      <c r="I1021" s="24">
        <v>0.35</v>
      </c>
      <c r="J1021" s="25">
        <v>1250</v>
      </c>
      <c r="K1021" s="26">
        <f>I1021*J1021</f>
        <v>437.5</v>
      </c>
      <c r="L1021" s="26">
        <f>K1021*M1021</f>
        <v>153.125</v>
      </c>
      <c r="M1021" s="27">
        <v>0.35</v>
      </c>
      <c r="O1021" s="1"/>
      <c r="P1021" s="4"/>
      <c r="Q1021" s="3"/>
      <c r="R1021" s="5"/>
    </row>
    <row r="1022" spans="1:18" x14ac:dyDescent="0.3">
      <c r="B1022" s="22" t="s">
        <v>10</v>
      </c>
      <c r="C1022" s="22">
        <v>1185732</v>
      </c>
      <c r="D1022" s="23">
        <v>44238</v>
      </c>
      <c r="E1022" s="22" t="s">
        <v>30</v>
      </c>
      <c r="F1022" s="22" t="s">
        <v>52</v>
      </c>
      <c r="G1022" s="22" t="s">
        <v>53</v>
      </c>
      <c r="H1022" s="22" t="s">
        <v>13</v>
      </c>
      <c r="I1022" s="24">
        <v>0.25</v>
      </c>
      <c r="J1022" s="25">
        <v>1750</v>
      </c>
      <c r="K1022" s="26">
        <f t="shared" ref="K1022:K1025" si="335">I1022*J1022</f>
        <v>437.5</v>
      </c>
      <c r="L1022" s="26">
        <f t="shared" ref="L1022:L1025" si="336">K1022*M1022</f>
        <v>153.125</v>
      </c>
      <c r="M1022" s="27">
        <v>0.35</v>
      </c>
      <c r="O1022" s="1"/>
      <c r="P1022" s="4"/>
      <c r="Q1022" s="3"/>
      <c r="R1022" s="5"/>
    </row>
    <row r="1023" spans="1:18" x14ac:dyDescent="0.3">
      <c r="B1023" s="22" t="s">
        <v>10</v>
      </c>
      <c r="C1023" s="22">
        <v>1185732</v>
      </c>
      <c r="D1023" s="23">
        <v>44238</v>
      </c>
      <c r="E1023" s="22" t="s">
        <v>30</v>
      </c>
      <c r="F1023" s="22" t="s">
        <v>52</v>
      </c>
      <c r="G1023" s="22" t="s">
        <v>53</v>
      </c>
      <c r="H1023" s="22" t="s">
        <v>14</v>
      </c>
      <c r="I1023" s="24">
        <v>0.30000000000000004</v>
      </c>
      <c r="J1023" s="25">
        <v>500</v>
      </c>
      <c r="K1023" s="26">
        <f t="shared" si="335"/>
        <v>150.00000000000003</v>
      </c>
      <c r="L1023" s="26">
        <f t="shared" si="336"/>
        <v>60.000000000000014</v>
      </c>
      <c r="M1023" s="27">
        <v>0.4</v>
      </c>
      <c r="O1023" s="1"/>
      <c r="P1023" s="4"/>
      <c r="Q1023" s="3"/>
      <c r="R1023" s="5"/>
    </row>
    <row r="1024" spans="1:18" x14ac:dyDescent="0.3">
      <c r="B1024" s="22" t="s">
        <v>10</v>
      </c>
      <c r="C1024" s="22">
        <v>1185732</v>
      </c>
      <c r="D1024" s="23">
        <v>44238</v>
      </c>
      <c r="E1024" s="22" t="s">
        <v>30</v>
      </c>
      <c r="F1024" s="22" t="s">
        <v>52</v>
      </c>
      <c r="G1024" s="22" t="s">
        <v>53</v>
      </c>
      <c r="H1024" s="22" t="s">
        <v>16</v>
      </c>
      <c r="I1024" s="24">
        <v>0.44999999999999996</v>
      </c>
      <c r="J1024" s="25">
        <v>1250</v>
      </c>
      <c r="K1024" s="26">
        <f t="shared" si="335"/>
        <v>562.5</v>
      </c>
      <c r="L1024" s="26">
        <f t="shared" si="336"/>
        <v>196.875</v>
      </c>
      <c r="M1024" s="27">
        <v>0.35</v>
      </c>
      <c r="O1024" s="1"/>
      <c r="P1024" s="4"/>
      <c r="Q1024" s="3"/>
      <c r="R1024" s="5"/>
    </row>
    <row r="1025" spans="2:18" x14ac:dyDescent="0.3">
      <c r="B1025" s="22" t="s">
        <v>10</v>
      </c>
      <c r="C1025" s="22">
        <v>1185732</v>
      </c>
      <c r="D1025" s="23">
        <v>44238</v>
      </c>
      <c r="E1025" s="22" t="s">
        <v>30</v>
      </c>
      <c r="F1025" s="22" t="s">
        <v>52</v>
      </c>
      <c r="G1025" s="22" t="s">
        <v>53</v>
      </c>
      <c r="H1025" s="22" t="s">
        <v>17</v>
      </c>
      <c r="I1025" s="24">
        <v>0.35</v>
      </c>
      <c r="J1025" s="25">
        <v>2000</v>
      </c>
      <c r="K1025" s="26">
        <f t="shared" si="335"/>
        <v>700</v>
      </c>
      <c r="L1025" s="26">
        <f t="shared" si="336"/>
        <v>350</v>
      </c>
      <c r="M1025" s="27">
        <v>0.5</v>
      </c>
      <c r="O1025" s="1"/>
      <c r="P1025" s="4"/>
      <c r="Q1025" s="3"/>
      <c r="R1025" s="5"/>
    </row>
    <row r="1026" spans="2:18" x14ac:dyDescent="0.3">
      <c r="B1026" s="22" t="s">
        <v>10</v>
      </c>
      <c r="C1026" s="22">
        <v>1185732</v>
      </c>
      <c r="D1026" s="23">
        <v>44265</v>
      </c>
      <c r="E1026" s="22" t="s">
        <v>30</v>
      </c>
      <c r="F1026" s="22" t="s">
        <v>52</v>
      </c>
      <c r="G1026" s="22" t="s">
        <v>53</v>
      </c>
      <c r="H1026" s="22" t="s">
        <v>12</v>
      </c>
      <c r="I1026" s="24">
        <v>0.4</v>
      </c>
      <c r="J1026" s="25">
        <v>4200</v>
      </c>
      <c r="K1026" s="26">
        <f>I1026*J1026</f>
        <v>1680</v>
      </c>
      <c r="L1026" s="26">
        <f>K1026*M1026</f>
        <v>672</v>
      </c>
      <c r="M1026" s="27">
        <v>0.4</v>
      </c>
      <c r="O1026" s="1"/>
      <c r="P1026" s="4"/>
      <c r="Q1026" s="3"/>
      <c r="R1026" s="5"/>
    </row>
    <row r="1027" spans="2:18" x14ac:dyDescent="0.3">
      <c r="B1027" s="22" t="s">
        <v>10</v>
      </c>
      <c r="C1027" s="22">
        <v>1185732</v>
      </c>
      <c r="D1027" s="23">
        <v>44265</v>
      </c>
      <c r="E1027" s="22" t="s">
        <v>30</v>
      </c>
      <c r="F1027" s="22" t="s">
        <v>52</v>
      </c>
      <c r="G1027" s="22" t="s">
        <v>53</v>
      </c>
      <c r="H1027" s="22" t="s">
        <v>15</v>
      </c>
      <c r="I1027" s="24">
        <v>0.4</v>
      </c>
      <c r="J1027" s="25">
        <v>1000</v>
      </c>
      <c r="K1027" s="26">
        <f>I1027*J1027</f>
        <v>400</v>
      </c>
      <c r="L1027" s="26">
        <f>K1027*M1027</f>
        <v>140</v>
      </c>
      <c r="M1027" s="27">
        <v>0.35</v>
      </c>
      <c r="O1027" s="1"/>
      <c r="P1027" s="4"/>
      <c r="Q1027" s="3"/>
      <c r="R1027" s="5"/>
    </row>
    <row r="1028" spans="2:18" x14ac:dyDescent="0.3">
      <c r="B1028" s="22" t="s">
        <v>10</v>
      </c>
      <c r="C1028" s="22">
        <v>1185732</v>
      </c>
      <c r="D1028" s="23">
        <v>44265</v>
      </c>
      <c r="E1028" s="22" t="s">
        <v>30</v>
      </c>
      <c r="F1028" s="22" t="s">
        <v>52</v>
      </c>
      <c r="G1028" s="22" t="s">
        <v>53</v>
      </c>
      <c r="H1028" s="22" t="s">
        <v>13</v>
      </c>
      <c r="I1028" s="24">
        <v>0.30000000000000004</v>
      </c>
      <c r="J1028" s="25">
        <v>1500</v>
      </c>
      <c r="K1028" s="26">
        <f t="shared" ref="K1028:K1031" si="337">I1028*J1028</f>
        <v>450.00000000000006</v>
      </c>
      <c r="L1028" s="26">
        <f t="shared" ref="L1028:L1031" si="338">K1028*M1028</f>
        <v>157.5</v>
      </c>
      <c r="M1028" s="27">
        <v>0.35</v>
      </c>
      <c r="O1028" s="1"/>
      <c r="P1028" s="4"/>
      <c r="Q1028" s="3"/>
      <c r="R1028" s="5"/>
    </row>
    <row r="1029" spans="2:18" x14ac:dyDescent="0.3">
      <c r="B1029" s="22" t="s">
        <v>10</v>
      </c>
      <c r="C1029" s="22">
        <v>1185732</v>
      </c>
      <c r="D1029" s="23">
        <v>44265</v>
      </c>
      <c r="E1029" s="22" t="s">
        <v>30</v>
      </c>
      <c r="F1029" s="22" t="s">
        <v>52</v>
      </c>
      <c r="G1029" s="22" t="s">
        <v>53</v>
      </c>
      <c r="H1029" s="22" t="s">
        <v>14</v>
      </c>
      <c r="I1029" s="24">
        <v>0.35</v>
      </c>
      <c r="J1029" s="25">
        <v>0</v>
      </c>
      <c r="K1029" s="26">
        <f t="shared" si="337"/>
        <v>0</v>
      </c>
      <c r="L1029" s="26">
        <f t="shared" si="338"/>
        <v>0</v>
      </c>
      <c r="M1029" s="27">
        <v>0.4</v>
      </c>
      <c r="O1029" s="1"/>
      <c r="P1029" s="4"/>
      <c r="Q1029" s="3"/>
      <c r="R1029" s="5"/>
    </row>
    <row r="1030" spans="2:18" x14ac:dyDescent="0.3">
      <c r="B1030" s="22" t="s">
        <v>10</v>
      </c>
      <c r="C1030" s="22">
        <v>1185732</v>
      </c>
      <c r="D1030" s="23">
        <v>44265</v>
      </c>
      <c r="E1030" s="22" t="s">
        <v>30</v>
      </c>
      <c r="F1030" s="22" t="s">
        <v>52</v>
      </c>
      <c r="G1030" s="22" t="s">
        <v>53</v>
      </c>
      <c r="H1030" s="22" t="s">
        <v>16</v>
      </c>
      <c r="I1030" s="24">
        <v>0.5</v>
      </c>
      <c r="J1030" s="25">
        <v>500</v>
      </c>
      <c r="K1030" s="26">
        <f t="shared" si="337"/>
        <v>250</v>
      </c>
      <c r="L1030" s="26">
        <f t="shared" si="338"/>
        <v>87.5</v>
      </c>
      <c r="M1030" s="27">
        <v>0.35</v>
      </c>
      <c r="O1030" s="1"/>
      <c r="P1030" s="4"/>
      <c r="Q1030" s="3"/>
      <c r="R1030" s="5"/>
    </row>
    <row r="1031" spans="2:18" x14ac:dyDescent="0.3">
      <c r="B1031" s="22" t="s">
        <v>10</v>
      </c>
      <c r="C1031" s="22">
        <v>1185732</v>
      </c>
      <c r="D1031" s="23">
        <v>44265</v>
      </c>
      <c r="E1031" s="22" t="s">
        <v>30</v>
      </c>
      <c r="F1031" s="22" t="s">
        <v>52</v>
      </c>
      <c r="G1031" s="22" t="s">
        <v>53</v>
      </c>
      <c r="H1031" s="22" t="s">
        <v>17</v>
      </c>
      <c r="I1031" s="24">
        <v>0.4</v>
      </c>
      <c r="J1031" s="25">
        <v>1500</v>
      </c>
      <c r="K1031" s="26">
        <f t="shared" si="337"/>
        <v>600</v>
      </c>
      <c r="L1031" s="26">
        <f t="shared" si="338"/>
        <v>300</v>
      </c>
      <c r="M1031" s="27">
        <v>0.5</v>
      </c>
      <c r="O1031" s="1"/>
      <c r="P1031" s="4"/>
      <c r="Q1031" s="3"/>
      <c r="R1031" s="5"/>
    </row>
    <row r="1032" spans="2:18" x14ac:dyDescent="0.3">
      <c r="B1032" s="22" t="s">
        <v>10</v>
      </c>
      <c r="C1032" s="22">
        <v>1185732</v>
      </c>
      <c r="D1032" s="23">
        <v>44297</v>
      </c>
      <c r="E1032" s="22" t="s">
        <v>30</v>
      </c>
      <c r="F1032" s="22" t="s">
        <v>52</v>
      </c>
      <c r="G1032" s="22" t="s">
        <v>53</v>
      </c>
      <c r="H1032" s="22" t="s">
        <v>12</v>
      </c>
      <c r="I1032" s="24">
        <v>0.4</v>
      </c>
      <c r="J1032" s="25">
        <v>3750</v>
      </c>
      <c r="K1032" s="26">
        <f>I1032*J1032</f>
        <v>1500</v>
      </c>
      <c r="L1032" s="26">
        <f>K1032*M1032</f>
        <v>600</v>
      </c>
      <c r="M1032" s="27">
        <v>0.4</v>
      </c>
      <c r="O1032" s="1"/>
      <c r="P1032" s="4"/>
      <c r="Q1032" s="3"/>
      <c r="R1032" s="5"/>
    </row>
    <row r="1033" spans="2:18" x14ac:dyDescent="0.3">
      <c r="B1033" s="22" t="s">
        <v>10</v>
      </c>
      <c r="C1033" s="22">
        <v>1185732</v>
      </c>
      <c r="D1033" s="23">
        <v>44297</v>
      </c>
      <c r="E1033" s="22" t="s">
        <v>30</v>
      </c>
      <c r="F1033" s="22" t="s">
        <v>52</v>
      </c>
      <c r="G1033" s="22" t="s">
        <v>53</v>
      </c>
      <c r="H1033" s="22" t="s">
        <v>15</v>
      </c>
      <c r="I1033" s="24">
        <v>0.35000000000000003</v>
      </c>
      <c r="J1033" s="25">
        <v>750</v>
      </c>
      <c r="K1033" s="26">
        <f>I1033*J1033</f>
        <v>262.5</v>
      </c>
      <c r="L1033" s="26">
        <f>K1033*M1033</f>
        <v>91.875</v>
      </c>
      <c r="M1033" s="27">
        <v>0.35</v>
      </c>
      <c r="O1033" s="1"/>
      <c r="P1033" s="4"/>
      <c r="Q1033" s="3"/>
      <c r="R1033" s="5"/>
    </row>
    <row r="1034" spans="2:18" x14ac:dyDescent="0.3">
      <c r="B1034" s="22" t="s">
        <v>10</v>
      </c>
      <c r="C1034" s="22">
        <v>1185732</v>
      </c>
      <c r="D1034" s="23">
        <v>44297</v>
      </c>
      <c r="E1034" s="22" t="s">
        <v>30</v>
      </c>
      <c r="F1034" s="22" t="s">
        <v>52</v>
      </c>
      <c r="G1034" s="22" t="s">
        <v>53</v>
      </c>
      <c r="H1034" s="22" t="s">
        <v>13</v>
      </c>
      <c r="I1034" s="24">
        <v>0.25000000000000006</v>
      </c>
      <c r="J1034" s="25">
        <v>750</v>
      </c>
      <c r="K1034" s="26">
        <f t="shared" ref="K1034:K1037" si="339">I1034*J1034</f>
        <v>187.50000000000003</v>
      </c>
      <c r="L1034" s="26">
        <f t="shared" ref="L1034:L1037" si="340">K1034*M1034</f>
        <v>65.625</v>
      </c>
      <c r="M1034" s="27">
        <v>0.35</v>
      </c>
      <c r="O1034" s="1"/>
      <c r="P1034" s="4"/>
      <c r="Q1034" s="3"/>
      <c r="R1034" s="5"/>
    </row>
    <row r="1035" spans="2:18" x14ac:dyDescent="0.3">
      <c r="B1035" s="22" t="s">
        <v>10</v>
      </c>
      <c r="C1035" s="22">
        <v>1185732</v>
      </c>
      <c r="D1035" s="23">
        <v>44297</v>
      </c>
      <c r="E1035" s="22" t="s">
        <v>30</v>
      </c>
      <c r="F1035" s="22" t="s">
        <v>52</v>
      </c>
      <c r="G1035" s="22" t="s">
        <v>53</v>
      </c>
      <c r="H1035" s="22" t="s">
        <v>14</v>
      </c>
      <c r="I1035" s="24">
        <v>0.3</v>
      </c>
      <c r="J1035" s="25">
        <v>0</v>
      </c>
      <c r="K1035" s="26">
        <f t="shared" si="339"/>
        <v>0</v>
      </c>
      <c r="L1035" s="26">
        <f t="shared" si="340"/>
        <v>0</v>
      </c>
      <c r="M1035" s="27">
        <v>0.4</v>
      </c>
      <c r="O1035" s="1"/>
      <c r="P1035" s="4"/>
      <c r="Q1035" s="3"/>
      <c r="R1035" s="5"/>
    </row>
    <row r="1036" spans="2:18" x14ac:dyDescent="0.3">
      <c r="B1036" s="22" t="s">
        <v>10</v>
      </c>
      <c r="C1036" s="22">
        <v>1185732</v>
      </c>
      <c r="D1036" s="23">
        <v>44297</v>
      </c>
      <c r="E1036" s="22" t="s">
        <v>30</v>
      </c>
      <c r="F1036" s="22" t="s">
        <v>52</v>
      </c>
      <c r="G1036" s="22" t="s">
        <v>53</v>
      </c>
      <c r="H1036" s="22" t="s">
        <v>16</v>
      </c>
      <c r="I1036" s="24">
        <v>0.45</v>
      </c>
      <c r="J1036" s="25">
        <v>250</v>
      </c>
      <c r="K1036" s="26">
        <f t="shared" si="339"/>
        <v>112.5</v>
      </c>
      <c r="L1036" s="26">
        <f t="shared" si="340"/>
        <v>39.375</v>
      </c>
      <c r="M1036" s="27">
        <v>0.35</v>
      </c>
      <c r="O1036" s="1"/>
      <c r="P1036" s="4"/>
      <c r="Q1036" s="3"/>
      <c r="R1036" s="5"/>
    </row>
    <row r="1037" spans="2:18" x14ac:dyDescent="0.3">
      <c r="B1037" s="22" t="s">
        <v>10</v>
      </c>
      <c r="C1037" s="22">
        <v>1185732</v>
      </c>
      <c r="D1037" s="23">
        <v>44297</v>
      </c>
      <c r="E1037" s="22" t="s">
        <v>30</v>
      </c>
      <c r="F1037" s="22" t="s">
        <v>52</v>
      </c>
      <c r="G1037" s="22" t="s">
        <v>53</v>
      </c>
      <c r="H1037" s="22" t="s">
        <v>17</v>
      </c>
      <c r="I1037" s="24">
        <v>0.35000000000000003</v>
      </c>
      <c r="J1037" s="25">
        <v>1500</v>
      </c>
      <c r="K1037" s="26">
        <f t="shared" si="339"/>
        <v>525</v>
      </c>
      <c r="L1037" s="26">
        <f t="shared" si="340"/>
        <v>262.5</v>
      </c>
      <c r="M1037" s="27">
        <v>0.5</v>
      </c>
      <c r="O1037" s="1"/>
      <c r="P1037" s="4"/>
      <c r="Q1037" s="3"/>
      <c r="R1037" s="5"/>
    </row>
    <row r="1038" spans="2:18" x14ac:dyDescent="0.3">
      <c r="B1038" s="22" t="s">
        <v>10</v>
      </c>
      <c r="C1038" s="22">
        <v>1185732</v>
      </c>
      <c r="D1038" s="23">
        <v>44328</v>
      </c>
      <c r="E1038" s="22" t="s">
        <v>30</v>
      </c>
      <c r="F1038" s="22" t="s">
        <v>52</v>
      </c>
      <c r="G1038" s="22" t="s">
        <v>53</v>
      </c>
      <c r="H1038" s="22" t="s">
        <v>12</v>
      </c>
      <c r="I1038" s="24">
        <v>0.45</v>
      </c>
      <c r="J1038" s="25">
        <v>4200</v>
      </c>
      <c r="K1038" s="26">
        <f>I1038*J1038</f>
        <v>1890</v>
      </c>
      <c r="L1038" s="26">
        <f>K1038*M1038</f>
        <v>756</v>
      </c>
      <c r="M1038" s="27">
        <v>0.4</v>
      </c>
      <c r="O1038" s="1"/>
      <c r="P1038" s="4"/>
      <c r="Q1038" s="3"/>
      <c r="R1038" s="5"/>
    </row>
    <row r="1039" spans="2:18" x14ac:dyDescent="0.3">
      <c r="B1039" s="22" t="s">
        <v>10</v>
      </c>
      <c r="C1039" s="22">
        <v>1185732</v>
      </c>
      <c r="D1039" s="23">
        <v>44328</v>
      </c>
      <c r="E1039" s="22" t="s">
        <v>30</v>
      </c>
      <c r="F1039" s="22" t="s">
        <v>52</v>
      </c>
      <c r="G1039" s="22" t="s">
        <v>53</v>
      </c>
      <c r="H1039" s="22" t="s">
        <v>15</v>
      </c>
      <c r="I1039" s="24">
        <v>0.40000000000000008</v>
      </c>
      <c r="J1039" s="25">
        <v>1250</v>
      </c>
      <c r="K1039" s="26">
        <f>I1039*J1039</f>
        <v>500.00000000000011</v>
      </c>
      <c r="L1039" s="26">
        <f>K1039*M1039</f>
        <v>175.00000000000003</v>
      </c>
      <c r="M1039" s="27">
        <v>0.35</v>
      </c>
      <c r="O1039" s="1"/>
      <c r="P1039" s="4"/>
      <c r="Q1039" s="3"/>
      <c r="R1039" s="5"/>
    </row>
    <row r="1040" spans="2:18" x14ac:dyDescent="0.3">
      <c r="B1040" s="22" t="s">
        <v>10</v>
      </c>
      <c r="C1040" s="22">
        <v>1185732</v>
      </c>
      <c r="D1040" s="23">
        <v>44328</v>
      </c>
      <c r="E1040" s="22" t="s">
        <v>30</v>
      </c>
      <c r="F1040" s="22" t="s">
        <v>52</v>
      </c>
      <c r="G1040" s="22" t="s">
        <v>53</v>
      </c>
      <c r="H1040" s="22" t="s">
        <v>13</v>
      </c>
      <c r="I1040" s="24">
        <v>0.35000000000000003</v>
      </c>
      <c r="J1040" s="25">
        <v>1000</v>
      </c>
      <c r="K1040" s="26">
        <f t="shared" ref="K1040:K1043" si="341">I1040*J1040</f>
        <v>350.00000000000006</v>
      </c>
      <c r="L1040" s="26">
        <f t="shared" ref="L1040:L1043" si="342">K1040*M1040</f>
        <v>122.50000000000001</v>
      </c>
      <c r="M1040" s="27">
        <v>0.35</v>
      </c>
      <c r="O1040" s="1"/>
      <c r="P1040" s="4"/>
      <c r="Q1040" s="3"/>
      <c r="R1040" s="5"/>
    </row>
    <row r="1041" spans="2:18" x14ac:dyDescent="0.3">
      <c r="B1041" s="22" t="s">
        <v>10</v>
      </c>
      <c r="C1041" s="22">
        <v>1185732</v>
      </c>
      <c r="D1041" s="23">
        <v>44328</v>
      </c>
      <c r="E1041" s="22" t="s">
        <v>30</v>
      </c>
      <c r="F1041" s="22" t="s">
        <v>52</v>
      </c>
      <c r="G1041" s="22" t="s">
        <v>53</v>
      </c>
      <c r="H1041" s="22" t="s">
        <v>14</v>
      </c>
      <c r="I1041" s="24">
        <v>0.35000000000000003</v>
      </c>
      <c r="J1041" s="25">
        <v>250</v>
      </c>
      <c r="K1041" s="26">
        <f t="shared" si="341"/>
        <v>87.500000000000014</v>
      </c>
      <c r="L1041" s="26">
        <f t="shared" si="342"/>
        <v>35.000000000000007</v>
      </c>
      <c r="M1041" s="27">
        <v>0.4</v>
      </c>
      <c r="O1041" s="1"/>
      <c r="P1041" s="4"/>
      <c r="Q1041" s="3"/>
      <c r="R1041" s="5"/>
    </row>
    <row r="1042" spans="2:18" x14ac:dyDescent="0.3">
      <c r="B1042" s="22" t="s">
        <v>10</v>
      </c>
      <c r="C1042" s="22">
        <v>1185732</v>
      </c>
      <c r="D1042" s="23">
        <v>44328</v>
      </c>
      <c r="E1042" s="22" t="s">
        <v>30</v>
      </c>
      <c r="F1042" s="22" t="s">
        <v>52</v>
      </c>
      <c r="G1042" s="22" t="s">
        <v>53</v>
      </c>
      <c r="H1042" s="22" t="s">
        <v>16</v>
      </c>
      <c r="I1042" s="24">
        <v>0.49999999999999994</v>
      </c>
      <c r="J1042" s="25">
        <v>500</v>
      </c>
      <c r="K1042" s="26">
        <f t="shared" si="341"/>
        <v>249.99999999999997</v>
      </c>
      <c r="L1042" s="26">
        <f t="shared" si="342"/>
        <v>87.499999999999986</v>
      </c>
      <c r="M1042" s="27">
        <v>0.35</v>
      </c>
      <c r="O1042" s="1"/>
      <c r="P1042" s="4"/>
      <c r="Q1042" s="3"/>
      <c r="R1042" s="5"/>
    </row>
    <row r="1043" spans="2:18" x14ac:dyDescent="0.3">
      <c r="B1043" s="22" t="s">
        <v>10</v>
      </c>
      <c r="C1043" s="22">
        <v>1185732</v>
      </c>
      <c r="D1043" s="23">
        <v>44328</v>
      </c>
      <c r="E1043" s="22" t="s">
        <v>30</v>
      </c>
      <c r="F1043" s="22" t="s">
        <v>52</v>
      </c>
      <c r="G1043" s="22" t="s">
        <v>53</v>
      </c>
      <c r="H1043" s="22" t="s">
        <v>17</v>
      </c>
      <c r="I1043" s="24">
        <v>0.54999999999999993</v>
      </c>
      <c r="J1043" s="25">
        <v>1500</v>
      </c>
      <c r="K1043" s="26">
        <f t="shared" si="341"/>
        <v>824.99999999999989</v>
      </c>
      <c r="L1043" s="26">
        <f t="shared" si="342"/>
        <v>412.49999999999994</v>
      </c>
      <c r="M1043" s="27">
        <v>0.5</v>
      </c>
      <c r="O1043" s="1"/>
      <c r="P1043" s="4"/>
      <c r="Q1043" s="3"/>
      <c r="R1043" s="5"/>
    </row>
    <row r="1044" spans="2:18" x14ac:dyDescent="0.3">
      <c r="B1044" s="22" t="s">
        <v>10</v>
      </c>
      <c r="C1044" s="22">
        <v>1185732</v>
      </c>
      <c r="D1044" s="23">
        <v>44358</v>
      </c>
      <c r="E1044" s="22" t="s">
        <v>30</v>
      </c>
      <c r="F1044" s="22" t="s">
        <v>52</v>
      </c>
      <c r="G1044" s="22" t="s">
        <v>53</v>
      </c>
      <c r="H1044" s="22" t="s">
        <v>12</v>
      </c>
      <c r="I1044" s="24">
        <v>0.4</v>
      </c>
      <c r="J1044" s="25">
        <v>4000</v>
      </c>
      <c r="K1044" s="26">
        <f>I1044*J1044</f>
        <v>1600</v>
      </c>
      <c r="L1044" s="26">
        <f>K1044*M1044</f>
        <v>640</v>
      </c>
      <c r="M1044" s="27">
        <v>0.4</v>
      </c>
      <c r="O1044" s="1"/>
      <c r="P1044" s="4"/>
      <c r="Q1044" s="3"/>
      <c r="R1044" s="5"/>
    </row>
    <row r="1045" spans="2:18" x14ac:dyDescent="0.3">
      <c r="B1045" s="22" t="s">
        <v>10</v>
      </c>
      <c r="C1045" s="22">
        <v>1185732</v>
      </c>
      <c r="D1045" s="23">
        <v>44358</v>
      </c>
      <c r="E1045" s="22" t="s">
        <v>30</v>
      </c>
      <c r="F1045" s="22" t="s">
        <v>52</v>
      </c>
      <c r="G1045" s="22" t="s">
        <v>53</v>
      </c>
      <c r="H1045" s="22" t="s">
        <v>15</v>
      </c>
      <c r="I1045" s="24">
        <v>0.35000000000000009</v>
      </c>
      <c r="J1045" s="25">
        <v>1500</v>
      </c>
      <c r="K1045" s="26">
        <f>I1045*J1045</f>
        <v>525.00000000000011</v>
      </c>
      <c r="L1045" s="26">
        <f>K1045*M1045</f>
        <v>183.75000000000003</v>
      </c>
      <c r="M1045" s="27">
        <v>0.35</v>
      </c>
      <c r="O1045" s="1"/>
      <c r="P1045" s="4"/>
      <c r="Q1045" s="3"/>
      <c r="R1045" s="5"/>
    </row>
    <row r="1046" spans="2:18" x14ac:dyDescent="0.3">
      <c r="B1046" s="22" t="s">
        <v>10</v>
      </c>
      <c r="C1046" s="22">
        <v>1185732</v>
      </c>
      <c r="D1046" s="23">
        <v>44358</v>
      </c>
      <c r="E1046" s="22" t="s">
        <v>30</v>
      </c>
      <c r="F1046" s="22" t="s">
        <v>52</v>
      </c>
      <c r="G1046" s="22" t="s">
        <v>53</v>
      </c>
      <c r="H1046" s="22" t="s">
        <v>13</v>
      </c>
      <c r="I1046" s="24">
        <v>0.30000000000000004</v>
      </c>
      <c r="J1046" s="25">
        <v>1750</v>
      </c>
      <c r="K1046" s="26">
        <f t="shared" ref="K1046:K1049" si="343">I1046*J1046</f>
        <v>525.00000000000011</v>
      </c>
      <c r="L1046" s="26">
        <f t="shared" ref="L1046:L1049" si="344">K1046*M1046</f>
        <v>183.75000000000003</v>
      </c>
      <c r="M1046" s="27">
        <v>0.35</v>
      </c>
      <c r="O1046" s="1"/>
      <c r="P1046" s="4"/>
      <c r="Q1046" s="3"/>
      <c r="R1046" s="5"/>
    </row>
    <row r="1047" spans="2:18" x14ac:dyDescent="0.3">
      <c r="B1047" s="22" t="s">
        <v>10</v>
      </c>
      <c r="C1047" s="22">
        <v>1185732</v>
      </c>
      <c r="D1047" s="23">
        <v>44358</v>
      </c>
      <c r="E1047" s="22" t="s">
        <v>30</v>
      </c>
      <c r="F1047" s="22" t="s">
        <v>52</v>
      </c>
      <c r="G1047" s="22" t="s">
        <v>53</v>
      </c>
      <c r="H1047" s="22" t="s">
        <v>14</v>
      </c>
      <c r="I1047" s="24">
        <v>0.30000000000000004</v>
      </c>
      <c r="J1047" s="25">
        <v>1500</v>
      </c>
      <c r="K1047" s="26">
        <f t="shared" si="343"/>
        <v>450.00000000000006</v>
      </c>
      <c r="L1047" s="26">
        <f t="shared" si="344"/>
        <v>180.00000000000003</v>
      </c>
      <c r="M1047" s="27">
        <v>0.4</v>
      </c>
      <c r="O1047" s="1"/>
      <c r="P1047" s="4"/>
      <c r="Q1047" s="3"/>
      <c r="R1047" s="5"/>
    </row>
    <row r="1048" spans="2:18" x14ac:dyDescent="0.3">
      <c r="B1048" s="22" t="s">
        <v>10</v>
      </c>
      <c r="C1048" s="22">
        <v>1185732</v>
      </c>
      <c r="D1048" s="23">
        <v>44358</v>
      </c>
      <c r="E1048" s="22" t="s">
        <v>30</v>
      </c>
      <c r="F1048" s="22" t="s">
        <v>52</v>
      </c>
      <c r="G1048" s="22" t="s">
        <v>53</v>
      </c>
      <c r="H1048" s="22" t="s">
        <v>16</v>
      </c>
      <c r="I1048" s="24">
        <v>0.45</v>
      </c>
      <c r="J1048" s="25">
        <v>1500</v>
      </c>
      <c r="K1048" s="26">
        <f t="shared" si="343"/>
        <v>675</v>
      </c>
      <c r="L1048" s="26">
        <f t="shared" si="344"/>
        <v>236.24999999999997</v>
      </c>
      <c r="M1048" s="27">
        <v>0.35</v>
      </c>
      <c r="O1048" s="1"/>
      <c r="P1048" s="4"/>
      <c r="Q1048" s="3"/>
      <c r="R1048" s="5"/>
    </row>
    <row r="1049" spans="2:18" x14ac:dyDescent="0.3">
      <c r="B1049" s="22" t="s">
        <v>10</v>
      </c>
      <c r="C1049" s="22">
        <v>1185732</v>
      </c>
      <c r="D1049" s="23">
        <v>44358</v>
      </c>
      <c r="E1049" s="22" t="s">
        <v>30</v>
      </c>
      <c r="F1049" s="22" t="s">
        <v>52</v>
      </c>
      <c r="G1049" s="22" t="s">
        <v>53</v>
      </c>
      <c r="H1049" s="22" t="s">
        <v>17</v>
      </c>
      <c r="I1049" s="24">
        <v>0.5</v>
      </c>
      <c r="J1049" s="25">
        <v>3250</v>
      </c>
      <c r="K1049" s="26">
        <f t="shared" si="343"/>
        <v>1625</v>
      </c>
      <c r="L1049" s="26">
        <f t="shared" si="344"/>
        <v>812.5</v>
      </c>
      <c r="M1049" s="27">
        <v>0.5</v>
      </c>
      <c r="O1049" s="1"/>
      <c r="P1049" s="4"/>
      <c r="Q1049" s="3"/>
      <c r="R1049" s="5"/>
    </row>
    <row r="1050" spans="2:18" x14ac:dyDescent="0.3">
      <c r="B1050" s="22" t="s">
        <v>10</v>
      </c>
      <c r="C1050" s="22">
        <v>1185732</v>
      </c>
      <c r="D1050" s="23">
        <v>44387</v>
      </c>
      <c r="E1050" s="22" t="s">
        <v>30</v>
      </c>
      <c r="F1050" s="22" t="s">
        <v>52</v>
      </c>
      <c r="G1050" s="22" t="s">
        <v>53</v>
      </c>
      <c r="H1050" s="22" t="s">
        <v>12</v>
      </c>
      <c r="I1050" s="24">
        <v>0.45</v>
      </c>
      <c r="J1050" s="25">
        <v>5500</v>
      </c>
      <c r="K1050" s="26">
        <f>I1050*J1050</f>
        <v>2475</v>
      </c>
      <c r="L1050" s="26">
        <f>K1050*M1050</f>
        <v>990</v>
      </c>
      <c r="M1050" s="27">
        <v>0.4</v>
      </c>
      <c r="O1050" s="1"/>
      <c r="P1050" s="4"/>
      <c r="Q1050" s="3"/>
      <c r="R1050" s="5"/>
    </row>
    <row r="1051" spans="2:18" x14ac:dyDescent="0.3">
      <c r="B1051" s="22" t="s">
        <v>10</v>
      </c>
      <c r="C1051" s="22">
        <v>1185732</v>
      </c>
      <c r="D1051" s="23">
        <v>44387</v>
      </c>
      <c r="E1051" s="22" t="s">
        <v>30</v>
      </c>
      <c r="F1051" s="22" t="s">
        <v>52</v>
      </c>
      <c r="G1051" s="22" t="s">
        <v>53</v>
      </c>
      <c r="H1051" s="22" t="s">
        <v>15</v>
      </c>
      <c r="I1051" s="24">
        <v>0.40000000000000008</v>
      </c>
      <c r="J1051" s="25">
        <v>3000</v>
      </c>
      <c r="K1051" s="26">
        <f>I1051*J1051</f>
        <v>1200.0000000000002</v>
      </c>
      <c r="L1051" s="26">
        <f>K1051*M1051</f>
        <v>420.00000000000006</v>
      </c>
      <c r="M1051" s="27">
        <v>0.35</v>
      </c>
      <c r="O1051" s="1"/>
      <c r="P1051" s="4"/>
      <c r="Q1051" s="3"/>
      <c r="R1051" s="5"/>
    </row>
    <row r="1052" spans="2:18" x14ac:dyDescent="0.3">
      <c r="B1052" s="22" t="s">
        <v>10</v>
      </c>
      <c r="C1052" s="22">
        <v>1185732</v>
      </c>
      <c r="D1052" s="23">
        <v>44387</v>
      </c>
      <c r="E1052" s="22" t="s">
        <v>30</v>
      </c>
      <c r="F1052" s="22" t="s">
        <v>52</v>
      </c>
      <c r="G1052" s="22" t="s">
        <v>53</v>
      </c>
      <c r="H1052" s="22" t="s">
        <v>13</v>
      </c>
      <c r="I1052" s="24">
        <v>0.35000000000000003</v>
      </c>
      <c r="J1052" s="25">
        <v>2250</v>
      </c>
      <c r="K1052" s="26">
        <f t="shared" ref="K1052:K1055" si="345">I1052*J1052</f>
        <v>787.50000000000011</v>
      </c>
      <c r="L1052" s="26">
        <f t="shared" ref="L1052:L1055" si="346">K1052*M1052</f>
        <v>275.625</v>
      </c>
      <c r="M1052" s="27">
        <v>0.35</v>
      </c>
      <c r="O1052" s="1"/>
      <c r="P1052" s="4"/>
      <c r="Q1052" s="3"/>
      <c r="R1052" s="5"/>
    </row>
    <row r="1053" spans="2:18" x14ac:dyDescent="0.3">
      <c r="B1053" s="22" t="s">
        <v>10</v>
      </c>
      <c r="C1053" s="22">
        <v>1185732</v>
      </c>
      <c r="D1053" s="23">
        <v>44387</v>
      </c>
      <c r="E1053" s="22" t="s">
        <v>30</v>
      </c>
      <c r="F1053" s="22" t="s">
        <v>52</v>
      </c>
      <c r="G1053" s="22" t="s">
        <v>53</v>
      </c>
      <c r="H1053" s="22" t="s">
        <v>14</v>
      </c>
      <c r="I1053" s="24">
        <v>0.35000000000000003</v>
      </c>
      <c r="J1053" s="25">
        <v>1750</v>
      </c>
      <c r="K1053" s="26">
        <f t="shared" si="345"/>
        <v>612.50000000000011</v>
      </c>
      <c r="L1053" s="26">
        <f t="shared" si="346"/>
        <v>245.00000000000006</v>
      </c>
      <c r="M1053" s="27">
        <v>0.4</v>
      </c>
      <c r="O1053" s="1"/>
      <c r="P1053" s="4"/>
      <c r="Q1053" s="3"/>
      <c r="R1053" s="5"/>
    </row>
    <row r="1054" spans="2:18" x14ac:dyDescent="0.3">
      <c r="B1054" s="22" t="s">
        <v>10</v>
      </c>
      <c r="C1054" s="22">
        <v>1185732</v>
      </c>
      <c r="D1054" s="23">
        <v>44387</v>
      </c>
      <c r="E1054" s="22" t="s">
        <v>30</v>
      </c>
      <c r="F1054" s="22" t="s">
        <v>52</v>
      </c>
      <c r="G1054" s="22" t="s">
        <v>53</v>
      </c>
      <c r="H1054" s="22" t="s">
        <v>16</v>
      </c>
      <c r="I1054" s="24">
        <v>0.45</v>
      </c>
      <c r="J1054" s="25">
        <v>1750</v>
      </c>
      <c r="K1054" s="26">
        <f t="shared" si="345"/>
        <v>787.5</v>
      </c>
      <c r="L1054" s="26">
        <f t="shared" si="346"/>
        <v>275.625</v>
      </c>
      <c r="M1054" s="27">
        <v>0.35</v>
      </c>
      <c r="O1054" s="1"/>
      <c r="P1054" s="4"/>
      <c r="Q1054" s="3"/>
      <c r="R1054" s="5"/>
    </row>
    <row r="1055" spans="2:18" x14ac:dyDescent="0.3">
      <c r="B1055" s="22" t="s">
        <v>10</v>
      </c>
      <c r="C1055" s="22">
        <v>1185732</v>
      </c>
      <c r="D1055" s="23">
        <v>44387</v>
      </c>
      <c r="E1055" s="22" t="s">
        <v>30</v>
      </c>
      <c r="F1055" s="22" t="s">
        <v>52</v>
      </c>
      <c r="G1055" s="22" t="s">
        <v>53</v>
      </c>
      <c r="H1055" s="22" t="s">
        <v>17</v>
      </c>
      <c r="I1055" s="24">
        <v>0.5</v>
      </c>
      <c r="J1055" s="25">
        <v>3500</v>
      </c>
      <c r="K1055" s="26">
        <f t="shared" si="345"/>
        <v>1750</v>
      </c>
      <c r="L1055" s="26">
        <f t="shared" si="346"/>
        <v>875</v>
      </c>
      <c r="M1055" s="27">
        <v>0.5</v>
      </c>
      <c r="O1055" s="1"/>
      <c r="P1055" s="4"/>
      <c r="Q1055" s="3"/>
      <c r="R1055" s="5"/>
    </row>
    <row r="1056" spans="2:18" x14ac:dyDescent="0.3">
      <c r="B1056" s="22" t="s">
        <v>10</v>
      </c>
      <c r="C1056" s="22">
        <v>1185732</v>
      </c>
      <c r="D1056" s="23">
        <v>44419</v>
      </c>
      <c r="E1056" s="22" t="s">
        <v>30</v>
      </c>
      <c r="F1056" s="22" t="s">
        <v>52</v>
      </c>
      <c r="G1056" s="22" t="s">
        <v>53</v>
      </c>
      <c r="H1056" s="22" t="s">
        <v>12</v>
      </c>
      <c r="I1056" s="24">
        <v>0.45</v>
      </c>
      <c r="J1056" s="25">
        <v>5000</v>
      </c>
      <c r="K1056" s="26">
        <f>I1056*J1056</f>
        <v>2250</v>
      </c>
      <c r="L1056" s="26">
        <f>K1056*M1056</f>
        <v>900</v>
      </c>
      <c r="M1056" s="27">
        <v>0.4</v>
      </c>
      <c r="O1056" s="1"/>
      <c r="P1056" s="4"/>
      <c r="Q1056" s="3"/>
      <c r="R1056" s="5"/>
    </row>
    <row r="1057" spans="2:18" x14ac:dyDescent="0.3">
      <c r="B1057" s="22" t="s">
        <v>10</v>
      </c>
      <c r="C1057" s="22">
        <v>1185732</v>
      </c>
      <c r="D1057" s="23">
        <v>44419</v>
      </c>
      <c r="E1057" s="22" t="s">
        <v>30</v>
      </c>
      <c r="F1057" s="22" t="s">
        <v>52</v>
      </c>
      <c r="G1057" s="22" t="s">
        <v>53</v>
      </c>
      <c r="H1057" s="22" t="s">
        <v>15</v>
      </c>
      <c r="I1057" s="24">
        <v>0.45000000000000007</v>
      </c>
      <c r="J1057" s="25">
        <v>2750</v>
      </c>
      <c r="K1057" s="26">
        <f>I1057*J1057</f>
        <v>1237.5000000000002</v>
      </c>
      <c r="L1057" s="26">
        <f>K1057*M1057</f>
        <v>433.12500000000006</v>
      </c>
      <c r="M1057" s="27">
        <v>0.35</v>
      </c>
      <c r="O1057" s="1"/>
      <c r="P1057" s="4"/>
      <c r="Q1057" s="3"/>
      <c r="R1057" s="5"/>
    </row>
    <row r="1058" spans="2:18" x14ac:dyDescent="0.3">
      <c r="B1058" s="22" t="s">
        <v>10</v>
      </c>
      <c r="C1058" s="22">
        <v>1185732</v>
      </c>
      <c r="D1058" s="23">
        <v>44419</v>
      </c>
      <c r="E1058" s="22" t="s">
        <v>30</v>
      </c>
      <c r="F1058" s="22" t="s">
        <v>52</v>
      </c>
      <c r="G1058" s="22" t="s">
        <v>53</v>
      </c>
      <c r="H1058" s="22" t="s">
        <v>13</v>
      </c>
      <c r="I1058" s="24">
        <v>0.4</v>
      </c>
      <c r="J1058" s="25">
        <v>2000</v>
      </c>
      <c r="K1058" s="26">
        <f t="shared" ref="K1058:K1061" si="347">I1058*J1058</f>
        <v>800</v>
      </c>
      <c r="L1058" s="26">
        <f t="shared" ref="L1058:L1061" si="348">K1058*M1058</f>
        <v>280</v>
      </c>
      <c r="M1058" s="27">
        <v>0.35</v>
      </c>
      <c r="O1058" s="1"/>
      <c r="P1058" s="4"/>
      <c r="Q1058" s="3"/>
      <c r="R1058" s="5"/>
    </row>
    <row r="1059" spans="2:18" x14ac:dyDescent="0.3">
      <c r="B1059" s="22" t="s">
        <v>10</v>
      </c>
      <c r="C1059" s="22">
        <v>1185732</v>
      </c>
      <c r="D1059" s="23">
        <v>44419</v>
      </c>
      <c r="E1059" s="22" t="s">
        <v>30</v>
      </c>
      <c r="F1059" s="22" t="s">
        <v>52</v>
      </c>
      <c r="G1059" s="22" t="s">
        <v>53</v>
      </c>
      <c r="H1059" s="22" t="s">
        <v>14</v>
      </c>
      <c r="I1059" s="24">
        <v>0.30000000000000004</v>
      </c>
      <c r="J1059" s="25">
        <v>1250</v>
      </c>
      <c r="K1059" s="26">
        <f t="shared" si="347"/>
        <v>375.00000000000006</v>
      </c>
      <c r="L1059" s="26">
        <f t="shared" si="348"/>
        <v>150.00000000000003</v>
      </c>
      <c r="M1059" s="27">
        <v>0.4</v>
      </c>
      <c r="O1059" s="1"/>
      <c r="P1059" s="4"/>
      <c r="Q1059" s="3"/>
      <c r="R1059" s="5"/>
    </row>
    <row r="1060" spans="2:18" x14ac:dyDescent="0.3">
      <c r="B1060" s="22" t="s">
        <v>10</v>
      </c>
      <c r="C1060" s="22">
        <v>1185732</v>
      </c>
      <c r="D1060" s="23">
        <v>44419</v>
      </c>
      <c r="E1060" s="22" t="s">
        <v>30</v>
      </c>
      <c r="F1060" s="22" t="s">
        <v>52</v>
      </c>
      <c r="G1060" s="22" t="s">
        <v>53</v>
      </c>
      <c r="H1060" s="22" t="s">
        <v>16</v>
      </c>
      <c r="I1060" s="24">
        <v>0.4</v>
      </c>
      <c r="J1060" s="25">
        <v>1000</v>
      </c>
      <c r="K1060" s="26">
        <f t="shared" si="347"/>
        <v>400</v>
      </c>
      <c r="L1060" s="26">
        <f t="shared" si="348"/>
        <v>140</v>
      </c>
      <c r="M1060" s="27">
        <v>0.35</v>
      </c>
      <c r="O1060" s="1"/>
      <c r="P1060" s="4"/>
      <c r="Q1060" s="3"/>
      <c r="R1060" s="5"/>
    </row>
    <row r="1061" spans="2:18" x14ac:dyDescent="0.3">
      <c r="B1061" s="22" t="s">
        <v>10</v>
      </c>
      <c r="C1061" s="22">
        <v>1185732</v>
      </c>
      <c r="D1061" s="23">
        <v>44419</v>
      </c>
      <c r="E1061" s="22" t="s">
        <v>30</v>
      </c>
      <c r="F1061" s="22" t="s">
        <v>52</v>
      </c>
      <c r="G1061" s="22" t="s">
        <v>53</v>
      </c>
      <c r="H1061" s="22" t="s">
        <v>17</v>
      </c>
      <c r="I1061" s="24">
        <v>0.45</v>
      </c>
      <c r="J1061" s="25">
        <v>2750</v>
      </c>
      <c r="K1061" s="26">
        <f t="shared" si="347"/>
        <v>1237.5</v>
      </c>
      <c r="L1061" s="26">
        <f t="shared" si="348"/>
        <v>618.75</v>
      </c>
      <c r="M1061" s="27">
        <v>0.5</v>
      </c>
      <c r="O1061" s="1"/>
      <c r="P1061" s="4"/>
      <c r="Q1061" s="3"/>
      <c r="R1061" s="5"/>
    </row>
    <row r="1062" spans="2:18" x14ac:dyDescent="0.3">
      <c r="B1062" s="22" t="s">
        <v>10</v>
      </c>
      <c r="C1062" s="22">
        <v>1185732</v>
      </c>
      <c r="D1062" s="23">
        <v>44451</v>
      </c>
      <c r="E1062" s="22" t="s">
        <v>30</v>
      </c>
      <c r="F1062" s="22" t="s">
        <v>52</v>
      </c>
      <c r="G1062" s="22" t="s">
        <v>53</v>
      </c>
      <c r="H1062" s="22" t="s">
        <v>12</v>
      </c>
      <c r="I1062" s="24">
        <v>0.4</v>
      </c>
      <c r="J1062" s="25">
        <v>4000</v>
      </c>
      <c r="K1062" s="26">
        <f>I1062*J1062</f>
        <v>1600</v>
      </c>
      <c r="L1062" s="26">
        <f>K1062*M1062</f>
        <v>640</v>
      </c>
      <c r="M1062" s="27">
        <v>0.4</v>
      </c>
      <c r="O1062" s="1"/>
      <c r="P1062" s="4"/>
      <c r="Q1062" s="3"/>
      <c r="R1062" s="5"/>
    </row>
    <row r="1063" spans="2:18" x14ac:dyDescent="0.3">
      <c r="B1063" s="22" t="s">
        <v>10</v>
      </c>
      <c r="C1063" s="22">
        <v>1185732</v>
      </c>
      <c r="D1063" s="23">
        <v>44451</v>
      </c>
      <c r="E1063" s="22" t="s">
        <v>30</v>
      </c>
      <c r="F1063" s="22" t="s">
        <v>52</v>
      </c>
      <c r="G1063" s="22" t="s">
        <v>53</v>
      </c>
      <c r="H1063" s="22" t="s">
        <v>15</v>
      </c>
      <c r="I1063" s="24">
        <v>0.35000000000000009</v>
      </c>
      <c r="J1063" s="25">
        <v>2000</v>
      </c>
      <c r="K1063" s="26">
        <f>I1063*J1063</f>
        <v>700.00000000000023</v>
      </c>
      <c r="L1063" s="26">
        <f>K1063*M1063</f>
        <v>245.00000000000006</v>
      </c>
      <c r="M1063" s="27">
        <v>0.35</v>
      </c>
      <c r="O1063" s="1"/>
      <c r="P1063" s="4"/>
      <c r="Q1063" s="3"/>
      <c r="R1063" s="5"/>
    </row>
    <row r="1064" spans="2:18" x14ac:dyDescent="0.3">
      <c r="B1064" s="22" t="s">
        <v>10</v>
      </c>
      <c r="C1064" s="22">
        <v>1185732</v>
      </c>
      <c r="D1064" s="23">
        <v>44451</v>
      </c>
      <c r="E1064" s="22" t="s">
        <v>30</v>
      </c>
      <c r="F1064" s="22" t="s">
        <v>52</v>
      </c>
      <c r="G1064" s="22" t="s">
        <v>53</v>
      </c>
      <c r="H1064" s="22" t="s">
        <v>13</v>
      </c>
      <c r="I1064" s="24">
        <v>0.2</v>
      </c>
      <c r="J1064" s="25">
        <v>1000</v>
      </c>
      <c r="K1064" s="26">
        <f t="shared" ref="K1064:K1067" si="349">I1064*J1064</f>
        <v>200</v>
      </c>
      <c r="L1064" s="26">
        <f t="shared" ref="L1064:L1067" si="350">K1064*M1064</f>
        <v>70</v>
      </c>
      <c r="M1064" s="27">
        <v>0.35</v>
      </c>
      <c r="O1064" s="1"/>
      <c r="P1064" s="4"/>
      <c r="Q1064" s="3"/>
      <c r="R1064" s="5"/>
    </row>
    <row r="1065" spans="2:18" x14ac:dyDescent="0.3">
      <c r="B1065" s="22" t="s">
        <v>10</v>
      </c>
      <c r="C1065" s="22">
        <v>1185732</v>
      </c>
      <c r="D1065" s="23">
        <v>44451</v>
      </c>
      <c r="E1065" s="22" t="s">
        <v>30</v>
      </c>
      <c r="F1065" s="22" t="s">
        <v>52</v>
      </c>
      <c r="G1065" s="22" t="s">
        <v>53</v>
      </c>
      <c r="H1065" s="22" t="s">
        <v>14</v>
      </c>
      <c r="I1065" s="24">
        <v>0.2</v>
      </c>
      <c r="J1065" s="25">
        <v>750</v>
      </c>
      <c r="K1065" s="26">
        <f t="shared" si="349"/>
        <v>150</v>
      </c>
      <c r="L1065" s="26">
        <f t="shared" si="350"/>
        <v>60</v>
      </c>
      <c r="M1065" s="27">
        <v>0.4</v>
      </c>
      <c r="O1065" s="1"/>
      <c r="P1065" s="4"/>
      <c r="Q1065" s="3"/>
      <c r="R1065" s="5"/>
    </row>
    <row r="1066" spans="2:18" x14ac:dyDescent="0.3">
      <c r="B1066" s="22" t="s">
        <v>10</v>
      </c>
      <c r="C1066" s="22">
        <v>1185732</v>
      </c>
      <c r="D1066" s="23">
        <v>44451</v>
      </c>
      <c r="E1066" s="22" t="s">
        <v>30</v>
      </c>
      <c r="F1066" s="22" t="s">
        <v>52</v>
      </c>
      <c r="G1066" s="22" t="s">
        <v>53</v>
      </c>
      <c r="H1066" s="22" t="s">
        <v>16</v>
      </c>
      <c r="I1066" s="24">
        <v>0.3</v>
      </c>
      <c r="J1066" s="25">
        <v>750</v>
      </c>
      <c r="K1066" s="26">
        <f t="shared" si="349"/>
        <v>225</v>
      </c>
      <c r="L1066" s="26">
        <f t="shared" si="350"/>
        <v>78.75</v>
      </c>
      <c r="M1066" s="27">
        <v>0.35</v>
      </c>
      <c r="O1066" s="1"/>
      <c r="P1066" s="4"/>
      <c r="Q1066" s="3"/>
      <c r="R1066" s="5"/>
    </row>
    <row r="1067" spans="2:18" x14ac:dyDescent="0.3">
      <c r="B1067" s="22" t="s">
        <v>10</v>
      </c>
      <c r="C1067" s="22">
        <v>1185732</v>
      </c>
      <c r="D1067" s="23">
        <v>44451</v>
      </c>
      <c r="E1067" s="22" t="s">
        <v>30</v>
      </c>
      <c r="F1067" s="22" t="s">
        <v>52</v>
      </c>
      <c r="G1067" s="22" t="s">
        <v>53</v>
      </c>
      <c r="H1067" s="22" t="s">
        <v>17</v>
      </c>
      <c r="I1067" s="24">
        <v>0.35000000000000003</v>
      </c>
      <c r="J1067" s="25">
        <v>1500</v>
      </c>
      <c r="K1067" s="26">
        <f t="shared" si="349"/>
        <v>525</v>
      </c>
      <c r="L1067" s="26">
        <f t="shared" si="350"/>
        <v>262.5</v>
      </c>
      <c r="M1067" s="27">
        <v>0.5</v>
      </c>
      <c r="O1067" s="1"/>
      <c r="P1067" s="4"/>
      <c r="Q1067" s="3"/>
      <c r="R1067" s="5"/>
    </row>
    <row r="1068" spans="2:18" x14ac:dyDescent="0.3">
      <c r="B1068" s="22" t="s">
        <v>10</v>
      </c>
      <c r="C1068" s="22">
        <v>1185732</v>
      </c>
      <c r="D1068" s="23">
        <v>44480</v>
      </c>
      <c r="E1068" s="22" t="s">
        <v>30</v>
      </c>
      <c r="F1068" s="22" t="s">
        <v>52</v>
      </c>
      <c r="G1068" s="22" t="s">
        <v>53</v>
      </c>
      <c r="H1068" s="22" t="s">
        <v>12</v>
      </c>
      <c r="I1068" s="24">
        <v>0.39999999999999997</v>
      </c>
      <c r="J1068" s="25">
        <v>3250</v>
      </c>
      <c r="K1068" s="26">
        <f>I1068*J1068</f>
        <v>1300</v>
      </c>
      <c r="L1068" s="26">
        <f>K1068*M1068</f>
        <v>520</v>
      </c>
      <c r="M1068" s="27">
        <v>0.4</v>
      </c>
      <c r="O1068" s="1"/>
      <c r="P1068" s="4"/>
      <c r="Q1068" s="3"/>
      <c r="R1068" s="5"/>
    </row>
    <row r="1069" spans="2:18" x14ac:dyDescent="0.3">
      <c r="B1069" s="22" t="s">
        <v>10</v>
      </c>
      <c r="C1069" s="22">
        <v>1185732</v>
      </c>
      <c r="D1069" s="23">
        <v>44480</v>
      </c>
      <c r="E1069" s="22" t="s">
        <v>30</v>
      </c>
      <c r="F1069" s="22" t="s">
        <v>52</v>
      </c>
      <c r="G1069" s="22" t="s">
        <v>53</v>
      </c>
      <c r="H1069" s="22" t="s">
        <v>15</v>
      </c>
      <c r="I1069" s="24">
        <v>0.3</v>
      </c>
      <c r="J1069" s="25">
        <v>1500</v>
      </c>
      <c r="K1069" s="26">
        <f>I1069*J1069</f>
        <v>450</v>
      </c>
      <c r="L1069" s="26">
        <f>K1069*M1069</f>
        <v>157.5</v>
      </c>
      <c r="M1069" s="27">
        <v>0.35</v>
      </c>
      <c r="O1069" s="1"/>
      <c r="P1069" s="4"/>
      <c r="Q1069" s="3"/>
      <c r="R1069" s="5"/>
    </row>
    <row r="1070" spans="2:18" x14ac:dyDescent="0.3">
      <c r="B1070" s="22" t="s">
        <v>10</v>
      </c>
      <c r="C1070" s="22">
        <v>1185732</v>
      </c>
      <c r="D1070" s="23">
        <v>44480</v>
      </c>
      <c r="E1070" s="22" t="s">
        <v>30</v>
      </c>
      <c r="F1070" s="22" t="s">
        <v>52</v>
      </c>
      <c r="G1070" s="22" t="s">
        <v>53</v>
      </c>
      <c r="H1070" s="22" t="s">
        <v>13</v>
      </c>
      <c r="I1070" s="24">
        <v>0.3</v>
      </c>
      <c r="J1070" s="25">
        <v>500</v>
      </c>
      <c r="K1070" s="26">
        <f t="shared" ref="K1070:K1073" si="351">I1070*J1070</f>
        <v>150</v>
      </c>
      <c r="L1070" s="26">
        <f t="shared" ref="L1070:L1073" si="352">K1070*M1070</f>
        <v>52.5</v>
      </c>
      <c r="M1070" s="27">
        <v>0.35</v>
      </c>
      <c r="O1070" s="1"/>
      <c r="P1070" s="4"/>
      <c r="Q1070" s="3"/>
      <c r="R1070" s="5"/>
    </row>
    <row r="1071" spans="2:18" x14ac:dyDescent="0.3">
      <c r="B1071" s="22" t="s">
        <v>10</v>
      </c>
      <c r="C1071" s="22">
        <v>1185732</v>
      </c>
      <c r="D1071" s="23">
        <v>44480</v>
      </c>
      <c r="E1071" s="22" t="s">
        <v>30</v>
      </c>
      <c r="F1071" s="22" t="s">
        <v>52</v>
      </c>
      <c r="G1071" s="22" t="s">
        <v>53</v>
      </c>
      <c r="H1071" s="22" t="s">
        <v>14</v>
      </c>
      <c r="I1071" s="24">
        <v>0.3</v>
      </c>
      <c r="J1071" s="25">
        <v>250</v>
      </c>
      <c r="K1071" s="26">
        <f t="shared" si="351"/>
        <v>75</v>
      </c>
      <c r="L1071" s="26">
        <f t="shared" si="352"/>
        <v>30</v>
      </c>
      <c r="M1071" s="27">
        <v>0.4</v>
      </c>
      <c r="O1071" s="1"/>
      <c r="P1071" s="4"/>
      <c r="Q1071" s="3"/>
      <c r="R1071" s="5"/>
    </row>
    <row r="1072" spans="2:18" x14ac:dyDescent="0.3">
      <c r="B1072" s="22" t="s">
        <v>10</v>
      </c>
      <c r="C1072" s="22">
        <v>1185732</v>
      </c>
      <c r="D1072" s="23">
        <v>44480</v>
      </c>
      <c r="E1072" s="22" t="s">
        <v>30</v>
      </c>
      <c r="F1072" s="22" t="s">
        <v>52</v>
      </c>
      <c r="G1072" s="22" t="s">
        <v>53</v>
      </c>
      <c r="H1072" s="22" t="s">
        <v>16</v>
      </c>
      <c r="I1072" s="24">
        <v>0.39999999999999997</v>
      </c>
      <c r="J1072" s="25">
        <v>250</v>
      </c>
      <c r="K1072" s="26">
        <f t="shared" si="351"/>
        <v>99.999999999999986</v>
      </c>
      <c r="L1072" s="26">
        <f t="shared" si="352"/>
        <v>34.999999999999993</v>
      </c>
      <c r="M1072" s="27">
        <v>0.35</v>
      </c>
      <c r="O1072" s="1"/>
      <c r="P1072" s="4"/>
      <c r="Q1072" s="3"/>
      <c r="R1072" s="5"/>
    </row>
    <row r="1073" spans="1:18" x14ac:dyDescent="0.3">
      <c r="B1073" s="22" t="s">
        <v>10</v>
      </c>
      <c r="C1073" s="22">
        <v>1185732</v>
      </c>
      <c r="D1073" s="23">
        <v>44480</v>
      </c>
      <c r="E1073" s="22" t="s">
        <v>30</v>
      </c>
      <c r="F1073" s="22" t="s">
        <v>52</v>
      </c>
      <c r="G1073" s="22" t="s">
        <v>53</v>
      </c>
      <c r="H1073" s="22" t="s">
        <v>17</v>
      </c>
      <c r="I1073" s="24">
        <v>0.4499999999999999</v>
      </c>
      <c r="J1073" s="25">
        <v>1500</v>
      </c>
      <c r="K1073" s="26">
        <f t="shared" si="351"/>
        <v>674.99999999999989</v>
      </c>
      <c r="L1073" s="26">
        <f t="shared" si="352"/>
        <v>337.49999999999994</v>
      </c>
      <c r="M1073" s="27">
        <v>0.5</v>
      </c>
      <c r="O1073" s="1"/>
      <c r="P1073" s="4"/>
      <c r="Q1073" s="3"/>
      <c r="R1073" s="5"/>
    </row>
    <row r="1074" spans="1:18" x14ac:dyDescent="0.3">
      <c r="B1074" s="22" t="s">
        <v>10</v>
      </c>
      <c r="C1074" s="22">
        <v>1185732</v>
      </c>
      <c r="D1074" s="23">
        <v>44511</v>
      </c>
      <c r="E1074" s="22" t="s">
        <v>30</v>
      </c>
      <c r="F1074" s="22" t="s">
        <v>52</v>
      </c>
      <c r="G1074" s="22" t="s">
        <v>53</v>
      </c>
      <c r="H1074" s="22" t="s">
        <v>12</v>
      </c>
      <c r="I1074" s="24">
        <v>0.4</v>
      </c>
      <c r="J1074" s="25">
        <v>3000</v>
      </c>
      <c r="K1074" s="26">
        <f>I1074*J1074</f>
        <v>1200</v>
      </c>
      <c r="L1074" s="26">
        <f>K1074*M1074</f>
        <v>480</v>
      </c>
      <c r="M1074" s="27">
        <v>0.4</v>
      </c>
      <c r="O1074" s="1"/>
      <c r="P1074" s="4"/>
      <c r="Q1074" s="3"/>
      <c r="R1074" s="5"/>
    </row>
    <row r="1075" spans="1:18" x14ac:dyDescent="0.3">
      <c r="B1075" s="22" t="s">
        <v>10</v>
      </c>
      <c r="C1075" s="22">
        <v>1185732</v>
      </c>
      <c r="D1075" s="23">
        <v>44511</v>
      </c>
      <c r="E1075" s="22" t="s">
        <v>30</v>
      </c>
      <c r="F1075" s="22" t="s">
        <v>52</v>
      </c>
      <c r="G1075" s="22" t="s">
        <v>53</v>
      </c>
      <c r="H1075" s="22" t="s">
        <v>15</v>
      </c>
      <c r="I1075" s="24">
        <v>0.30000000000000004</v>
      </c>
      <c r="J1075" s="25">
        <v>1500</v>
      </c>
      <c r="K1075" s="26">
        <f>I1075*J1075</f>
        <v>450.00000000000006</v>
      </c>
      <c r="L1075" s="26">
        <f>K1075*M1075</f>
        <v>157.5</v>
      </c>
      <c r="M1075" s="27">
        <v>0.35</v>
      </c>
      <c r="O1075" s="1"/>
      <c r="P1075" s="4"/>
      <c r="Q1075" s="3"/>
      <c r="R1075" s="5"/>
    </row>
    <row r="1076" spans="1:18" x14ac:dyDescent="0.3">
      <c r="B1076" s="22" t="s">
        <v>10</v>
      </c>
      <c r="C1076" s="22">
        <v>1185732</v>
      </c>
      <c r="D1076" s="23">
        <v>44511</v>
      </c>
      <c r="E1076" s="22" t="s">
        <v>30</v>
      </c>
      <c r="F1076" s="22" t="s">
        <v>52</v>
      </c>
      <c r="G1076" s="22" t="s">
        <v>53</v>
      </c>
      <c r="H1076" s="22" t="s">
        <v>13</v>
      </c>
      <c r="I1076" s="24">
        <v>0.30000000000000004</v>
      </c>
      <c r="J1076" s="25">
        <v>950</v>
      </c>
      <c r="K1076" s="26">
        <f t="shared" ref="K1076:K1079" si="353">I1076*J1076</f>
        <v>285.00000000000006</v>
      </c>
      <c r="L1076" s="26">
        <f t="shared" ref="L1076:L1079" si="354">K1076*M1076</f>
        <v>99.750000000000014</v>
      </c>
      <c r="M1076" s="27">
        <v>0.35</v>
      </c>
      <c r="O1076" s="1"/>
      <c r="P1076" s="4"/>
      <c r="Q1076" s="3"/>
      <c r="R1076" s="5"/>
    </row>
    <row r="1077" spans="1:18" x14ac:dyDescent="0.3">
      <c r="B1077" s="22" t="s">
        <v>10</v>
      </c>
      <c r="C1077" s="22">
        <v>1185732</v>
      </c>
      <c r="D1077" s="23">
        <v>44511</v>
      </c>
      <c r="E1077" s="22" t="s">
        <v>30</v>
      </c>
      <c r="F1077" s="22" t="s">
        <v>52</v>
      </c>
      <c r="G1077" s="22" t="s">
        <v>53</v>
      </c>
      <c r="H1077" s="22" t="s">
        <v>14</v>
      </c>
      <c r="I1077" s="24">
        <v>0.30000000000000004</v>
      </c>
      <c r="J1077" s="25">
        <v>1250</v>
      </c>
      <c r="K1077" s="26">
        <f t="shared" si="353"/>
        <v>375.00000000000006</v>
      </c>
      <c r="L1077" s="26">
        <f t="shared" si="354"/>
        <v>150.00000000000003</v>
      </c>
      <c r="M1077" s="27">
        <v>0.4</v>
      </c>
      <c r="O1077" s="1"/>
      <c r="P1077" s="4"/>
      <c r="Q1077" s="3"/>
      <c r="R1077" s="5"/>
    </row>
    <row r="1078" spans="1:18" x14ac:dyDescent="0.3">
      <c r="B1078" s="22" t="s">
        <v>10</v>
      </c>
      <c r="C1078" s="22">
        <v>1185732</v>
      </c>
      <c r="D1078" s="23">
        <v>44511</v>
      </c>
      <c r="E1078" s="22" t="s">
        <v>30</v>
      </c>
      <c r="F1078" s="22" t="s">
        <v>52</v>
      </c>
      <c r="G1078" s="22" t="s">
        <v>53</v>
      </c>
      <c r="H1078" s="22" t="s">
        <v>16</v>
      </c>
      <c r="I1078" s="24">
        <v>0.49999999999999994</v>
      </c>
      <c r="J1078" s="25">
        <v>1000</v>
      </c>
      <c r="K1078" s="26">
        <f t="shared" si="353"/>
        <v>499.99999999999994</v>
      </c>
      <c r="L1078" s="26">
        <f t="shared" si="354"/>
        <v>174.99999999999997</v>
      </c>
      <c r="M1078" s="27">
        <v>0.35</v>
      </c>
      <c r="O1078" s="1"/>
      <c r="P1078" s="4"/>
      <c r="Q1078" s="3"/>
      <c r="R1078" s="5"/>
    </row>
    <row r="1079" spans="1:18" x14ac:dyDescent="0.3">
      <c r="B1079" s="22" t="s">
        <v>10</v>
      </c>
      <c r="C1079" s="22">
        <v>1185732</v>
      </c>
      <c r="D1079" s="23">
        <v>44511</v>
      </c>
      <c r="E1079" s="22" t="s">
        <v>30</v>
      </c>
      <c r="F1079" s="22" t="s">
        <v>52</v>
      </c>
      <c r="G1079" s="22" t="s">
        <v>53</v>
      </c>
      <c r="H1079" s="22" t="s">
        <v>17</v>
      </c>
      <c r="I1079" s="24">
        <v>0.54999999999999982</v>
      </c>
      <c r="J1079" s="25">
        <v>2000</v>
      </c>
      <c r="K1079" s="26">
        <f t="shared" si="353"/>
        <v>1099.9999999999995</v>
      </c>
      <c r="L1079" s="26">
        <f t="shared" si="354"/>
        <v>549.99999999999977</v>
      </c>
      <c r="M1079" s="27">
        <v>0.5</v>
      </c>
      <c r="O1079" s="1"/>
      <c r="P1079" s="4"/>
      <c r="Q1079" s="3"/>
      <c r="R1079" s="5"/>
    </row>
    <row r="1080" spans="1:18" x14ac:dyDescent="0.3">
      <c r="B1080" s="22" t="s">
        <v>10</v>
      </c>
      <c r="C1080" s="22">
        <v>1185732</v>
      </c>
      <c r="D1080" s="23">
        <v>44540</v>
      </c>
      <c r="E1080" s="22" t="s">
        <v>30</v>
      </c>
      <c r="F1080" s="22" t="s">
        <v>52</v>
      </c>
      <c r="G1080" s="22" t="s">
        <v>53</v>
      </c>
      <c r="H1080" s="22" t="s">
        <v>12</v>
      </c>
      <c r="I1080" s="24">
        <v>0.49999999999999994</v>
      </c>
      <c r="J1080" s="25">
        <v>4500</v>
      </c>
      <c r="K1080" s="26">
        <f>I1080*J1080</f>
        <v>2249.9999999999995</v>
      </c>
      <c r="L1080" s="26">
        <f>K1080*M1080</f>
        <v>899.99999999999989</v>
      </c>
      <c r="M1080" s="27">
        <v>0.4</v>
      </c>
      <c r="O1080" s="1"/>
      <c r="P1080" s="4"/>
      <c r="Q1080" s="3"/>
      <c r="R1080" s="5"/>
    </row>
    <row r="1081" spans="1:18" x14ac:dyDescent="0.3">
      <c r="B1081" s="22" t="s">
        <v>10</v>
      </c>
      <c r="C1081" s="22">
        <v>1185732</v>
      </c>
      <c r="D1081" s="23">
        <v>44540</v>
      </c>
      <c r="E1081" s="22" t="s">
        <v>30</v>
      </c>
      <c r="F1081" s="22" t="s">
        <v>52</v>
      </c>
      <c r="G1081" s="22" t="s">
        <v>53</v>
      </c>
      <c r="H1081" s="22" t="s">
        <v>15</v>
      </c>
      <c r="I1081" s="24">
        <v>0.4</v>
      </c>
      <c r="J1081" s="25">
        <v>2500</v>
      </c>
      <c r="K1081" s="26">
        <f>I1081*J1081</f>
        <v>1000</v>
      </c>
      <c r="L1081" s="26">
        <f>K1081*M1081</f>
        <v>350</v>
      </c>
      <c r="M1081" s="27">
        <v>0.35</v>
      </c>
      <c r="O1081" s="1"/>
      <c r="P1081" s="4"/>
      <c r="Q1081" s="3"/>
      <c r="R1081" s="5"/>
    </row>
    <row r="1082" spans="1:18" x14ac:dyDescent="0.3">
      <c r="B1082" s="22" t="s">
        <v>10</v>
      </c>
      <c r="C1082" s="22">
        <v>1185732</v>
      </c>
      <c r="D1082" s="23">
        <v>44540</v>
      </c>
      <c r="E1082" s="22" t="s">
        <v>30</v>
      </c>
      <c r="F1082" s="22" t="s">
        <v>52</v>
      </c>
      <c r="G1082" s="22" t="s">
        <v>53</v>
      </c>
      <c r="H1082" s="22" t="s">
        <v>13</v>
      </c>
      <c r="I1082" s="24">
        <v>0.4</v>
      </c>
      <c r="J1082" s="25">
        <v>2000</v>
      </c>
      <c r="K1082" s="26">
        <f t="shared" ref="K1082:K1085" si="355">I1082*J1082</f>
        <v>800</v>
      </c>
      <c r="L1082" s="26">
        <f t="shared" ref="L1082:L1085" si="356">K1082*M1082</f>
        <v>280</v>
      </c>
      <c r="M1082" s="27">
        <v>0.35</v>
      </c>
      <c r="O1082" s="1"/>
      <c r="P1082" s="4"/>
      <c r="Q1082" s="3"/>
      <c r="R1082" s="5"/>
    </row>
    <row r="1083" spans="1:18" x14ac:dyDescent="0.3">
      <c r="B1083" s="22" t="s">
        <v>10</v>
      </c>
      <c r="C1083" s="22">
        <v>1185732</v>
      </c>
      <c r="D1083" s="23">
        <v>44540</v>
      </c>
      <c r="E1083" s="22" t="s">
        <v>30</v>
      </c>
      <c r="F1083" s="22" t="s">
        <v>52</v>
      </c>
      <c r="G1083" s="22" t="s">
        <v>53</v>
      </c>
      <c r="H1083" s="22" t="s">
        <v>14</v>
      </c>
      <c r="I1083" s="24">
        <v>0.4</v>
      </c>
      <c r="J1083" s="25">
        <v>1500</v>
      </c>
      <c r="K1083" s="26">
        <f t="shared" si="355"/>
        <v>600</v>
      </c>
      <c r="L1083" s="26">
        <f t="shared" si="356"/>
        <v>240</v>
      </c>
      <c r="M1083" s="27">
        <v>0.4</v>
      </c>
      <c r="O1083" s="1"/>
      <c r="P1083" s="4"/>
      <c r="Q1083" s="3"/>
      <c r="R1083" s="5"/>
    </row>
    <row r="1084" spans="1:18" x14ac:dyDescent="0.3">
      <c r="B1084" s="22" t="s">
        <v>10</v>
      </c>
      <c r="C1084" s="22">
        <v>1185732</v>
      </c>
      <c r="D1084" s="23">
        <v>44540</v>
      </c>
      <c r="E1084" s="22" t="s">
        <v>30</v>
      </c>
      <c r="F1084" s="22" t="s">
        <v>52</v>
      </c>
      <c r="G1084" s="22" t="s">
        <v>53</v>
      </c>
      <c r="H1084" s="22" t="s">
        <v>16</v>
      </c>
      <c r="I1084" s="24">
        <v>0.49999999999999994</v>
      </c>
      <c r="J1084" s="25">
        <v>1500</v>
      </c>
      <c r="K1084" s="26">
        <f t="shared" si="355"/>
        <v>749.99999999999989</v>
      </c>
      <c r="L1084" s="26">
        <f t="shared" si="356"/>
        <v>262.49999999999994</v>
      </c>
      <c r="M1084" s="27">
        <v>0.35</v>
      </c>
      <c r="O1084" s="1"/>
      <c r="P1084" s="4"/>
      <c r="Q1084" s="3"/>
      <c r="R1084" s="5"/>
    </row>
    <row r="1085" spans="1:18" x14ac:dyDescent="0.3">
      <c r="B1085" s="22" t="s">
        <v>10</v>
      </c>
      <c r="C1085" s="22">
        <v>1185732</v>
      </c>
      <c r="D1085" s="23">
        <v>44540</v>
      </c>
      <c r="E1085" s="22" t="s">
        <v>30</v>
      </c>
      <c r="F1085" s="22" t="s">
        <v>52</v>
      </c>
      <c r="G1085" s="22" t="s">
        <v>53</v>
      </c>
      <c r="H1085" s="22" t="s">
        <v>17</v>
      </c>
      <c r="I1085" s="24">
        <v>0.54999999999999982</v>
      </c>
      <c r="J1085" s="25">
        <v>2500</v>
      </c>
      <c r="K1085" s="26">
        <f t="shared" si="355"/>
        <v>1374.9999999999995</v>
      </c>
      <c r="L1085" s="26">
        <f t="shared" si="356"/>
        <v>687.49999999999977</v>
      </c>
      <c r="M1085" s="27">
        <v>0.5</v>
      </c>
      <c r="O1085" s="1"/>
      <c r="P1085" s="4"/>
      <c r="Q1085" s="3"/>
      <c r="R1085" s="5"/>
    </row>
    <row r="1086" spans="1:18" x14ac:dyDescent="0.3">
      <c r="A1086" s="8" t="s">
        <v>40</v>
      </c>
      <c r="B1086" s="22" t="s">
        <v>20</v>
      </c>
      <c r="C1086" s="22">
        <v>1197831</v>
      </c>
      <c r="D1086" s="23">
        <v>44198</v>
      </c>
      <c r="E1086" s="22" t="s">
        <v>49</v>
      </c>
      <c r="F1086" s="22" t="s">
        <v>54</v>
      </c>
      <c r="G1086" s="22" t="s">
        <v>55</v>
      </c>
      <c r="H1086" s="22" t="s">
        <v>12</v>
      </c>
      <c r="I1086" s="24">
        <v>0.2</v>
      </c>
      <c r="J1086" s="25">
        <v>6750</v>
      </c>
      <c r="K1086" s="26">
        <f>I1086*J1086</f>
        <v>1350</v>
      </c>
      <c r="L1086" s="26">
        <f>K1086*M1086</f>
        <v>540</v>
      </c>
      <c r="M1086" s="27">
        <v>0.39999999999999997</v>
      </c>
      <c r="O1086" s="1"/>
      <c r="P1086" s="4"/>
      <c r="Q1086" s="3"/>
      <c r="R1086" s="5"/>
    </row>
    <row r="1087" spans="1:18" x14ac:dyDescent="0.3">
      <c r="B1087" s="22" t="s">
        <v>20</v>
      </c>
      <c r="C1087" s="22">
        <v>1197831</v>
      </c>
      <c r="D1087" s="23">
        <v>44198</v>
      </c>
      <c r="E1087" s="22" t="s">
        <v>49</v>
      </c>
      <c r="F1087" s="22" t="s">
        <v>54</v>
      </c>
      <c r="G1087" s="22" t="s">
        <v>55</v>
      </c>
      <c r="H1087" s="22" t="s">
        <v>15</v>
      </c>
      <c r="I1087" s="24">
        <v>0.3</v>
      </c>
      <c r="J1087" s="25">
        <v>6750</v>
      </c>
      <c r="K1087" s="26">
        <f>I1087*J1087</f>
        <v>2025</v>
      </c>
      <c r="L1087" s="26">
        <f>K1087*M1087</f>
        <v>809.99999999999989</v>
      </c>
      <c r="M1087" s="27">
        <v>0.39999999999999997</v>
      </c>
      <c r="O1087" s="1"/>
      <c r="P1087" s="4"/>
      <c r="Q1087" s="3"/>
      <c r="R1087" s="5"/>
    </row>
    <row r="1088" spans="1:18" x14ac:dyDescent="0.3">
      <c r="B1088" s="22" t="s">
        <v>20</v>
      </c>
      <c r="C1088" s="22">
        <v>1197831</v>
      </c>
      <c r="D1088" s="23">
        <v>44198</v>
      </c>
      <c r="E1088" s="22" t="s">
        <v>49</v>
      </c>
      <c r="F1088" s="22" t="s">
        <v>54</v>
      </c>
      <c r="G1088" s="22" t="s">
        <v>55</v>
      </c>
      <c r="H1088" s="22" t="s">
        <v>13</v>
      </c>
      <c r="I1088" s="24">
        <v>0.3</v>
      </c>
      <c r="J1088" s="25">
        <v>4750</v>
      </c>
      <c r="K1088" s="26">
        <f t="shared" ref="K1088:K1091" si="357">I1088*J1088</f>
        <v>1425</v>
      </c>
      <c r="L1088" s="26">
        <f t="shared" ref="L1088:L1091" si="358">K1088*M1088</f>
        <v>570</v>
      </c>
      <c r="M1088" s="27">
        <v>0.39999999999999997</v>
      </c>
      <c r="O1088" s="1"/>
      <c r="P1088" s="4"/>
      <c r="Q1088" s="3"/>
      <c r="R1088" s="5"/>
    </row>
    <row r="1089" spans="2:18" x14ac:dyDescent="0.3">
      <c r="B1089" s="22" t="s">
        <v>20</v>
      </c>
      <c r="C1089" s="22">
        <v>1197831</v>
      </c>
      <c r="D1089" s="23">
        <v>44198</v>
      </c>
      <c r="E1089" s="22" t="s">
        <v>49</v>
      </c>
      <c r="F1089" s="22" t="s">
        <v>54</v>
      </c>
      <c r="G1089" s="22" t="s">
        <v>55</v>
      </c>
      <c r="H1089" s="22" t="s">
        <v>14</v>
      </c>
      <c r="I1089" s="24">
        <v>0.35</v>
      </c>
      <c r="J1089" s="25">
        <v>4750</v>
      </c>
      <c r="K1089" s="26">
        <f t="shared" si="357"/>
        <v>1662.5</v>
      </c>
      <c r="L1089" s="26">
        <f t="shared" si="358"/>
        <v>831.25</v>
      </c>
      <c r="M1089" s="27">
        <v>0.5</v>
      </c>
      <c r="O1089" s="1"/>
      <c r="P1089" s="4"/>
      <c r="Q1089" s="3"/>
      <c r="R1089" s="5"/>
    </row>
    <row r="1090" spans="2:18" x14ac:dyDescent="0.3">
      <c r="B1090" s="22" t="s">
        <v>20</v>
      </c>
      <c r="C1090" s="22">
        <v>1197831</v>
      </c>
      <c r="D1090" s="23">
        <v>44198</v>
      </c>
      <c r="E1090" s="22" t="s">
        <v>49</v>
      </c>
      <c r="F1090" s="22" t="s">
        <v>54</v>
      </c>
      <c r="G1090" s="22" t="s">
        <v>55</v>
      </c>
      <c r="H1090" s="22" t="s">
        <v>16</v>
      </c>
      <c r="I1090" s="24">
        <v>0.4</v>
      </c>
      <c r="J1090" s="25">
        <v>3250</v>
      </c>
      <c r="K1090" s="26">
        <f t="shared" si="357"/>
        <v>1300</v>
      </c>
      <c r="L1090" s="26">
        <f t="shared" si="358"/>
        <v>454.99999999999994</v>
      </c>
      <c r="M1090" s="27">
        <v>0.35</v>
      </c>
      <c r="O1090" s="1"/>
      <c r="P1090" s="4"/>
      <c r="Q1090" s="3"/>
      <c r="R1090" s="5"/>
    </row>
    <row r="1091" spans="2:18" x14ac:dyDescent="0.3">
      <c r="B1091" s="22" t="s">
        <v>20</v>
      </c>
      <c r="C1091" s="22">
        <v>1197831</v>
      </c>
      <c r="D1091" s="23">
        <v>44198</v>
      </c>
      <c r="E1091" s="22" t="s">
        <v>49</v>
      </c>
      <c r="F1091" s="22" t="s">
        <v>54</v>
      </c>
      <c r="G1091" s="22" t="s">
        <v>55</v>
      </c>
      <c r="H1091" s="22" t="s">
        <v>17</v>
      </c>
      <c r="I1091" s="24">
        <v>0.35</v>
      </c>
      <c r="J1091" s="25">
        <v>4750</v>
      </c>
      <c r="K1091" s="26">
        <f t="shared" si="357"/>
        <v>1662.5</v>
      </c>
      <c r="L1091" s="26">
        <f t="shared" si="358"/>
        <v>914.37500000000011</v>
      </c>
      <c r="M1091" s="27">
        <v>0.55000000000000004</v>
      </c>
      <c r="O1091" s="1"/>
      <c r="P1091" s="4"/>
      <c r="Q1091" s="3"/>
      <c r="R1091" s="5"/>
    </row>
    <row r="1092" spans="2:18" x14ac:dyDescent="0.3">
      <c r="B1092" s="22" t="s">
        <v>20</v>
      </c>
      <c r="C1092" s="22">
        <v>1197831</v>
      </c>
      <c r="D1092" s="23">
        <v>44228</v>
      </c>
      <c r="E1092" s="22" t="s">
        <v>49</v>
      </c>
      <c r="F1092" s="22" t="s">
        <v>54</v>
      </c>
      <c r="G1092" s="22" t="s">
        <v>55</v>
      </c>
      <c r="H1092" s="22" t="s">
        <v>12</v>
      </c>
      <c r="I1092" s="24">
        <v>0.25</v>
      </c>
      <c r="J1092" s="25">
        <v>6250</v>
      </c>
      <c r="K1092" s="26">
        <f>I1092*J1092</f>
        <v>1562.5</v>
      </c>
      <c r="L1092" s="26">
        <f>K1092*M1092</f>
        <v>625</v>
      </c>
      <c r="M1092" s="27">
        <v>0.39999999999999997</v>
      </c>
      <c r="O1092" s="1"/>
      <c r="P1092" s="4"/>
      <c r="Q1092" s="3"/>
      <c r="R1092" s="5"/>
    </row>
    <row r="1093" spans="2:18" x14ac:dyDescent="0.3">
      <c r="B1093" s="22" t="s">
        <v>20</v>
      </c>
      <c r="C1093" s="22">
        <v>1197831</v>
      </c>
      <c r="D1093" s="23">
        <v>44228</v>
      </c>
      <c r="E1093" s="22" t="s">
        <v>49</v>
      </c>
      <c r="F1093" s="22" t="s">
        <v>54</v>
      </c>
      <c r="G1093" s="22" t="s">
        <v>55</v>
      </c>
      <c r="H1093" s="22" t="s">
        <v>15</v>
      </c>
      <c r="I1093" s="24">
        <v>0.35</v>
      </c>
      <c r="J1093" s="25">
        <v>6000</v>
      </c>
      <c r="K1093" s="26">
        <f>I1093*J1093</f>
        <v>2100</v>
      </c>
      <c r="L1093" s="26">
        <f>K1093*M1093</f>
        <v>839.99999999999989</v>
      </c>
      <c r="M1093" s="27">
        <v>0.39999999999999997</v>
      </c>
      <c r="O1093" s="1"/>
      <c r="P1093" s="4"/>
      <c r="Q1093" s="3"/>
      <c r="R1093" s="5"/>
    </row>
    <row r="1094" spans="2:18" x14ac:dyDescent="0.3">
      <c r="B1094" s="22" t="s">
        <v>20</v>
      </c>
      <c r="C1094" s="22">
        <v>1197831</v>
      </c>
      <c r="D1094" s="23">
        <v>44228</v>
      </c>
      <c r="E1094" s="22" t="s">
        <v>49</v>
      </c>
      <c r="F1094" s="22" t="s">
        <v>54</v>
      </c>
      <c r="G1094" s="22" t="s">
        <v>55</v>
      </c>
      <c r="H1094" s="22" t="s">
        <v>13</v>
      </c>
      <c r="I1094" s="24">
        <v>0.35</v>
      </c>
      <c r="J1094" s="25">
        <v>4250</v>
      </c>
      <c r="K1094" s="26">
        <f t="shared" ref="K1094:K1097" si="359">I1094*J1094</f>
        <v>1487.5</v>
      </c>
      <c r="L1094" s="26">
        <f t="shared" ref="L1094:L1097" si="360">K1094*M1094</f>
        <v>595</v>
      </c>
      <c r="M1094" s="27">
        <v>0.39999999999999997</v>
      </c>
      <c r="O1094" s="1"/>
      <c r="P1094" s="4"/>
      <c r="Q1094" s="3"/>
      <c r="R1094" s="5"/>
    </row>
    <row r="1095" spans="2:18" x14ac:dyDescent="0.3">
      <c r="B1095" s="22" t="s">
        <v>20</v>
      </c>
      <c r="C1095" s="22">
        <v>1197831</v>
      </c>
      <c r="D1095" s="23">
        <v>44228</v>
      </c>
      <c r="E1095" s="22" t="s">
        <v>49</v>
      </c>
      <c r="F1095" s="22" t="s">
        <v>54</v>
      </c>
      <c r="G1095" s="22" t="s">
        <v>55</v>
      </c>
      <c r="H1095" s="22" t="s">
        <v>14</v>
      </c>
      <c r="I1095" s="24">
        <v>0.35</v>
      </c>
      <c r="J1095" s="25">
        <v>3750</v>
      </c>
      <c r="K1095" s="26">
        <f t="shared" si="359"/>
        <v>1312.5</v>
      </c>
      <c r="L1095" s="26">
        <f t="shared" si="360"/>
        <v>656.25</v>
      </c>
      <c r="M1095" s="27">
        <v>0.5</v>
      </c>
      <c r="O1095" s="1"/>
      <c r="P1095" s="4"/>
      <c r="Q1095" s="3"/>
      <c r="R1095" s="5"/>
    </row>
    <row r="1096" spans="2:18" x14ac:dyDescent="0.3">
      <c r="B1096" s="22" t="s">
        <v>20</v>
      </c>
      <c r="C1096" s="22">
        <v>1197831</v>
      </c>
      <c r="D1096" s="23">
        <v>44228</v>
      </c>
      <c r="E1096" s="22" t="s">
        <v>49</v>
      </c>
      <c r="F1096" s="22" t="s">
        <v>54</v>
      </c>
      <c r="G1096" s="22" t="s">
        <v>55</v>
      </c>
      <c r="H1096" s="22" t="s">
        <v>16</v>
      </c>
      <c r="I1096" s="24">
        <v>0.4</v>
      </c>
      <c r="J1096" s="25">
        <v>2500</v>
      </c>
      <c r="K1096" s="26">
        <f t="shared" si="359"/>
        <v>1000</v>
      </c>
      <c r="L1096" s="26">
        <f t="shared" si="360"/>
        <v>350</v>
      </c>
      <c r="M1096" s="27">
        <v>0.35</v>
      </c>
      <c r="O1096" s="1"/>
      <c r="P1096" s="4"/>
      <c r="Q1096" s="3"/>
      <c r="R1096" s="5"/>
    </row>
    <row r="1097" spans="2:18" x14ac:dyDescent="0.3">
      <c r="B1097" s="22" t="s">
        <v>20</v>
      </c>
      <c r="C1097" s="22">
        <v>1197831</v>
      </c>
      <c r="D1097" s="23">
        <v>44228</v>
      </c>
      <c r="E1097" s="22" t="s">
        <v>49</v>
      </c>
      <c r="F1097" s="22" t="s">
        <v>54</v>
      </c>
      <c r="G1097" s="22" t="s">
        <v>55</v>
      </c>
      <c r="H1097" s="22" t="s">
        <v>17</v>
      </c>
      <c r="I1097" s="24">
        <v>0.35</v>
      </c>
      <c r="J1097" s="25">
        <v>4500</v>
      </c>
      <c r="K1097" s="26">
        <f t="shared" si="359"/>
        <v>1575</v>
      </c>
      <c r="L1097" s="26">
        <f t="shared" si="360"/>
        <v>866.25000000000011</v>
      </c>
      <c r="M1097" s="27">
        <v>0.55000000000000004</v>
      </c>
      <c r="O1097" s="1"/>
      <c r="P1097" s="4"/>
      <c r="Q1097" s="3"/>
      <c r="R1097" s="5"/>
    </row>
    <row r="1098" spans="2:18" x14ac:dyDescent="0.3">
      <c r="B1098" s="22" t="s">
        <v>20</v>
      </c>
      <c r="C1098" s="22">
        <v>1197831</v>
      </c>
      <c r="D1098" s="23">
        <v>44258</v>
      </c>
      <c r="E1098" s="22" t="s">
        <v>49</v>
      </c>
      <c r="F1098" s="22" t="s">
        <v>54</v>
      </c>
      <c r="G1098" s="22" t="s">
        <v>55</v>
      </c>
      <c r="H1098" s="22" t="s">
        <v>12</v>
      </c>
      <c r="I1098" s="24">
        <v>0.3</v>
      </c>
      <c r="J1098" s="25">
        <v>6250</v>
      </c>
      <c r="K1098" s="26">
        <f>I1098*J1098</f>
        <v>1875</v>
      </c>
      <c r="L1098" s="26">
        <f>K1098*M1098</f>
        <v>843.74999999999989</v>
      </c>
      <c r="M1098" s="27">
        <v>0.44999999999999996</v>
      </c>
      <c r="O1098" s="1"/>
      <c r="P1098" s="4"/>
      <c r="Q1098" s="3"/>
      <c r="R1098" s="5"/>
    </row>
    <row r="1099" spans="2:18" x14ac:dyDescent="0.3">
      <c r="B1099" s="22" t="s">
        <v>20</v>
      </c>
      <c r="C1099" s="22">
        <v>1197831</v>
      </c>
      <c r="D1099" s="23">
        <v>44258</v>
      </c>
      <c r="E1099" s="22" t="s">
        <v>49</v>
      </c>
      <c r="F1099" s="22" t="s">
        <v>54</v>
      </c>
      <c r="G1099" s="22" t="s">
        <v>55</v>
      </c>
      <c r="H1099" s="22" t="s">
        <v>15</v>
      </c>
      <c r="I1099" s="24">
        <v>0.4</v>
      </c>
      <c r="J1099" s="25">
        <v>6250</v>
      </c>
      <c r="K1099" s="26">
        <f>I1099*J1099</f>
        <v>2500</v>
      </c>
      <c r="L1099" s="26">
        <f>K1099*M1099</f>
        <v>1125</v>
      </c>
      <c r="M1099" s="27">
        <v>0.44999999999999996</v>
      </c>
      <c r="O1099" s="1"/>
      <c r="P1099" s="4"/>
      <c r="Q1099" s="3"/>
      <c r="R1099" s="5"/>
    </row>
    <row r="1100" spans="2:18" x14ac:dyDescent="0.3">
      <c r="B1100" s="22" t="s">
        <v>20</v>
      </c>
      <c r="C1100" s="22">
        <v>1197831</v>
      </c>
      <c r="D1100" s="23">
        <v>44258</v>
      </c>
      <c r="E1100" s="22" t="s">
        <v>49</v>
      </c>
      <c r="F1100" s="22" t="s">
        <v>54</v>
      </c>
      <c r="G1100" s="22" t="s">
        <v>55</v>
      </c>
      <c r="H1100" s="22" t="s">
        <v>13</v>
      </c>
      <c r="I1100" s="24">
        <v>0.3</v>
      </c>
      <c r="J1100" s="25">
        <v>4500</v>
      </c>
      <c r="K1100" s="26">
        <f t="shared" ref="K1100:K1103" si="361">I1100*J1100</f>
        <v>1350</v>
      </c>
      <c r="L1100" s="26">
        <f t="shared" ref="L1100:L1103" si="362">K1100*M1100</f>
        <v>607.49999999999989</v>
      </c>
      <c r="M1100" s="27">
        <v>0.44999999999999996</v>
      </c>
      <c r="O1100" s="1"/>
      <c r="P1100" s="4"/>
      <c r="Q1100" s="3"/>
      <c r="R1100" s="5"/>
    </row>
    <row r="1101" spans="2:18" x14ac:dyDescent="0.3">
      <c r="B1101" s="22" t="s">
        <v>20</v>
      </c>
      <c r="C1101" s="22">
        <v>1197831</v>
      </c>
      <c r="D1101" s="23">
        <v>44258</v>
      </c>
      <c r="E1101" s="22" t="s">
        <v>49</v>
      </c>
      <c r="F1101" s="22" t="s">
        <v>54</v>
      </c>
      <c r="G1101" s="22" t="s">
        <v>55</v>
      </c>
      <c r="H1101" s="22" t="s">
        <v>14</v>
      </c>
      <c r="I1101" s="24">
        <v>0.35000000000000003</v>
      </c>
      <c r="J1101" s="25">
        <v>3500</v>
      </c>
      <c r="K1101" s="26">
        <f t="shared" si="361"/>
        <v>1225.0000000000002</v>
      </c>
      <c r="L1101" s="26">
        <f t="shared" si="362"/>
        <v>673.75000000000023</v>
      </c>
      <c r="M1101" s="27">
        <v>0.55000000000000004</v>
      </c>
      <c r="O1101" s="1"/>
      <c r="P1101" s="4"/>
      <c r="Q1101" s="3"/>
      <c r="R1101" s="5"/>
    </row>
    <row r="1102" spans="2:18" x14ac:dyDescent="0.3">
      <c r="B1102" s="22" t="s">
        <v>20</v>
      </c>
      <c r="C1102" s="22">
        <v>1197831</v>
      </c>
      <c r="D1102" s="23">
        <v>44258</v>
      </c>
      <c r="E1102" s="22" t="s">
        <v>49</v>
      </c>
      <c r="F1102" s="22" t="s">
        <v>54</v>
      </c>
      <c r="G1102" s="22" t="s">
        <v>55</v>
      </c>
      <c r="H1102" s="22" t="s">
        <v>16</v>
      </c>
      <c r="I1102" s="24">
        <v>0.4</v>
      </c>
      <c r="J1102" s="25">
        <v>2500</v>
      </c>
      <c r="K1102" s="26">
        <f t="shared" si="361"/>
        <v>1000</v>
      </c>
      <c r="L1102" s="26">
        <f t="shared" si="362"/>
        <v>399.99999999999994</v>
      </c>
      <c r="M1102" s="27">
        <v>0.39999999999999997</v>
      </c>
      <c r="O1102" s="1"/>
      <c r="P1102" s="4"/>
      <c r="Q1102" s="3"/>
      <c r="R1102" s="5"/>
    </row>
    <row r="1103" spans="2:18" x14ac:dyDescent="0.3">
      <c r="B1103" s="22" t="s">
        <v>20</v>
      </c>
      <c r="C1103" s="22">
        <v>1197831</v>
      </c>
      <c r="D1103" s="23">
        <v>44258</v>
      </c>
      <c r="E1103" s="22" t="s">
        <v>49</v>
      </c>
      <c r="F1103" s="22" t="s">
        <v>54</v>
      </c>
      <c r="G1103" s="22" t="s">
        <v>55</v>
      </c>
      <c r="H1103" s="22" t="s">
        <v>17</v>
      </c>
      <c r="I1103" s="24">
        <v>0.35000000000000003</v>
      </c>
      <c r="J1103" s="25">
        <v>4000</v>
      </c>
      <c r="K1103" s="26">
        <f t="shared" si="361"/>
        <v>1400.0000000000002</v>
      </c>
      <c r="L1103" s="26">
        <f t="shared" si="362"/>
        <v>840.00000000000023</v>
      </c>
      <c r="M1103" s="27">
        <v>0.60000000000000009</v>
      </c>
      <c r="O1103" s="1"/>
      <c r="P1103" s="4"/>
      <c r="Q1103" s="3"/>
      <c r="R1103" s="5"/>
    </row>
    <row r="1104" spans="2:18" x14ac:dyDescent="0.3">
      <c r="B1104" s="22" t="s">
        <v>20</v>
      </c>
      <c r="C1104" s="22">
        <v>1197831</v>
      </c>
      <c r="D1104" s="23">
        <v>44288</v>
      </c>
      <c r="E1104" s="22" t="s">
        <v>49</v>
      </c>
      <c r="F1104" s="22" t="s">
        <v>54</v>
      </c>
      <c r="G1104" s="22" t="s">
        <v>55</v>
      </c>
      <c r="H1104" s="22" t="s">
        <v>12</v>
      </c>
      <c r="I1104" s="24">
        <v>0.19999999999999998</v>
      </c>
      <c r="J1104" s="25">
        <v>6500</v>
      </c>
      <c r="K1104" s="26">
        <f>I1104*J1104</f>
        <v>1300</v>
      </c>
      <c r="L1104" s="26">
        <f>K1104*M1104</f>
        <v>584.99999999999989</v>
      </c>
      <c r="M1104" s="27">
        <v>0.44999999999999996</v>
      </c>
      <c r="O1104" s="1"/>
      <c r="P1104" s="4"/>
      <c r="Q1104" s="3"/>
      <c r="R1104" s="5"/>
    </row>
    <row r="1105" spans="2:18" x14ac:dyDescent="0.3">
      <c r="B1105" s="22" t="s">
        <v>20</v>
      </c>
      <c r="C1105" s="22">
        <v>1197831</v>
      </c>
      <c r="D1105" s="23">
        <v>44288</v>
      </c>
      <c r="E1105" s="22" t="s">
        <v>49</v>
      </c>
      <c r="F1105" s="22" t="s">
        <v>54</v>
      </c>
      <c r="G1105" s="22" t="s">
        <v>55</v>
      </c>
      <c r="H1105" s="22" t="s">
        <v>15</v>
      </c>
      <c r="I1105" s="24">
        <v>0.20000000000000007</v>
      </c>
      <c r="J1105" s="25">
        <v>6500</v>
      </c>
      <c r="K1105" s="26">
        <f>I1105*J1105</f>
        <v>1300.0000000000005</v>
      </c>
      <c r="L1105" s="26">
        <f>K1105*M1105</f>
        <v>585.00000000000011</v>
      </c>
      <c r="M1105" s="27">
        <v>0.44999999999999996</v>
      </c>
      <c r="O1105" s="1"/>
      <c r="P1105" s="4"/>
      <c r="Q1105" s="3"/>
      <c r="R1105" s="5"/>
    </row>
    <row r="1106" spans="2:18" x14ac:dyDescent="0.3">
      <c r="B1106" s="22" t="s">
        <v>20</v>
      </c>
      <c r="C1106" s="22">
        <v>1197831</v>
      </c>
      <c r="D1106" s="23">
        <v>44288</v>
      </c>
      <c r="E1106" s="22" t="s">
        <v>49</v>
      </c>
      <c r="F1106" s="22" t="s">
        <v>54</v>
      </c>
      <c r="G1106" s="22" t="s">
        <v>55</v>
      </c>
      <c r="H1106" s="22" t="s">
        <v>13</v>
      </c>
      <c r="I1106" s="24">
        <v>0.14999999999999997</v>
      </c>
      <c r="J1106" s="25">
        <v>4750</v>
      </c>
      <c r="K1106" s="26">
        <f t="shared" ref="K1106:K1109" si="363">I1106*J1106</f>
        <v>712.49999999999989</v>
      </c>
      <c r="L1106" s="26">
        <f t="shared" ref="L1106:L1109" si="364">K1106*M1106</f>
        <v>320.62499999999994</v>
      </c>
      <c r="M1106" s="27">
        <v>0.44999999999999996</v>
      </c>
      <c r="O1106" s="1"/>
      <c r="P1106" s="4"/>
      <c r="Q1106" s="3"/>
      <c r="R1106" s="5"/>
    </row>
    <row r="1107" spans="2:18" x14ac:dyDescent="0.3">
      <c r="B1107" s="22" t="s">
        <v>20</v>
      </c>
      <c r="C1107" s="22">
        <v>1197831</v>
      </c>
      <c r="D1107" s="23">
        <v>44288</v>
      </c>
      <c r="E1107" s="22" t="s">
        <v>49</v>
      </c>
      <c r="F1107" s="22" t="s">
        <v>54</v>
      </c>
      <c r="G1107" s="22" t="s">
        <v>55</v>
      </c>
      <c r="H1107" s="22" t="s">
        <v>14</v>
      </c>
      <c r="I1107" s="24">
        <v>0.20000000000000007</v>
      </c>
      <c r="J1107" s="25">
        <v>3750</v>
      </c>
      <c r="K1107" s="26">
        <f t="shared" si="363"/>
        <v>750.00000000000023</v>
      </c>
      <c r="L1107" s="26">
        <f t="shared" si="364"/>
        <v>412.50000000000017</v>
      </c>
      <c r="M1107" s="27">
        <v>0.55000000000000004</v>
      </c>
      <c r="O1107" s="1"/>
      <c r="P1107" s="4"/>
      <c r="Q1107" s="3"/>
      <c r="R1107" s="5"/>
    </row>
    <row r="1108" spans="2:18" x14ac:dyDescent="0.3">
      <c r="B1108" s="22" t="s">
        <v>20</v>
      </c>
      <c r="C1108" s="22">
        <v>1197831</v>
      </c>
      <c r="D1108" s="23">
        <v>44288</v>
      </c>
      <c r="E1108" s="22" t="s">
        <v>49</v>
      </c>
      <c r="F1108" s="22" t="s">
        <v>54</v>
      </c>
      <c r="G1108" s="22" t="s">
        <v>55</v>
      </c>
      <c r="H1108" s="22" t="s">
        <v>16</v>
      </c>
      <c r="I1108" s="24">
        <v>0.25</v>
      </c>
      <c r="J1108" s="25">
        <v>2750</v>
      </c>
      <c r="K1108" s="26">
        <f t="shared" si="363"/>
        <v>687.5</v>
      </c>
      <c r="L1108" s="26">
        <f t="shared" si="364"/>
        <v>275</v>
      </c>
      <c r="M1108" s="27">
        <v>0.39999999999999997</v>
      </c>
      <c r="O1108" s="1"/>
      <c r="P1108" s="4"/>
      <c r="Q1108" s="3"/>
      <c r="R1108" s="5"/>
    </row>
    <row r="1109" spans="2:18" x14ac:dyDescent="0.3">
      <c r="B1109" s="22" t="s">
        <v>20</v>
      </c>
      <c r="C1109" s="22">
        <v>1197831</v>
      </c>
      <c r="D1109" s="23">
        <v>44288</v>
      </c>
      <c r="E1109" s="22" t="s">
        <v>49</v>
      </c>
      <c r="F1109" s="22" t="s">
        <v>54</v>
      </c>
      <c r="G1109" s="22" t="s">
        <v>55</v>
      </c>
      <c r="H1109" s="22" t="s">
        <v>17</v>
      </c>
      <c r="I1109" s="24">
        <v>0.20000000000000007</v>
      </c>
      <c r="J1109" s="25">
        <v>5500</v>
      </c>
      <c r="K1109" s="26">
        <f t="shared" si="363"/>
        <v>1100.0000000000005</v>
      </c>
      <c r="L1109" s="26">
        <f t="shared" si="364"/>
        <v>660.00000000000034</v>
      </c>
      <c r="M1109" s="27">
        <v>0.60000000000000009</v>
      </c>
      <c r="O1109" s="1"/>
      <c r="P1109" s="4"/>
      <c r="Q1109" s="3"/>
      <c r="R1109" s="5"/>
    </row>
    <row r="1110" spans="2:18" x14ac:dyDescent="0.3">
      <c r="B1110" s="22" t="s">
        <v>20</v>
      </c>
      <c r="C1110" s="22">
        <v>1197831</v>
      </c>
      <c r="D1110" s="23">
        <v>44318</v>
      </c>
      <c r="E1110" s="22" t="s">
        <v>49</v>
      </c>
      <c r="F1110" s="22" t="s">
        <v>54</v>
      </c>
      <c r="G1110" s="22" t="s">
        <v>55</v>
      </c>
      <c r="H1110" s="22" t="s">
        <v>12</v>
      </c>
      <c r="I1110" s="24">
        <v>9.9999999999999964E-2</v>
      </c>
      <c r="J1110" s="25">
        <v>7000</v>
      </c>
      <c r="K1110" s="26">
        <f>I1110*J1110</f>
        <v>699.99999999999977</v>
      </c>
      <c r="L1110" s="26">
        <f>K1110*M1110</f>
        <v>314.99999999999989</v>
      </c>
      <c r="M1110" s="27">
        <v>0.44999999999999996</v>
      </c>
      <c r="O1110" s="1"/>
      <c r="P1110" s="4"/>
      <c r="Q1110" s="3"/>
      <c r="R1110" s="5"/>
    </row>
    <row r="1111" spans="2:18" x14ac:dyDescent="0.3">
      <c r="B1111" s="22" t="s">
        <v>20</v>
      </c>
      <c r="C1111" s="22">
        <v>1197831</v>
      </c>
      <c r="D1111" s="23">
        <v>44318</v>
      </c>
      <c r="E1111" s="22" t="s">
        <v>49</v>
      </c>
      <c r="F1111" s="22" t="s">
        <v>54</v>
      </c>
      <c r="G1111" s="22" t="s">
        <v>55</v>
      </c>
      <c r="H1111" s="22" t="s">
        <v>15</v>
      </c>
      <c r="I1111" s="24">
        <v>0.20000000000000007</v>
      </c>
      <c r="J1111" s="25">
        <v>7250</v>
      </c>
      <c r="K1111" s="26">
        <f>I1111*J1111</f>
        <v>1450.0000000000005</v>
      </c>
      <c r="L1111" s="26">
        <f>K1111*M1111</f>
        <v>652.50000000000011</v>
      </c>
      <c r="M1111" s="27">
        <v>0.44999999999999996</v>
      </c>
      <c r="O1111" s="1"/>
      <c r="P1111" s="4"/>
      <c r="Q1111" s="3"/>
      <c r="R1111" s="5"/>
    </row>
    <row r="1112" spans="2:18" x14ac:dyDescent="0.3">
      <c r="B1112" s="22" t="s">
        <v>20</v>
      </c>
      <c r="C1112" s="22">
        <v>1197831</v>
      </c>
      <c r="D1112" s="23">
        <v>44318</v>
      </c>
      <c r="E1112" s="22" t="s">
        <v>49</v>
      </c>
      <c r="F1112" s="22" t="s">
        <v>54</v>
      </c>
      <c r="G1112" s="22" t="s">
        <v>55</v>
      </c>
      <c r="H1112" s="22" t="s">
        <v>13</v>
      </c>
      <c r="I1112" s="24">
        <v>0.14999999999999997</v>
      </c>
      <c r="J1112" s="25">
        <v>5750</v>
      </c>
      <c r="K1112" s="26">
        <f t="shared" ref="K1112:K1115" si="365">I1112*J1112</f>
        <v>862.49999999999977</v>
      </c>
      <c r="L1112" s="26">
        <f t="shared" ref="L1112:L1115" si="366">K1112*M1112</f>
        <v>388.12499999999989</v>
      </c>
      <c r="M1112" s="27">
        <v>0.44999999999999996</v>
      </c>
      <c r="O1112" s="1"/>
      <c r="P1112" s="4"/>
      <c r="Q1112" s="3"/>
      <c r="R1112" s="5"/>
    </row>
    <row r="1113" spans="2:18" x14ac:dyDescent="0.3">
      <c r="B1113" s="22" t="s">
        <v>20</v>
      </c>
      <c r="C1113" s="22">
        <v>1197831</v>
      </c>
      <c r="D1113" s="23">
        <v>44318</v>
      </c>
      <c r="E1113" s="22" t="s">
        <v>49</v>
      </c>
      <c r="F1113" s="22" t="s">
        <v>54</v>
      </c>
      <c r="G1113" s="22" t="s">
        <v>55</v>
      </c>
      <c r="H1113" s="22" t="s">
        <v>14</v>
      </c>
      <c r="I1113" s="24">
        <v>0.35000000000000003</v>
      </c>
      <c r="J1113" s="25">
        <v>5000</v>
      </c>
      <c r="K1113" s="26">
        <f t="shared" si="365"/>
        <v>1750.0000000000002</v>
      </c>
      <c r="L1113" s="26">
        <f t="shared" si="366"/>
        <v>962.50000000000023</v>
      </c>
      <c r="M1113" s="27">
        <v>0.55000000000000004</v>
      </c>
      <c r="O1113" s="1"/>
      <c r="P1113" s="4"/>
      <c r="Q1113" s="3"/>
      <c r="R1113" s="5"/>
    </row>
    <row r="1114" spans="2:18" x14ac:dyDescent="0.3">
      <c r="B1114" s="22" t="s">
        <v>20</v>
      </c>
      <c r="C1114" s="22">
        <v>1197831</v>
      </c>
      <c r="D1114" s="23">
        <v>44318</v>
      </c>
      <c r="E1114" s="22" t="s">
        <v>49</v>
      </c>
      <c r="F1114" s="22" t="s">
        <v>54</v>
      </c>
      <c r="G1114" s="22" t="s">
        <v>55</v>
      </c>
      <c r="H1114" s="22" t="s">
        <v>16</v>
      </c>
      <c r="I1114" s="24">
        <v>0.5</v>
      </c>
      <c r="J1114" s="25">
        <v>4000</v>
      </c>
      <c r="K1114" s="26">
        <f t="shared" si="365"/>
        <v>2000</v>
      </c>
      <c r="L1114" s="26">
        <f t="shared" si="366"/>
        <v>799.99999999999989</v>
      </c>
      <c r="M1114" s="27">
        <v>0.39999999999999997</v>
      </c>
      <c r="O1114" s="1"/>
      <c r="P1114" s="4"/>
      <c r="Q1114" s="3"/>
      <c r="R1114" s="5"/>
    </row>
    <row r="1115" spans="2:18" x14ac:dyDescent="0.3">
      <c r="B1115" s="22" t="s">
        <v>20</v>
      </c>
      <c r="C1115" s="22">
        <v>1197831</v>
      </c>
      <c r="D1115" s="23">
        <v>44318</v>
      </c>
      <c r="E1115" s="22" t="s">
        <v>49</v>
      </c>
      <c r="F1115" s="22" t="s">
        <v>54</v>
      </c>
      <c r="G1115" s="22" t="s">
        <v>55</v>
      </c>
      <c r="H1115" s="22" t="s">
        <v>17</v>
      </c>
      <c r="I1115" s="24">
        <v>0.45</v>
      </c>
      <c r="J1115" s="25">
        <v>7500</v>
      </c>
      <c r="K1115" s="26">
        <f t="shared" si="365"/>
        <v>3375</v>
      </c>
      <c r="L1115" s="26">
        <f t="shared" si="366"/>
        <v>2025.0000000000002</v>
      </c>
      <c r="M1115" s="27">
        <v>0.60000000000000009</v>
      </c>
      <c r="O1115" s="1"/>
      <c r="P1115" s="4"/>
      <c r="Q1115" s="3"/>
      <c r="R1115" s="5"/>
    </row>
    <row r="1116" spans="2:18" x14ac:dyDescent="0.3">
      <c r="B1116" s="22" t="s">
        <v>20</v>
      </c>
      <c r="C1116" s="22">
        <v>1197831</v>
      </c>
      <c r="D1116" s="23">
        <v>44348</v>
      </c>
      <c r="E1116" s="22" t="s">
        <v>49</v>
      </c>
      <c r="F1116" s="22" t="s">
        <v>54</v>
      </c>
      <c r="G1116" s="22" t="s">
        <v>55</v>
      </c>
      <c r="H1116" s="22" t="s">
        <v>12</v>
      </c>
      <c r="I1116" s="24">
        <v>0.45</v>
      </c>
      <c r="J1116" s="25">
        <v>7500</v>
      </c>
      <c r="K1116" s="26">
        <f>I1116*J1116</f>
        <v>3375</v>
      </c>
      <c r="L1116" s="26">
        <f>K1116*M1116</f>
        <v>1518.7499999999998</v>
      </c>
      <c r="M1116" s="27">
        <v>0.44999999999999996</v>
      </c>
      <c r="O1116" s="1"/>
      <c r="P1116" s="4"/>
      <c r="Q1116" s="3"/>
      <c r="R1116" s="5"/>
    </row>
    <row r="1117" spans="2:18" x14ac:dyDescent="0.3">
      <c r="B1117" s="22" t="s">
        <v>20</v>
      </c>
      <c r="C1117" s="22">
        <v>1197831</v>
      </c>
      <c r="D1117" s="23">
        <v>44348</v>
      </c>
      <c r="E1117" s="22" t="s">
        <v>49</v>
      </c>
      <c r="F1117" s="22" t="s">
        <v>54</v>
      </c>
      <c r="G1117" s="22" t="s">
        <v>55</v>
      </c>
      <c r="H1117" s="22" t="s">
        <v>15</v>
      </c>
      <c r="I1117" s="24">
        <v>0.5</v>
      </c>
      <c r="J1117" s="25">
        <v>7500</v>
      </c>
      <c r="K1117" s="26">
        <f>I1117*J1117</f>
        <v>3750</v>
      </c>
      <c r="L1117" s="26">
        <f>K1117*M1117</f>
        <v>1687.4999999999998</v>
      </c>
      <c r="M1117" s="27">
        <v>0.44999999999999996</v>
      </c>
      <c r="O1117" s="1"/>
      <c r="P1117" s="4"/>
      <c r="Q1117" s="3"/>
      <c r="R1117" s="5"/>
    </row>
    <row r="1118" spans="2:18" x14ac:dyDescent="0.3">
      <c r="B1118" s="22" t="s">
        <v>20</v>
      </c>
      <c r="C1118" s="22">
        <v>1197831</v>
      </c>
      <c r="D1118" s="23">
        <v>44348</v>
      </c>
      <c r="E1118" s="22" t="s">
        <v>49</v>
      </c>
      <c r="F1118" s="22" t="s">
        <v>54</v>
      </c>
      <c r="G1118" s="22" t="s">
        <v>55</v>
      </c>
      <c r="H1118" s="22" t="s">
        <v>13</v>
      </c>
      <c r="I1118" s="24">
        <v>0.45</v>
      </c>
      <c r="J1118" s="25">
        <v>6500</v>
      </c>
      <c r="K1118" s="26">
        <f t="shared" ref="K1118:K1121" si="367">I1118*J1118</f>
        <v>2925</v>
      </c>
      <c r="L1118" s="26">
        <f t="shared" ref="L1118:L1121" si="368">K1118*M1118</f>
        <v>1316.2499999999998</v>
      </c>
      <c r="M1118" s="27">
        <v>0.44999999999999996</v>
      </c>
      <c r="O1118" s="1"/>
      <c r="P1118" s="4"/>
      <c r="Q1118" s="3"/>
      <c r="R1118" s="5"/>
    </row>
    <row r="1119" spans="2:18" x14ac:dyDescent="0.3">
      <c r="B1119" s="22" t="s">
        <v>20</v>
      </c>
      <c r="C1119" s="22">
        <v>1197831</v>
      </c>
      <c r="D1119" s="23">
        <v>44348</v>
      </c>
      <c r="E1119" s="22" t="s">
        <v>49</v>
      </c>
      <c r="F1119" s="22" t="s">
        <v>54</v>
      </c>
      <c r="G1119" s="22" t="s">
        <v>55</v>
      </c>
      <c r="H1119" s="22" t="s">
        <v>14</v>
      </c>
      <c r="I1119" s="24">
        <v>0.45</v>
      </c>
      <c r="J1119" s="25">
        <v>6000</v>
      </c>
      <c r="K1119" s="26">
        <f t="shared" si="367"/>
        <v>2700</v>
      </c>
      <c r="L1119" s="26">
        <f t="shared" si="368"/>
        <v>1485.0000000000002</v>
      </c>
      <c r="M1119" s="27">
        <v>0.55000000000000004</v>
      </c>
      <c r="O1119" s="1"/>
      <c r="P1119" s="4"/>
      <c r="Q1119" s="3"/>
      <c r="R1119" s="5"/>
    </row>
    <row r="1120" spans="2:18" x14ac:dyDescent="0.3">
      <c r="B1120" s="22" t="s">
        <v>20</v>
      </c>
      <c r="C1120" s="22">
        <v>1197831</v>
      </c>
      <c r="D1120" s="23">
        <v>44348</v>
      </c>
      <c r="E1120" s="22" t="s">
        <v>49</v>
      </c>
      <c r="F1120" s="22" t="s">
        <v>54</v>
      </c>
      <c r="G1120" s="22" t="s">
        <v>55</v>
      </c>
      <c r="H1120" s="22" t="s">
        <v>16</v>
      </c>
      <c r="I1120" s="24">
        <v>0.5</v>
      </c>
      <c r="J1120" s="25">
        <v>5000</v>
      </c>
      <c r="K1120" s="26">
        <f t="shared" si="367"/>
        <v>2500</v>
      </c>
      <c r="L1120" s="26">
        <f t="shared" si="368"/>
        <v>999.99999999999989</v>
      </c>
      <c r="M1120" s="27">
        <v>0.39999999999999997</v>
      </c>
      <c r="O1120" s="1"/>
      <c r="P1120" s="4"/>
      <c r="Q1120" s="3"/>
      <c r="R1120" s="5"/>
    </row>
    <row r="1121" spans="2:18" x14ac:dyDescent="0.3">
      <c r="B1121" s="22" t="s">
        <v>20</v>
      </c>
      <c r="C1121" s="22">
        <v>1197831</v>
      </c>
      <c r="D1121" s="23">
        <v>44348</v>
      </c>
      <c r="E1121" s="22" t="s">
        <v>49</v>
      </c>
      <c r="F1121" s="22" t="s">
        <v>54</v>
      </c>
      <c r="G1121" s="22" t="s">
        <v>55</v>
      </c>
      <c r="H1121" s="22" t="s">
        <v>17</v>
      </c>
      <c r="I1121" s="24">
        <v>0.55000000000000004</v>
      </c>
      <c r="J1121" s="25">
        <v>8750</v>
      </c>
      <c r="K1121" s="26">
        <f t="shared" si="367"/>
        <v>4812.5</v>
      </c>
      <c r="L1121" s="26">
        <f t="shared" si="368"/>
        <v>2887.5000000000005</v>
      </c>
      <c r="M1121" s="27">
        <v>0.60000000000000009</v>
      </c>
      <c r="O1121" s="1"/>
      <c r="P1121" s="4"/>
      <c r="Q1121" s="3"/>
      <c r="R1121" s="5"/>
    </row>
    <row r="1122" spans="2:18" x14ac:dyDescent="0.3">
      <c r="B1122" s="22" t="s">
        <v>20</v>
      </c>
      <c r="C1122" s="22">
        <v>1197831</v>
      </c>
      <c r="D1122" s="23">
        <v>44380</v>
      </c>
      <c r="E1122" s="22" t="s">
        <v>49</v>
      </c>
      <c r="F1122" s="22" t="s">
        <v>54</v>
      </c>
      <c r="G1122" s="22" t="s">
        <v>55</v>
      </c>
      <c r="H1122" s="22" t="s">
        <v>12</v>
      </c>
      <c r="I1122" s="24">
        <v>0.45</v>
      </c>
      <c r="J1122" s="25">
        <v>8250</v>
      </c>
      <c r="K1122" s="26">
        <f>I1122*J1122</f>
        <v>3712.5</v>
      </c>
      <c r="L1122" s="26">
        <f>K1122*M1122</f>
        <v>1856.2499999999998</v>
      </c>
      <c r="M1122" s="27">
        <v>0.49999999999999994</v>
      </c>
      <c r="O1122" s="1"/>
      <c r="P1122" s="4"/>
      <c r="Q1122" s="3"/>
      <c r="R1122" s="5"/>
    </row>
    <row r="1123" spans="2:18" x14ac:dyDescent="0.3">
      <c r="B1123" s="22" t="s">
        <v>20</v>
      </c>
      <c r="C1123" s="22">
        <v>1197831</v>
      </c>
      <c r="D1123" s="23">
        <v>44380</v>
      </c>
      <c r="E1123" s="22" t="s">
        <v>49</v>
      </c>
      <c r="F1123" s="22" t="s">
        <v>54</v>
      </c>
      <c r="G1123" s="22" t="s">
        <v>55</v>
      </c>
      <c r="H1123" s="22" t="s">
        <v>15</v>
      </c>
      <c r="I1123" s="24">
        <v>0.5</v>
      </c>
      <c r="J1123" s="25">
        <v>8250</v>
      </c>
      <c r="K1123" s="26">
        <f>I1123*J1123</f>
        <v>4125</v>
      </c>
      <c r="L1123" s="26">
        <f>K1123*M1123</f>
        <v>2062.4999999999995</v>
      </c>
      <c r="M1123" s="27">
        <v>0.49999999999999994</v>
      </c>
      <c r="O1123" s="1"/>
      <c r="P1123" s="4"/>
      <c r="Q1123" s="3"/>
      <c r="R1123" s="5"/>
    </row>
    <row r="1124" spans="2:18" x14ac:dyDescent="0.3">
      <c r="B1124" s="22" t="s">
        <v>20</v>
      </c>
      <c r="C1124" s="22">
        <v>1197831</v>
      </c>
      <c r="D1124" s="23">
        <v>44380</v>
      </c>
      <c r="E1124" s="22" t="s">
        <v>49</v>
      </c>
      <c r="F1124" s="22" t="s">
        <v>54</v>
      </c>
      <c r="G1124" s="22" t="s">
        <v>55</v>
      </c>
      <c r="H1124" s="22" t="s">
        <v>13</v>
      </c>
      <c r="I1124" s="24">
        <v>0.45</v>
      </c>
      <c r="J1124" s="25">
        <v>9750</v>
      </c>
      <c r="K1124" s="26">
        <f t="shared" ref="K1124:K1127" si="369">I1124*J1124</f>
        <v>4387.5</v>
      </c>
      <c r="L1124" s="26">
        <f t="shared" ref="L1124:L1127" si="370">K1124*M1124</f>
        <v>2193.7499999999995</v>
      </c>
      <c r="M1124" s="27">
        <v>0.49999999999999994</v>
      </c>
      <c r="O1124" s="1"/>
      <c r="P1124" s="4"/>
      <c r="Q1124" s="3"/>
      <c r="R1124" s="5"/>
    </row>
    <row r="1125" spans="2:18" x14ac:dyDescent="0.3">
      <c r="B1125" s="22" t="s">
        <v>20</v>
      </c>
      <c r="C1125" s="22">
        <v>1197831</v>
      </c>
      <c r="D1125" s="23">
        <v>44380</v>
      </c>
      <c r="E1125" s="22" t="s">
        <v>49</v>
      </c>
      <c r="F1125" s="22" t="s">
        <v>54</v>
      </c>
      <c r="G1125" s="22" t="s">
        <v>55</v>
      </c>
      <c r="H1125" s="22" t="s">
        <v>14</v>
      </c>
      <c r="I1125" s="24">
        <v>0.45</v>
      </c>
      <c r="J1125" s="25">
        <v>5750</v>
      </c>
      <c r="K1125" s="26">
        <f t="shared" si="369"/>
        <v>2587.5</v>
      </c>
      <c r="L1125" s="26">
        <f t="shared" si="370"/>
        <v>1552.5000000000002</v>
      </c>
      <c r="M1125" s="27">
        <v>0.60000000000000009</v>
      </c>
      <c r="O1125" s="1"/>
      <c r="P1125" s="4"/>
      <c r="Q1125" s="3"/>
      <c r="R1125" s="5"/>
    </row>
    <row r="1126" spans="2:18" x14ac:dyDescent="0.3">
      <c r="B1126" s="22" t="s">
        <v>20</v>
      </c>
      <c r="C1126" s="22">
        <v>1197831</v>
      </c>
      <c r="D1126" s="23">
        <v>44380</v>
      </c>
      <c r="E1126" s="22" t="s">
        <v>49</v>
      </c>
      <c r="F1126" s="22" t="s">
        <v>54</v>
      </c>
      <c r="G1126" s="22" t="s">
        <v>55</v>
      </c>
      <c r="H1126" s="22" t="s">
        <v>16</v>
      </c>
      <c r="I1126" s="24">
        <v>0.5</v>
      </c>
      <c r="J1126" s="25">
        <v>5250</v>
      </c>
      <c r="K1126" s="26">
        <f t="shared" si="369"/>
        <v>2625</v>
      </c>
      <c r="L1126" s="26">
        <f t="shared" si="370"/>
        <v>1181.2499999999998</v>
      </c>
      <c r="M1126" s="27">
        <v>0.44999999999999996</v>
      </c>
      <c r="O1126" s="1"/>
      <c r="P1126" s="4"/>
      <c r="Q1126" s="3"/>
      <c r="R1126" s="5"/>
    </row>
    <row r="1127" spans="2:18" x14ac:dyDescent="0.3">
      <c r="B1127" s="22" t="s">
        <v>20</v>
      </c>
      <c r="C1127" s="22">
        <v>1197831</v>
      </c>
      <c r="D1127" s="23">
        <v>44380</v>
      </c>
      <c r="E1127" s="22" t="s">
        <v>49</v>
      </c>
      <c r="F1127" s="22" t="s">
        <v>54</v>
      </c>
      <c r="G1127" s="22" t="s">
        <v>55</v>
      </c>
      <c r="H1127" s="22" t="s">
        <v>17</v>
      </c>
      <c r="I1127" s="24">
        <v>0.6</v>
      </c>
      <c r="J1127" s="25">
        <v>8000</v>
      </c>
      <c r="K1127" s="26">
        <f t="shared" si="369"/>
        <v>4800</v>
      </c>
      <c r="L1127" s="26">
        <f t="shared" si="370"/>
        <v>3120.0000000000005</v>
      </c>
      <c r="M1127" s="27">
        <v>0.65000000000000013</v>
      </c>
      <c r="O1127" s="1"/>
      <c r="P1127" s="4"/>
      <c r="Q1127" s="3"/>
      <c r="R1127" s="5"/>
    </row>
    <row r="1128" spans="2:18" x14ac:dyDescent="0.3">
      <c r="B1128" s="22" t="s">
        <v>20</v>
      </c>
      <c r="C1128" s="22">
        <v>1197831</v>
      </c>
      <c r="D1128" s="23">
        <v>44413</v>
      </c>
      <c r="E1128" s="22" t="s">
        <v>49</v>
      </c>
      <c r="F1128" s="22" t="s">
        <v>54</v>
      </c>
      <c r="G1128" s="22" t="s">
        <v>55</v>
      </c>
      <c r="H1128" s="22" t="s">
        <v>12</v>
      </c>
      <c r="I1128" s="24">
        <v>0.4</v>
      </c>
      <c r="J1128" s="25">
        <v>7500</v>
      </c>
      <c r="K1128" s="26">
        <f>I1128*J1128</f>
        <v>3000</v>
      </c>
      <c r="L1128" s="26">
        <f>K1128*M1128</f>
        <v>1499.9999999999998</v>
      </c>
      <c r="M1128" s="27">
        <v>0.49999999999999994</v>
      </c>
      <c r="O1128" s="1"/>
      <c r="P1128" s="4"/>
      <c r="Q1128" s="3"/>
      <c r="R1128" s="5"/>
    </row>
    <row r="1129" spans="2:18" x14ac:dyDescent="0.3">
      <c r="B1129" s="22" t="s">
        <v>20</v>
      </c>
      <c r="C1129" s="22">
        <v>1197831</v>
      </c>
      <c r="D1129" s="23">
        <v>44413</v>
      </c>
      <c r="E1129" s="22" t="s">
        <v>49</v>
      </c>
      <c r="F1129" s="22" t="s">
        <v>54</v>
      </c>
      <c r="G1129" s="22" t="s">
        <v>55</v>
      </c>
      <c r="H1129" s="22" t="s">
        <v>15</v>
      </c>
      <c r="I1129" s="24">
        <v>0.55000000000000004</v>
      </c>
      <c r="J1129" s="25">
        <v>7500</v>
      </c>
      <c r="K1129" s="26">
        <f>I1129*J1129</f>
        <v>4125</v>
      </c>
      <c r="L1129" s="26">
        <f>K1129*M1129</f>
        <v>2062.4999999999995</v>
      </c>
      <c r="M1129" s="27">
        <v>0.49999999999999994</v>
      </c>
      <c r="O1129" s="1"/>
      <c r="P1129" s="4"/>
      <c r="Q1129" s="3"/>
      <c r="R1129" s="5"/>
    </row>
    <row r="1130" spans="2:18" x14ac:dyDescent="0.3">
      <c r="B1130" s="22" t="s">
        <v>20</v>
      </c>
      <c r="C1130" s="22">
        <v>1197831</v>
      </c>
      <c r="D1130" s="23">
        <v>44413</v>
      </c>
      <c r="E1130" s="22" t="s">
        <v>49</v>
      </c>
      <c r="F1130" s="22" t="s">
        <v>54</v>
      </c>
      <c r="G1130" s="22" t="s">
        <v>55</v>
      </c>
      <c r="H1130" s="22" t="s">
        <v>13</v>
      </c>
      <c r="I1130" s="24">
        <v>0.55000000000000004</v>
      </c>
      <c r="J1130" s="25">
        <v>9250</v>
      </c>
      <c r="K1130" s="26">
        <f t="shared" ref="K1130:K1133" si="371">I1130*J1130</f>
        <v>5087.5</v>
      </c>
      <c r="L1130" s="26">
        <f t="shared" ref="L1130:L1133" si="372">K1130*M1130</f>
        <v>2543.7499999999995</v>
      </c>
      <c r="M1130" s="27">
        <v>0.49999999999999994</v>
      </c>
      <c r="O1130" s="1"/>
      <c r="P1130" s="4"/>
      <c r="Q1130" s="3"/>
      <c r="R1130" s="5"/>
    </row>
    <row r="1131" spans="2:18" x14ac:dyDescent="0.3">
      <c r="B1131" s="22" t="s">
        <v>20</v>
      </c>
      <c r="C1131" s="22">
        <v>1197831</v>
      </c>
      <c r="D1131" s="23">
        <v>44413</v>
      </c>
      <c r="E1131" s="22" t="s">
        <v>49</v>
      </c>
      <c r="F1131" s="22" t="s">
        <v>54</v>
      </c>
      <c r="G1131" s="22" t="s">
        <v>55</v>
      </c>
      <c r="H1131" s="22" t="s">
        <v>14</v>
      </c>
      <c r="I1131" s="24">
        <v>0.5</v>
      </c>
      <c r="J1131" s="25">
        <v>4250</v>
      </c>
      <c r="K1131" s="26">
        <f t="shared" si="371"/>
        <v>2125</v>
      </c>
      <c r="L1131" s="26">
        <f t="shared" si="372"/>
        <v>1275.0000000000002</v>
      </c>
      <c r="M1131" s="27">
        <v>0.60000000000000009</v>
      </c>
      <c r="O1131" s="1"/>
      <c r="P1131" s="4"/>
      <c r="Q1131" s="3"/>
      <c r="R1131" s="5"/>
    </row>
    <row r="1132" spans="2:18" x14ac:dyDescent="0.3">
      <c r="B1132" s="22" t="s">
        <v>20</v>
      </c>
      <c r="C1132" s="22">
        <v>1197831</v>
      </c>
      <c r="D1132" s="23">
        <v>44413</v>
      </c>
      <c r="E1132" s="22" t="s">
        <v>49</v>
      </c>
      <c r="F1132" s="22" t="s">
        <v>54</v>
      </c>
      <c r="G1132" s="22" t="s">
        <v>55</v>
      </c>
      <c r="H1132" s="22" t="s">
        <v>16</v>
      </c>
      <c r="I1132" s="24">
        <v>0.55000000000000004</v>
      </c>
      <c r="J1132" s="25">
        <v>4250</v>
      </c>
      <c r="K1132" s="26">
        <f t="shared" si="371"/>
        <v>2337.5</v>
      </c>
      <c r="L1132" s="26">
        <f t="shared" si="372"/>
        <v>1051.875</v>
      </c>
      <c r="M1132" s="27">
        <v>0.44999999999999996</v>
      </c>
      <c r="O1132" s="1"/>
      <c r="P1132" s="4"/>
      <c r="Q1132" s="3"/>
      <c r="R1132" s="5"/>
    </row>
    <row r="1133" spans="2:18" x14ac:dyDescent="0.3">
      <c r="B1133" s="22" t="s">
        <v>20</v>
      </c>
      <c r="C1133" s="22">
        <v>1197831</v>
      </c>
      <c r="D1133" s="23">
        <v>44413</v>
      </c>
      <c r="E1133" s="22" t="s">
        <v>49</v>
      </c>
      <c r="F1133" s="22" t="s">
        <v>54</v>
      </c>
      <c r="G1133" s="22" t="s">
        <v>55</v>
      </c>
      <c r="H1133" s="22" t="s">
        <v>17</v>
      </c>
      <c r="I1133" s="24">
        <v>0.6</v>
      </c>
      <c r="J1133" s="25">
        <v>6750</v>
      </c>
      <c r="K1133" s="26">
        <f t="shared" si="371"/>
        <v>4050</v>
      </c>
      <c r="L1133" s="26">
        <f t="shared" si="372"/>
        <v>2632.5000000000005</v>
      </c>
      <c r="M1133" s="27">
        <v>0.65000000000000013</v>
      </c>
      <c r="O1133" s="1"/>
      <c r="P1133" s="4"/>
      <c r="Q1133" s="3"/>
      <c r="R1133" s="5"/>
    </row>
    <row r="1134" spans="2:18" x14ac:dyDescent="0.3">
      <c r="B1134" s="22" t="s">
        <v>20</v>
      </c>
      <c r="C1134" s="22">
        <v>1197831</v>
      </c>
      <c r="D1134" s="23">
        <v>44441</v>
      </c>
      <c r="E1134" s="22" t="s">
        <v>49</v>
      </c>
      <c r="F1134" s="22" t="s">
        <v>54</v>
      </c>
      <c r="G1134" s="22" t="s">
        <v>55</v>
      </c>
      <c r="H1134" s="22" t="s">
        <v>12</v>
      </c>
      <c r="I1134" s="24">
        <v>0.55000000000000004</v>
      </c>
      <c r="J1134" s="25">
        <v>6250</v>
      </c>
      <c r="K1134" s="26">
        <f>I1134*J1134</f>
        <v>3437.5000000000005</v>
      </c>
      <c r="L1134" s="26">
        <f>K1134*M1134</f>
        <v>1718.75</v>
      </c>
      <c r="M1134" s="27">
        <v>0.49999999999999994</v>
      </c>
      <c r="O1134" s="1"/>
      <c r="P1134" s="4"/>
      <c r="Q1134" s="3"/>
      <c r="R1134" s="5"/>
    </row>
    <row r="1135" spans="2:18" x14ac:dyDescent="0.3">
      <c r="B1135" s="22" t="s">
        <v>20</v>
      </c>
      <c r="C1135" s="22">
        <v>1197831</v>
      </c>
      <c r="D1135" s="23">
        <v>44441</v>
      </c>
      <c r="E1135" s="22" t="s">
        <v>49</v>
      </c>
      <c r="F1135" s="22" t="s">
        <v>54</v>
      </c>
      <c r="G1135" s="22" t="s">
        <v>55</v>
      </c>
      <c r="H1135" s="22" t="s">
        <v>15</v>
      </c>
      <c r="I1135" s="24">
        <v>0.55000000000000004</v>
      </c>
      <c r="J1135" s="25">
        <v>5750</v>
      </c>
      <c r="K1135" s="26">
        <f>I1135*J1135</f>
        <v>3162.5000000000005</v>
      </c>
      <c r="L1135" s="26">
        <f>K1135*M1135</f>
        <v>1581.25</v>
      </c>
      <c r="M1135" s="27">
        <v>0.49999999999999994</v>
      </c>
      <c r="O1135" s="1"/>
      <c r="P1135" s="4"/>
      <c r="Q1135" s="3"/>
      <c r="R1135" s="5"/>
    </row>
    <row r="1136" spans="2:18" x14ac:dyDescent="0.3">
      <c r="B1136" s="22" t="s">
        <v>20</v>
      </c>
      <c r="C1136" s="22">
        <v>1197831</v>
      </c>
      <c r="D1136" s="23">
        <v>44441</v>
      </c>
      <c r="E1136" s="22" t="s">
        <v>49</v>
      </c>
      <c r="F1136" s="22" t="s">
        <v>54</v>
      </c>
      <c r="G1136" s="22" t="s">
        <v>55</v>
      </c>
      <c r="H1136" s="22" t="s">
        <v>13</v>
      </c>
      <c r="I1136" s="24">
        <v>0.6</v>
      </c>
      <c r="J1136" s="25">
        <v>6250</v>
      </c>
      <c r="K1136" s="26">
        <f t="shared" ref="K1136:K1139" si="373">I1136*J1136</f>
        <v>3750</v>
      </c>
      <c r="L1136" s="26">
        <f t="shared" ref="L1136:L1139" si="374">K1136*M1136</f>
        <v>1874.9999999999998</v>
      </c>
      <c r="M1136" s="27">
        <v>0.49999999999999994</v>
      </c>
      <c r="O1136" s="1"/>
      <c r="P1136" s="4"/>
      <c r="Q1136" s="3"/>
      <c r="R1136" s="5"/>
    </row>
    <row r="1137" spans="2:18" x14ac:dyDescent="0.3">
      <c r="B1137" s="22" t="s">
        <v>20</v>
      </c>
      <c r="C1137" s="22">
        <v>1197831</v>
      </c>
      <c r="D1137" s="23">
        <v>44441</v>
      </c>
      <c r="E1137" s="22" t="s">
        <v>49</v>
      </c>
      <c r="F1137" s="22" t="s">
        <v>54</v>
      </c>
      <c r="G1137" s="22" t="s">
        <v>55</v>
      </c>
      <c r="H1137" s="22" t="s">
        <v>14</v>
      </c>
      <c r="I1137" s="24">
        <v>0.6</v>
      </c>
      <c r="J1137" s="25">
        <v>3500</v>
      </c>
      <c r="K1137" s="26">
        <f t="shared" si="373"/>
        <v>2100</v>
      </c>
      <c r="L1137" s="26">
        <f t="shared" si="374"/>
        <v>1260.0000000000002</v>
      </c>
      <c r="M1137" s="27">
        <v>0.60000000000000009</v>
      </c>
      <c r="O1137" s="1"/>
      <c r="P1137" s="4"/>
      <c r="Q1137" s="3"/>
      <c r="R1137" s="5"/>
    </row>
    <row r="1138" spans="2:18" x14ac:dyDescent="0.3">
      <c r="B1138" s="22" t="s">
        <v>20</v>
      </c>
      <c r="C1138" s="22">
        <v>1197831</v>
      </c>
      <c r="D1138" s="23">
        <v>44441</v>
      </c>
      <c r="E1138" s="22" t="s">
        <v>49</v>
      </c>
      <c r="F1138" s="22" t="s">
        <v>54</v>
      </c>
      <c r="G1138" s="22" t="s">
        <v>55</v>
      </c>
      <c r="H1138" s="22" t="s">
        <v>16</v>
      </c>
      <c r="I1138" s="24">
        <v>0.45</v>
      </c>
      <c r="J1138" s="25">
        <v>3500</v>
      </c>
      <c r="K1138" s="26">
        <f t="shared" si="373"/>
        <v>1575</v>
      </c>
      <c r="L1138" s="26">
        <f t="shared" si="374"/>
        <v>708.74999999999989</v>
      </c>
      <c r="M1138" s="27">
        <v>0.44999999999999996</v>
      </c>
      <c r="O1138" s="1"/>
      <c r="P1138" s="4"/>
      <c r="Q1138" s="3"/>
      <c r="R1138" s="5"/>
    </row>
    <row r="1139" spans="2:18" x14ac:dyDescent="0.3">
      <c r="B1139" s="22" t="s">
        <v>20</v>
      </c>
      <c r="C1139" s="22">
        <v>1197831</v>
      </c>
      <c r="D1139" s="23">
        <v>44441</v>
      </c>
      <c r="E1139" s="22" t="s">
        <v>49</v>
      </c>
      <c r="F1139" s="22" t="s">
        <v>54</v>
      </c>
      <c r="G1139" s="22" t="s">
        <v>55</v>
      </c>
      <c r="H1139" s="22" t="s">
        <v>17</v>
      </c>
      <c r="I1139" s="24">
        <v>0.4</v>
      </c>
      <c r="J1139" s="25">
        <v>5750</v>
      </c>
      <c r="K1139" s="26">
        <f t="shared" si="373"/>
        <v>2300</v>
      </c>
      <c r="L1139" s="26">
        <f t="shared" si="374"/>
        <v>1495.0000000000002</v>
      </c>
      <c r="M1139" s="27">
        <v>0.65000000000000013</v>
      </c>
      <c r="O1139" s="1"/>
      <c r="P1139" s="4"/>
      <c r="Q1139" s="3"/>
      <c r="R1139" s="5"/>
    </row>
    <row r="1140" spans="2:18" x14ac:dyDescent="0.3">
      <c r="B1140" s="22" t="s">
        <v>20</v>
      </c>
      <c r="C1140" s="22">
        <v>1197831</v>
      </c>
      <c r="D1140" s="23">
        <v>44470</v>
      </c>
      <c r="E1140" s="22" t="s">
        <v>49</v>
      </c>
      <c r="F1140" s="22" t="s">
        <v>54</v>
      </c>
      <c r="G1140" s="22" t="s">
        <v>55</v>
      </c>
      <c r="H1140" s="22" t="s">
        <v>12</v>
      </c>
      <c r="I1140" s="24">
        <v>0.30000000000000004</v>
      </c>
      <c r="J1140" s="25">
        <v>5250</v>
      </c>
      <c r="K1140" s="26">
        <f>I1140*J1140</f>
        <v>1575.0000000000002</v>
      </c>
      <c r="L1140" s="26">
        <f>K1140*M1140</f>
        <v>787.5</v>
      </c>
      <c r="M1140" s="27">
        <v>0.49999999999999994</v>
      </c>
      <c r="O1140" s="1"/>
      <c r="P1140" s="4"/>
      <c r="Q1140" s="3"/>
      <c r="R1140" s="5"/>
    </row>
    <row r="1141" spans="2:18" x14ac:dyDescent="0.3">
      <c r="B1141" s="22" t="s">
        <v>20</v>
      </c>
      <c r="C1141" s="22">
        <v>1197831</v>
      </c>
      <c r="D1141" s="23">
        <v>44470</v>
      </c>
      <c r="E1141" s="22" t="s">
        <v>49</v>
      </c>
      <c r="F1141" s="22" t="s">
        <v>54</v>
      </c>
      <c r="G1141" s="22" t="s">
        <v>55</v>
      </c>
      <c r="H1141" s="22" t="s">
        <v>15</v>
      </c>
      <c r="I1141" s="24">
        <v>0.30000000000000004</v>
      </c>
      <c r="J1141" s="25">
        <v>5250</v>
      </c>
      <c r="K1141" s="26">
        <f>I1141*J1141</f>
        <v>1575.0000000000002</v>
      </c>
      <c r="L1141" s="26">
        <f>K1141*M1141</f>
        <v>787.5</v>
      </c>
      <c r="M1141" s="27">
        <v>0.49999999999999994</v>
      </c>
      <c r="O1141" s="1"/>
      <c r="P1141" s="4"/>
      <c r="Q1141" s="3"/>
      <c r="R1141" s="5"/>
    </row>
    <row r="1142" spans="2:18" x14ac:dyDescent="0.3">
      <c r="B1142" s="22" t="s">
        <v>20</v>
      </c>
      <c r="C1142" s="22">
        <v>1197831</v>
      </c>
      <c r="D1142" s="23">
        <v>44470</v>
      </c>
      <c r="E1142" s="22" t="s">
        <v>49</v>
      </c>
      <c r="F1142" s="22" t="s">
        <v>54</v>
      </c>
      <c r="G1142" s="22" t="s">
        <v>55</v>
      </c>
      <c r="H1142" s="22" t="s">
        <v>13</v>
      </c>
      <c r="I1142" s="24">
        <v>0.35000000000000003</v>
      </c>
      <c r="J1142" s="25">
        <v>4750</v>
      </c>
      <c r="K1142" s="26">
        <f t="shared" ref="K1142:K1145" si="375">I1142*J1142</f>
        <v>1662.5000000000002</v>
      </c>
      <c r="L1142" s="26">
        <f t="shared" ref="L1142:L1145" si="376">K1142*M1142</f>
        <v>831.25</v>
      </c>
      <c r="M1142" s="27">
        <v>0.49999999999999994</v>
      </c>
      <c r="O1142" s="1"/>
      <c r="P1142" s="4"/>
      <c r="Q1142" s="3"/>
      <c r="R1142" s="5"/>
    </row>
    <row r="1143" spans="2:18" x14ac:dyDescent="0.3">
      <c r="B1143" s="22" t="s">
        <v>20</v>
      </c>
      <c r="C1143" s="22">
        <v>1197831</v>
      </c>
      <c r="D1143" s="23">
        <v>44470</v>
      </c>
      <c r="E1143" s="22" t="s">
        <v>49</v>
      </c>
      <c r="F1143" s="22" t="s">
        <v>54</v>
      </c>
      <c r="G1143" s="22" t="s">
        <v>55</v>
      </c>
      <c r="H1143" s="22" t="s">
        <v>14</v>
      </c>
      <c r="I1143" s="24">
        <v>0.35000000000000003</v>
      </c>
      <c r="J1143" s="25">
        <v>3250</v>
      </c>
      <c r="K1143" s="26">
        <f t="shared" si="375"/>
        <v>1137.5</v>
      </c>
      <c r="L1143" s="26">
        <f t="shared" si="376"/>
        <v>682.50000000000011</v>
      </c>
      <c r="M1143" s="27">
        <v>0.60000000000000009</v>
      </c>
      <c r="O1143" s="1"/>
      <c r="P1143" s="4"/>
      <c r="Q1143" s="3"/>
      <c r="R1143" s="5"/>
    </row>
    <row r="1144" spans="2:18" x14ac:dyDescent="0.3">
      <c r="B1144" s="22" t="s">
        <v>20</v>
      </c>
      <c r="C1144" s="22">
        <v>1197831</v>
      </c>
      <c r="D1144" s="23">
        <v>44470</v>
      </c>
      <c r="E1144" s="22" t="s">
        <v>49</v>
      </c>
      <c r="F1144" s="22" t="s">
        <v>54</v>
      </c>
      <c r="G1144" s="22" t="s">
        <v>55</v>
      </c>
      <c r="H1144" s="22" t="s">
        <v>16</v>
      </c>
      <c r="I1144" s="24">
        <v>0.30000000000000004</v>
      </c>
      <c r="J1144" s="25">
        <v>3000</v>
      </c>
      <c r="K1144" s="26">
        <f t="shared" si="375"/>
        <v>900.00000000000011</v>
      </c>
      <c r="L1144" s="26">
        <f t="shared" si="376"/>
        <v>405</v>
      </c>
      <c r="M1144" s="27">
        <v>0.44999999999999996</v>
      </c>
      <c r="O1144" s="1"/>
      <c r="P1144" s="4"/>
      <c r="Q1144" s="3"/>
      <c r="R1144" s="5"/>
    </row>
    <row r="1145" spans="2:18" x14ac:dyDescent="0.3">
      <c r="B1145" s="22" t="s">
        <v>20</v>
      </c>
      <c r="C1145" s="22">
        <v>1197831</v>
      </c>
      <c r="D1145" s="23">
        <v>44470</v>
      </c>
      <c r="E1145" s="22" t="s">
        <v>49</v>
      </c>
      <c r="F1145" s="22" t="s">
        <v>54</v>
      </c>
      <c r="G1145" s="22" t="s">
        <v>55</v>
      </c>
      <c r="H1145" s="22" t="s">
        <v>17</v>
      </c>
      <c r="I1145" s="24">
        <v>0.4</v>
      </c>
      <c r="J1145" s="25">
        <v>4750</v>
      </c>
      <c r="K1145" s="26">
        <f t="shared" si="375"/>
        <v>1900</v>
      </c>
      <c r="L1145" s="26">
        <f t="shared" si="376"/>
        <v>1235.0000000000002</v>
      </c>
      <c r="M1145" s="27">
        <v>0.65000000000000013</v>
      </c>
      <c r="O1145" s="1"/>
      <c r="P1145" s="4"/>
      <c r="Q1145" s="3"/>
      <c r="R1145" s="5"/>
    </row>
    <row r="1146" spans="2:18" x14ac:dyDescent="0.3">
      <c r="B1146" s="22" t="s">
        <v>20</v>
      </c>
      <c r="C1146" s="22">
        <v>1197831</v>
      </c>
      <c r="D1146" s="23">
        <v>44502</v>
      </c>
      <c r="E1146" s="22" t="s">
        <v>49</v>
      </c>
      <c r="F1146" s="22" t="s">
        <v>54</v>
      </c>
      <c r="G1146" s="22" t="s">
        <v>55</v>
      </c>
      <c r="H1146" s="22" t="s">
        <v>12</v>
      </c>
      <c r="I1146" s="24">
        <v>0.20000000000000004</v>
      </c>
      <c r="J1146" s="25">
        <v>6250</v>
      </c>
      <c r="K1146" s="26">
        <f>I1146*J1146</f>
        <v>1250.0000000000002</v>
      </c>
      <c r="L1146" s="26">
        <f>K1146*M1146</f>
        <v>625</v>
      </c>
      <c r="M1146" s="27">
        <v>0.49999999999999994</v>
      </c>
      <c r="O1146" s="1"/>
      <c r="P1146" s="4"/>
      <c r="Q1146" s="3"/>
      <c r="R1146" s="5"/>
    </row>
    <row r="1147" spans="2:18" x14ac:dyDescent="0.3">
      <c r="B1147" s="22" t="s">
        <v>20</v>
      </c>
      <c r="C1147" s="22">
        <v>1197831</v>
      </c>
      <c r="D1147" s="23">
        <v>44502</v>
      </c>
      <c r="E1147" s="22" t="s">
        <v>49</v>
      </c>
      <c r="F1147" s="22" t="s">
        <v>54</v>
      </c>
      <c r="G1147" s="22" t="s">
        <v>55</v>
      </c>
      <c r="H1147" s="22" t="s">
        <v>15</v>
      </c>
      <c r="I1147" s="24">
        <v>0.20000000000000004</v>
      </c>
      <c r="J1147" s="25">
        <v>6250</v>
      </c>
      <c r="K1147" s="26">
        <f>I1147*J1147</f>
        <v>1250.0000000000002</v>
      </c>
      <c r="L1147" s="26">
        <f>K1147*M1147</f>
        <v>625</v>
      </c>
      <c r="M1147" s="27">
        <v>0.49999999999999994</v>
      </c>
      <c r="O1147" s="1"/>
      <c r="P1147" s="4"/>
      <c r="Q1147" s="3"/>
      <c r="R1147" s="5"/>
    </row>
    <row r="1148" spans="2:18" x14ac:dyDescent="0.3">
      <c r="B1148" s="22" t="s">
        <v>20</v>
      </c>
      <c r="C1148" s="22">
        <v>1197831</v>
      </c>
      <c r="D1148" s="23">
        <v>44502</v>
      </c>
      <c r="E1148" s="22" t="s">
        <v>49</v>
      </c>
      <c r="F1148" s="22" t="s">
        <v>54</v>
      </c>
      <c r="G1148" s="22" t="s">
        <v>55</v>
      </c>
      <c r="H1148" s="22" t="s">
        <v>13</v>
      </c>
      <c r="I1148" s="24">
        <v>0.45000000000000007</v>
      </c>
      <c r="J1148" s="25">
        <v>5750</v>
      </c>
      <c r="K1148" s="26">
        <f t="shared" ref="K1148:K1151" si="377">I1148*J1148</f>
        <v>2587.5000000000005</v>
      </c>
      <c r="L1148" s="26">
        <f t="shared" ref="L1148:L1151" si="378">K1148*M1148</f>
        <v>1293.75</v>
      </c>
      <c r="M1148" s="27">
        <v>0.49999999999999994</v>
      </c>
      <c r="O1148" s="1"/>
      <c r="P1148" s="4"/>
      <c r="Q1148" s="3"/>
      <c r="R1148" s="5"/>
    </row>
    <row r="1149" spans="2:18" x14ac:dyDescent="0.3">
      <c r="B1149" s="22" t="s">
        <v>20</v>
      </c>
      <c r="C1149" s="22">
        <v>1197831</v>
      </c>
      <c r="D1149" s="23">
        <v>44502</v>
      </c>
      <c r="E1149" s="22" t="s">
        <v>49</v>
      </c>
      <c r="F1149" s="22" t="s">
        <v>54</v>
      </c>
      <c r="G1149" s="22" t="s">
        <v>55</v>
      </c>
      <c r="H1149" s="22" t="s">
        <v>14</v>
      </c>
      <c r="I1149" s="24">
        <v>0.45000000000000007</v>
      </c>
      <c r="J1149" s="25">
        <v>4500</v>
      </c>
      <c r="K1149" s="26">
        <f t="shared" si="377"/>
        <v>2025.0000000000002</v>
      </c>
      <c r="L1149" s="26">
        <f t="shared" si="378"/>
        <v>1215.0000000000002</v>
      </c>
      <c r="M1149" s="27">
        <v>0.60000000000000009</v>
      </c>
      <c r="O1149" s="1"/>
      <c r="P1149" s="4"/>
      <c r="Q1149" s="3"/>
      <c r="R1149" s="5"/>
    </row>
    <row r="1150" spans="2:18" x14ac:dyDescent="0.3">
      <c r="B1150" s="22" t="s">
        <v>20</v>
      </c>
      <c r="C1150" s="22">
        <v>1197831</v>
      </c>
      <c r="D1150" s="23">
        <v>44502</v>
      </c>
      <c r="E1150" s="22" t="s">
        <v>49</v>
      </c>
      <c r="F1150" s="22" t="s">
        <v>54</v>
      </c>
      <c r="G1150" s="22" t="s">
        <v>55</v>
      </c>
      <c r="H1150" s="22" t="s">
        <v>16</v>
      </c>
      <c r="I1150" s="24">
        <v>0.49999999999999994</v>
      </c>
      <c r="J1150" s="25">
        <v>4250</v>
      </c>
      <c r="K1150" s="26">
        <f t="shared" si="377"/>
        <v>2124.9999999999995</v>
      </c>
      <c r="L1150" s="26">
        <f t="shared" si="378"/>
        <v>956.24999999999966</v>
      </c>
      <c r="M1150" s="27">
        <v>0.44999999999999996</v>
      </c>
      <c r="O1150" s="1"/>
      <c r="P1150" s="4"/>
      <c r="Q1150" s="3"/>
      <c r="R1150" s="5"/>
    </row>
    <row r="1151" spans="2:18" x14ac:dyDescent="0.3">
      <c r="B1151" s="22" t="s">
        <v>20</v>
      </c>
      <c r="C1151" s="22">
        <v>1197831</v>
      </c>
      <c r="D1151" s="23">
        <v>44502</v>
      </c>
      <c r="E1151" s="22" t="s">
        <v>49</v>
      </c>
      <c r="F1151" s="22" t="s">
        <v>54</v>
      </c>
      <c r="G1151" s="22" t="s">
        <v>55</v>
      </c>
      <c r="H1151" s="22" t="s">
        <v>17</v>
      </c>
      <c r="I1151" s="24">
        <v>0.6</v>
      </c>
      <c r="J1151" s="25">
        <v>6250</v>
      </c>
      <c r="K1151" s="26">
        <f t="shared" si="377"/>
        <v>3750</v>
      </c>
      <c r="L1151" s="26">
        <f t="shared" si="378"/>
        <v>2437.5000000000005</v>
      </c>
      <c r="M1151" s="27">
        <v>0.65000000000000013</v>
      </c>
      <c r="O1151" s="1"/>
      <c r="P1151" s="4"/>
      <c r="Q1151" s="3"/>
      <c r="R1151" s="5"/>
    </row>
    <row r="1152" spans="2:18" x14ac:dyDescent="0.3">
      <c r="B1152" s="22" t="s">
        <v>20</v>
      </c>
      <c r="C1152" s="22">
        <v>1197831</v>
      </c>
      <c r="D1152" s="23">
        <v>44531</v>
      </c>
      <c r="E1152" s="22" t="s">
        <v>49</v>
      </c>
      <c r="F1152" s="22" t="s">
        <v>54</v>
      </c>
      <c r="G1152" s="22" t="s">
        <v>55</v>
      </c>
      <c r="H1152" s="22" t="s">
        <v>12</v>
      </c>
      <c r="I1152" s="24">
        <v>0.6</v>
      </c>
      <c r="J1152" s="25">
        <v>7750</v>
      </c>
      <c r="K1152" s="26">
        <f>I1152*J1152</f>
        <v>4650</v>
      </c>
      <c r="L1152" s="26">
        <f>K1152*M1152</f>
        <v>2324.9999999999995</v>
      </c>
      <c r="M1152" s="27">
        <v>0.49999999999999994</v>
      </c>
      <c r="O1152" s="1"/>
      <c r="P1152" s="4"/>
      <c r="Q1152" s="3"/>
      <c r="R1152" s="5"/>
    </row>
    <row r="1153" spans="1:18" x14ac:dyDescent="0.3">
      <c r="B1153" s="22" t="s">
        <v>20</v>
      </c>
      <c r="C1153" s="22">
        <v>1197831</v>
      </c>
      <c r="D1153" s="23">
        <v>44531</v>
      </c>
      <c r="E1153" s="22" t="s">
        <v>49</v>
      </c>
      <c r="F1153" s="22" t="s">
        <v>54</v>
      </c>
      <c r="G1153" s="22" t="s">
        <v>55</v>
      </c>
      <c r="H1153" s="22" t="s">
        <v>15</v>
      </c>
      <c r="I1153" s="24">
        <v>0.6</v>
      </c>
      <c r="J1153" s="25">
        <v>7750</v>
      </c>
      <c r="K1153" s="26">
        <f>I1153*J1153</f>
        <v>4650</v>
      </c>
      <c r="L1153" s="26">
        <f>K1153*M1153</f>
        <v>2324.9999999999995</v>
      </c>
      <c r="M1153" s="27">
        <v>0.49999999999999994</v>
      </c>
      <c r="O1153" s="1"/>
      <c r="P1153" s="4"/>
      <c r="Q1153" s="3"/>
      <c r="R1153" s="5"/>
    </row>
    <row r="1154" spans="1:18" x14ac:dyDescent="0.3">
      <c r="B1154" s="22" t="s">
        <v>20</v>
      </c>
      <c r="C1154" s="22">
        <v>1197831</v>
      </c>
      <c r="D1154" s="23">
        <v>44531</v>
      </c>
      <c r="E1154" s="22" t="s">
        <v>49</v>
      </c>
      <c r="F1154" s="22" t="s">
        <v>54</v>
      </c>
      <c r="G1154" s="22" t="s">
        <v>55</v>
      </c>
      <c r="H1154" s="22" t="s">
        <v>13</v>
      </c>
      <c r="I1154" s="24">
        <v>0.65</v>
      </c>
      <c r="J1154" s="25">
        <v>7000</v>
      </c>
      <c r="K1154" s="26">
        <f t="shared" ref="K1154:K1157" si="379">I1154*J1154</f>
        <v>4550</v>
      </c>
      <c r="L1154" s="26">
        <f t="shared" ref="L1154:L1157" si="380">K1154*M1154</f>
        <v>2274.9999999999995</v>
      </c>
      <c r="M1154" s="27">
        <v>0.49999999999999994</v>
      </c>
      <c r="O1154" s="1"/>
      <c r="P1154" s="4"/>
      <c r="Q1154" s="3"/>
      <c r="R1154" s="5"/>
    </row>
    <row r="1155" spans="1:18" x14ac:dyDescent="0.3">
      <c r="B1155" s="22" t="s">
        <v>20</v>
      </c>
      <c r="C1155" s="22">
        <v>1197831</v>
      </c>
      <c r="D1155" s="23">
        <v>44531</v>
      </c>
      <c r="E1155" s="22" t="s">
        <v>49</v>
      </c>
      <c r="F1155" s="22" t="s">
        <v>54</v>
      </c>
      <c r="G1155" s="22" t="s">
        <v>55</v>
      </c>
      <c r="H1155" s="22" t="s">
        <v>14</v>
      </c>
      <c r="I1155" s="24">
        <v>0.65</v>
      </c>
      <c r="J1155" s="25">
        <v>5500</v>
      </c>
      <c r="K1155" s="26">
        <f t="shared" si="379"/>
        <v>3575</v>
      </c>
      <c r="L1155" s="26">
        <f t="shared" si="380"/>
        <v>2145.0000000000005</v>
      </c>
      <c r="M1155" s="27">
        <v>0.60000000000000009</v>
      </c>
      <c r="O1155" s="1"/>
      <c r="P1155" s="4"/>
      <c r="Q1155" s="3"/>
      <c r="R1155" s="5"/>
    </row>
    <row r="1156" spans="1:18" x14ac:dyDescent="0.3">
      <c r="B1156" s="22" t="s">
        <v>20</v>
      </c>
      <c r="C1156" s="22">
        <v>1197831</v>
      </c>
      <c r="D1156" s="23">
        <v>44531</v>
      </c>
      <c r="E1156" s="22" t="s">
        <v>49</v>
      </c>
      <c r="F1156" s="22" t="s">
        <v>54</v>
      </c>
      <c r="G1156" s="22" t="s">
        <v>55</v>
      </c>
      <c r="H1156" s="22" t="s">
        <v>16</v>
      </c>
      <c r="I1156" s="24">
        <v>0.6</v>
      </c>
      <c r="J1156" s="25">
        <v>5000</v>
      </c>
      <c r="K1156" s="26">
        <f t="shared" si="379"/>
        <v>3000</v>
      </c>
      <c r="L1156" s="26">
        <f t="shared" si="380"/>
        <v>1349.9999999999998</v>
      </c>
      <c r="M1156" s="27">
        <v>0.44999999999999996</v>
      </c>
      <c r="O1156" s="1"/>
      <c r="P1156" s="4"/>
      <c r="Q1156" s="3"/>
      <c r="R1156" s="5"/>
    </row>
    <row r="1157" spans="1:18" x14ac:dyDescent="0.3">
      <c r="B1157" s="22" t="s">
        <v>20</v>
      </c>
      <c r="C1157" s="22">
        <v>1197831</v>
      </c>
      <c r="D1157" s="23">
        <v>44531</v>
      </c>
      <c r="E1157" s="22" t="s">
        <v>49</v>
      </c>
      <c r="F1157" s="22" t="s">
        <v>54</v>
      </c>
      <c r="G1157" s="22" t="s">
        <v>55</v>
      </c>
      <c r="H1157" s="22" t="s">
        <v>17</v>
      </c>
      <c r="I1157" s="24">
        <v>0.70000000000000007</v>
      </c>
      <c r="J1157" s="25">
        <v>7500</v>
      </c>
      <c r="K1157" s="26">
        <f t="shared" si="379"/>
        <v>5250.0000000000009</v>
      </c>
      <c r="L1157" s="26">
        <f t="shared" si="380"/>
        <v>3412.5000000000014</v>
      </c>
      <c r="M1157" s="27">
        <v>0.65000000000000013</v>
      </c>
      <c r="O1157" s="1"/>
      <c r="P1157" s="4"/>
      <c r="Q1157" s="3"/>
      <c r="R1157" s="5"/>
    </row>
    <row r="1158" spans="1:18" x14ac:dyDescent="0.3">
      <c r="A1158" s="8" t="s">
        <v>40</v>
      </c>
      <c r="B1158" s="22" t="s">
        <v>10</v>
      </c>
      <c r="C1158" s="22">
        <v>1185732</v>
      </c>
      <c r="D1158" s="23">
        <v>44217</v>
      </c>
      <c r="E1158" s="22" t="s">
        <v>130</v>
      </c>
      <c r="F1158" s="22" t="s">
        <v>56</v>
      </c>
      <c r="G1158" s="22" t="s">
        <v>57</v>
      </c>
      <c r="H1158" s="22" t="s">
        <v>12</v>
      </c>
      <c r="I1158" s="24">
        <v>0.4</v>
      </c>
      <c r="J1158" s="25">
        <v>4500</v>
      </c>
      <c r="K1158" s="26">
        <f>I1158*J1158</f>
        <v>1800</v>
      </c>
      <c r="L1158" s="26">
        <f>K1158*M1158</f>
        <v>630</v>
      </c>
      <c r="M1158" s="27">
        <v>0.35</v>
      </c>
      <c r="O1158" s="1"/>
      <c r="P1158" s="4"/>
      <c r="Q1158" s="3"/>
      <c r="R1158" s="5"/>
    </row>
    <row r="1159" spans="1:18" x14ac:dyDescent="0.3">
      <c r="B1159" s="22" t="s">
        <v>10</v>
      </c>
      <c r="C1159" s="22">
        <v>1185732</v>
      </c>
      <c r="D1159" s="23">
        <v>44217</v>
      </c>
      <c r="E1159" s="22" t="s">
        <v>130</v>
      </c>
      <c r="F1159" s="22" t="s">
        <v>56</v>
      </c>
      <c r="G1159" s="22" t="s">
        <v>57</v>
      </c>
      <c r="H1159" s="22" t="s">
        <v>15</v>
      </c>
      <c r="I1159" s="24">
        <v>0.4</v>
      </c>
      <c r="J1159" s="25">
        <v>2500</v>
      </c>
      <c r="K1159" s="26">
        <f>I1159*J1159</f>
        <v>1000</v>
      </c>
      <c r="L1159" s="26">
        <f>K1159*M1159</f>
        <v>350</v>
      </c>
      <c r="M1159" s="27">
        <v>0.35</v>
      </c>
      <c r="O1159" s="1"/>
      <c r="P1159" s="4"/>
      <c r="Q1159" s="3"/>
      <c r="R1159" s="5"/>
    </row>
    <row r="1160" spans="1:18" x14ac:dyDescent="0.3">
      <c r="B1160" s="22" t="s">
        <v>10</v>
      </c>
      <c r="C1160" s="22">
        <v>1185732</v>
      </c>
      <c r="D1160" s="23">
        <v>44217</v>
      </c>
      <c r="E1160" s="22" t="s">
        <v>130</v>
      </c>
      <c r="F1160" s="22" t="s">
        <v>56</v>
      </c>
      <c r="G1160" s="22" t="s">
        <v>57</v>
      </c>
      <c r="H1160" s="22" t="s">
        <v>13</v>
      </c>
      <c r="I1160" s="24">
        <v>0.30000000000000004</v>
      </c>
      <c r="J1160" s="25">
        <v>2500</v>
      </c>
      <c r="K1160" s="26">
        <f t="shared" ref="K1160:K1163" si="381">I1160*J1160</f>
        <v>750.00000000000011</v>
      </c>
      <c r="L1160" s="26">
        <f t="shared" ref="L1160:L1169" si="382">K1160*M1160</f>
        <v>300</v>
      </c>
      <c r="M1160" s="27">
        <v>0.39999999999999997</v>
      </c>
      <c r="O1160" s="1"/>
      <c r="P1160" s="4"/>
      <c r="Q1160" s="3"/>
      <c r="R1160" s="5"/>
    </row>
    <row r="1161" spans="1:18" x14ac:dyDescent="0.3">
      <c r="B1161" s="22" t="s">
        <v>10</v>
      </c>
      <c r="C1161" s="22">
        <v>1185732</v>
      </c>
      <c r="D1161" s="23">
        <v>44217</v>
      </c>
      <c r="E1161" s="22" t="s">
        <v>130</v>
      </c>
      <c r="F1161" s="22" t="s">
        <v>56</v>
      </c>
      <c r="G1161" s="22" t="s">
        <v>57</v>
      </c>
      <c r="H1161" s="22" t="s">
        <v>14</v>
      </c>
      <c r="I1161" s="24">
        <v>0.35</v>
      </c>
      <c r="J1161" s="25">
        <v>1000</v>
      </c>
      <c r="K1161" s="26">
        <f t="shared" si="381"/>
        <v>350</v>
      </c>
      <c r="L1161" s="26">
        <f t="shared" si="382"/>
        <v>105</v>
      </c>
      <c r="M1161" s="27">
        <v>0.3</v>
      </c>
      <c r="O1161" s="1"/>
      <c r="P1161" s="4"/>
      <c r="Q1161" s="3"/>
      <c r="R1161" s="5"/>
    </row>
    <row r="1162" spans="1:18" x14ac:dyDescent="0.3">
      <c r="B1162" s="22" t="s">
        <v>10</v>
      </c>
      <c r="C1162" s="22">
        <v>1185732</v>
      </c>
      <c r="D1162" s="23">
        <v>44217</v>
      </c>
      <c r="E1162" s="22" t="s">
        <v>130</v>
      </c>
      <c r="F1162" s="22" t="s">
        <v>56</v>
      </c>
      <c r="G1162" s="22" t="s">
        <v>57</v>
      </c>
      <c r="H1162" s="22" t="s">
        <v>16</v>
      </c>
      <c r="I1162" s="24">
        <v>0.5</v>
      </c>
      <c r="J1162" s="25">
        <v>1500</v>
      </c>
      <c r="K1162" s="26">
        <f t="shared" si="381"/>
        <v>750</v>
      </c>
      <c r="L1162" s="26">
        <f t="shared" si="382"/>
        <v>187.5</v>
      </c>
      <c r="M1162" s="27">
        <v>0.25</v>
      </c>
      <c r="O1162" s="1"/>
      <c r="P1162" s="4"/>
      <c r="Q1162" s="3"/>
      <c r="R1162" s="5"/>
    </row>
    <row r="1163" spans="1:18" x14ac:dyDescent="0.3">
      <c r="B1163" s="22" t="s">
        <v>10</v>
      </c>
      <c r="C1163" s="22">
        <v>1185732</v>
      </c>
      <c r="D1163" s="23">
        <v>44217</v>
      </c>
      <c r="E1163" s="22" t="s">
        <v>130</v>
      </c>
      <c r="F1163" s="22" t="s">
        <v>56</v>
      </c>
      <c r="G1163" s="22" t="s">
        <v>57</v>
      </c>
      <c r="H1163" s="22" t="s">
        <v>17</v>
      </c>
      <c r="I1163" s="24">
        <v>0.4</v>
      </c>
      <c r="J1163" s="25">
        <v>2500</v>
      </c>
      <c r="K1163" s="26">
        <f t="shared" si="381"/>
        <v>1000</v>
      </c>
      <c r="L1163" s="26">
        <f t="shared" si="382"/>
        <v>400</v>
      </c>
      <c r="M1163" s="27">
        <v>0.4</v>
      </c>
      <c r="O1163" s="1"/>
      <c r="P1163" s="4"/>
      <c r="Q1163" s="3"/>
      <c r="R1163" s="5"/>
    </row>
    <row r="1164" spans="1:18" x14ac:dyDescent="0.3">
      <c r="B1164" s="22" t="s">
        <v>10</v>
      </c>
      <c r="C1164" s="22">
        <v>1185732</v>
      </c>
      <c r="D1164" s="23">
        <v>44246</v>
      </c>
      <c r="E1164" s="22" t="s">
        <v>130</v>
      </c>
      <c r="F1164" s="22" t="s">
        <v>56</v>
      </c>
      <c r="G1164" s="22" t="s">
        <v>57</v>
      </c>
      <c r="H1164" s="22" t="s">
        <v>12</v>
      </c>
      <c r="I1164" s="24">
        <v>0.4</v>
      </c>
      <c r="J1164" s="25">
        <v>5000</v>
      </c>
      <c r="K1164" s="26">
        <f>I1164*J1164</f>
        <v>2000</v>
      </c>
      <c r="L1164" s="26">
        <f>K1164*M1164</f>
        <v>700</v>
      </c>
      <c r="M1164" s="27">
        <v>0.35</v>
      </c>
      <c r="O1164" s="1"/>
      <c r="P1164" s="4"/>
      <c r="Q1164" s="3"/>
      <c r="R1164" s="5"/>
    </row>
    <row r="1165" spans="1:18" x14ac:dyDescent="0.3">
      <c r="B1165" s="22" t="s">
        <v>10</v>
      </c>
      <c r="C1165" s="22">
        <v>1185732</v>
      </c>
      <c r="D1165" s="23">
        <v>44246</v>
      </c>
      <c r="E1165" s="22" t="s">
        <v>130</v>
      </c>
      <c r="F1165" s="22" t="s">
        <v>56</v>
      </c>
      <c r="G1165" s="22" t="s">
        <v>57</v>
      </c>
      <c r="H1165" s="22" t="s">
        <v>15</v>
      </c>
      <c r="I1165" s="24">
        <v>0.4</v>
      </c>
      <c r="J1165" s="25">
        <v>1500</v>
      </c>
      <c r="K1165" s="26">
        <f>I1165*J1165</f>
        <v>600</v>
      </c>
      <c r="L1165" s="26">
        <f>K1165*M1165</f>
        <v>210</v>
      </c>
      <c r="M1165" s="27">
        <v>0.35</v>
      </c>
      <c r="O1165" s="1"/>
      <c r="P1165" s="4"/>
      <c r="Q1165" s="3"/>
      <c r="R1165" s="5"/>
    </row>
    <row r="1166" spans="1:18" x14ac:dyDescent="0.3">
      <c r="B1166" s="22" t="s">
        <v>10</v>
      </c>
      <c r="C1166" s="22">
        <v>1185732</v>
      </c>
      <c r="D1166" s="23">
        <v>44246</v>
      </c>
      <c r="E1166" s="22" t="s">
        <v>130</v>
      </c>
      <c r="F1166" s="22" t="s">
        <v>56</v>
      </c>
      <c r="G1166" s="22" t="s">
        <v>57</v>
      </c>
      <c r="H1166" s="22" t="s">
        <v>13</v>
      </c>
      <c r="I1166" s="24">
        <v>0.30000000000000004</v>
      </c>
      <c r="J1166" s="25">
        <v>2000</v>
      </c>
      <c r="K1166" s="26">
        <f t="shared" ref="K1166:K1169" si="383">I1166*J1166</f>
        <v>600.00000000000011</v>
      </c>
      <c r="L1166" s="26">
        <f t="shared" si="382"/>
        <v>240.00000000000003</v>
      </c>
      <c r="M1166" s="27">
        <v>0.39999999999999997</v>
      </c>
      <c r="O1166" s="1"/>
      <c r="P1166" s="4"/>
      <c r="Q1166" s="3"/>
      <c r="R1166" s="5"/>
    </row>
    <row r="1167" spans="1:18" x14ac:dyDescent="0.3">
      <c r="B1167" s="22" t="s">
        <v>10</v>
      </c>
      <c r="C1167" s="22">
        <v>1185732</v>
      </c>
      <c r="D1167" s="23">
        <v>44246</v>
      </c>
      <c r="E1167" s="22" t="s">
        <v>130</v>
      </c>
      <c r="F1167" s="22" t="s">
        <v>56</v>
      </c>
      <c r="G1167" s="22" t="s">
        <v>57</v>
      </c>
      <c r="H1167" s="22" t="s">
        <v>14</v>
      </c>
      <c r="I1167" s="24">
        <v>0.35</v>
      </c>
      <c r="J1167" s="25">
        <v>750</v>
      </c>
      <c r="K1167" s="26">
        <f t="shared" si="383"/>
        <v>262.5</v>
      </c>
      <c r="L1167" s="26">
        <f t="shared" si="382"/>
        <v>78.75</v>
      </c>
      <c r="M1167" s="27">
        <v>0.3</v>
      </c>
      <c r="O1167" s="1"/>
      <c r="P1167" s="4"/>
      <c r="Q1167" s="3"/>
      <c r="R1167" s="5"/>
    </row>
    <row r="1168" spans="1:18" x14ac:dyDescent="0.3">
      <c r="B1168" s="22" t="s">
        <v>10</v>
      </c>
      <c r="C1168" s="22">
        <v>1185732</v>
      </c>
      <c r="D1168" s="23">
        <v>44246</v>
      </c>
      <c r="E1168" s="22" t="s">
        <v>130</v>
      </c>
      <c r="F1168" s="22" t="s">
        <v>56</v>
      </c>
      <c r="G1168" s="22" t="s">
        <v>57</v>
      </c>
      <c r="H1168" s="22" t="s">
        <v>16</v>
      </c>
      <c r="I1168" s="24">
        <v>0.5</v>
      </c>
      <c r="J1168" s="25">
        <v>1500</v>
      </c>
      <c r="K1168" s="26">
        <f t="shared" si="383"/>
        <v>750</v>
      </c>
      <c r="L1168" s="26">
        <f t="shared" si="382"/>
        <v>187.5</v>
      </c>
      <c r="M1168" s="27">
        <v>0.25</v>
      </c>
      <c r="O1168" s="1"/>
      <c r="P1168" s="4"/>
      <c r="Q1168" s="3"/>
      <c r="R1168" s="5"/>
    </row>
    <row r="1169" spans="2:18" x14ac:dyDescent="0.3">
      <c r="B1169" s="22" t="s">
        <v>10</v>
      </c>
      <c r="C1169" s="22">
        <v>1185732</v>
      </c>
      <c r="D1169" s="23">
        <v>44246</v>
      </c>
      <c r="E1169" s="22" t="s">
        <v>130</v>
      </c>
      <c r="F1169" s="22" t="s">
        <v>56</v>
      </c>
      <c r="G1169" s="22" t="s">
        <v>57</v>
      </c>
      <c r="H1169" s="22" t="s">
        <v>17</v>
      </c>
      <c r="I1169" s="24">
        <v>0.4</v>
      </c>
      <c r="J1169" s="25">
        <v>2500</v>
      </c>
      <c r="K1169" s="26">
        <f t="shared" si="383"/>
        <v>1000</v>
      </c>
      <c r="L1169" s="26">
        <f t="shared" si="382"/>
        <v>400</v>
      </c>
      <c r="M1169" s="27">
        <v>0.4</v>
      </c>
      <c r="O1169" s="1"/>
      <c r="P1169" s="4"/>
      <c r="Q1169" s="3"/>
      <c r="R1169" s="5"/>
    </row>
    <row r="1170" spans="2:18" x14ac:dyDescent="0.3">
      <c r="B1170" s="22" t="s">
        <v>10</v>
      </c>
      <c r="C1170" s="22">
        <v>1185732</v>
      </c>
      <c r="D1170" s="23">
        <v>44272</v>
      </c>
      <c r="E1170" s="22" t="s">
        <v>130</v>
      </c>
      <c r="F1170" s="22" t="s">
        <v>56</v>
      </c>
      <c r="G1170" s="22" t="s">
        <v>57</v>
      </c>
      <c r="H1170" s="22" t="s">
        <v>12</v>
      </c>
      <c r="I1170" s="24">
        <v>0.4</v>
      </c>
      <c r="J1170" s="25">
        <v>4700</v>
      </c>
      <c r="K1170" s="26">
        <f>I1170*J1170</f>
        <v>1880</v>
      </c>
      <c r="L1170" s="26">
        <f>K1170*M1170</f>
        <v>658</v>
      </c>
      <c r="M1170" s="27">
        <v>0.35</v>
      </c>
      <c r="O1170" s="1"/>
      <c r="P1170" s="4"/>
      <c r="Q1170" s="3"/>
      <c r="R1170" s="5"/>
    </row>
    <row r="1171" spans="2:18" x14ac:dyDescent="0.3">
      <c r="B1171" s="22" t="s">
        <v>10</v>
      </c>
      <c r="C1171" s="22">
        <v>1185732</v>
      </c>
      <c r="D1171" s="23">
        <v>44272</v>
      </c>
      <c r="E1171" s="22" t="s">
        <v>130</v>
      </c>
      <c r="F1171" s="22" t="s">
        <v>56</v>
      </c>
      <c r="G1171" s="22" t="s">
        <v>57</v>
      </c>
      <c r="H1171" s="22" t="s">
        <v>15</v>
      </c>
      <c r="I1171" s="24">
        <v>0.4</v>
      </c>
      <c r="J1171" s="25">
        <v>1750</v>
      </c>
      <c r="K1171" s="26">
        <f>I1171*J1171</f>
        <v>700</v>
      </c>
      <c r="L1171" s="26">
        <f>K1171*M1171</f>
        <v>244.99999999999997</v>
      </c>
      <c r="M1171" s="27">
        <v>0.35</v>
      </c>
      <c r="O1171" s="1"/>
      <c r="P1171" s="4"/>
      <c r="Q1171" s="3"/>
      <c r="R1171" s="5"/>
    </row>
    <row r="1172" spans="2:18" x14ac:dyDescent="0.3">
      <c r="B1172" s="22" t="s">
        <v>10</v>
      </c>
      <c r="C1172" s="22">
        <v>1185732</v>
      </c>
      <c r="D1172" s="23">
        <v>44272</v>
      </c>
      <c r="E1172" s="22" t="s">
        <v>130</v>
      </c>
      <c r="F1172" s="22" t="s">
        <v>56</v>
      </c>
      <c r="G1172" s="22" t="s">
        <v>57</v>
      </c>
      <c r="H1172" s="22" t="s">
        <v>13</v>
      </c>
      <c r="I1172" s="24">
        <v>0.30000000000000004</v>
      </c>
      <c r="J1172" s="25">
        <v>2000</v>
      </c>
      <c r="K1172" s="26">
        <f t="shared" ref="K1172:K1175" si="384">I1172*J1172</f>
        <v>600.00000000000011</v>
      </c>
      <c r="L1172" s="26">
        <f t="shared" ref="L1172:L1175" si="385">K1172*M1172</f>
        <v>240.00000000000003</v>
      </c>
      <c r="M1172" s="27">
        <v>0.39999999999999997</v>
      </c>
      <c r="O1172" s="1"/>
      <c r="P1172" s="4"/>
      <c r="Q1172" s="3"/>
      <c r="R1172" s="5"/>
    </row>
    <row r="1173" spans="2:18" x14ac:dyDescent="0.3">
      <c r="B1173" s="22" t="s">
        <v>10</v>
      </c>
      <c r="C1173" s="22">
        <v>1185732</v>
      </c>
      <c r="D1173" s="23">
        <v>44272</v>
      </c>
      <c r="E1173" s="22" t="s">
        <v>130</v>
      </c>
      <c r="F1173" s="22" t="s">
        <v>56</v>
      </c>
      <c r="G1173" s="22" t="s">
        <v>57</v>
      </c>
      <c r="H1173" s="22" t="s">
        <v>14</v>
      </c>
      <c r="I1173" s="24">
        <v>0.35</v>
      </c>
      <c r="J1173" s="25">
        <v>500</v>
      </c>
      <c r="K1173" s="26">
        <f t="shared" si="384"/>
        <v>175</v>
      </c>
      <c r="L1173" s="26">
        <f t="shared" si="385"/>
        <v>52.5</v>
      </c>
      <c r="M1173" s="27">
        <v>0.3</v>
      </c>
      <c r="O1173" s="1"/>
      <c r="P1173" s="4"/>
      <c r="Q1173" s="3"/>
      <c r="R1173" s="5"/>
    </row>
    <row r="1174" spans="2:18" x14ac:dyDescent="0.3">
      <c r="B1174" s="22" t="s">
        <v>10</v>
      </c>
      <c r="C1174" s="22">
        <v>1185732</v>
      </c>
      <c r="D1174" s="23">
        <v>44272</v>
      </c>
      <c r="E1174" s="22" t="s">
        <v>130</v>
      </c>
      <c r="F1174" s="22" t="s">
        <v>56</v>
      </c>
      <c r="G1174" s="22" t="s">
        <v>57</v>
      </c>
      <c r="H1174" s="22" t="s">
        <v>16</v>
      </c>
      <c r="I1174" s="24">
        <v>0.5</v>
      </c>
      <c r="J1174" s="25">
        <v>1000</v>
      </c>
      <c r="K1174" s="26">
        <f t="shared" si="384"/>
        <v>500</v>
      </c>
      <c r="L1174" s="26">
        <f t="shared" si="385"/>
        <v>125</v>
      </c>
      <c r="M1174" s="27">
        <v>0.25</v>
      </c>
      <c r="O1174" s="1"/>
      <c r="P1174" s="4"/>
      <c r="Q1174" s="3"/>
      <c r="R1174" s="5"/>
    </row>
    <row r="1175" spans="2:18" x14ac:dyDescent="0.3">
      <c r="B1175" s="22" t="s">
        <v>10</v>
      </c>
      <c r="C1175" s="22">
        <v>1185732</v>
      </c>
      <c r="D1175" s="23">
        <v>44272</v>
      </c>
      <c r="E1175" s="22" t="s">
        <v>130</v>
      </c>
      <c r="F1175" s="22" t="s">
        <v>56</v>
      </c>
      <c r="G1175" s="22" t="s">
        <v>57</v>
      </c>
      <c r="H1175" s="22" t="s">
        <v>17</v>
      </c>
      <c r="I1175" s="24">
        <v>0.4</v>
      </c>
      <c r="J1175" s="25">
        <v>2000</v>
      </c>
      <c r="K1175" s="26">
        <f t="shared" si="384"/>
        <v>800</v>
      </c>
      <c r="L1175" s="26">
        <f t="shared" si="385"/>
        <v>320</v>
      </c>
      <c r="M1175" s="27">
        <v>0.4</v>
      </c>
      <c r="O1175" s="1"/>
      <c r="P1175" s="4"/>
      <c r="Q1175" s="3"/>
      <c r="R1175" s="5"/>
    </row>
    <row r="1176" spans="2:18" x14ac:dyDescent="0.3">
      <c r="B1176" s="22" t="s">
        <v>10</v>
      </c>
      <c r="C1176" s="22">
        <v>1185732</v>
      </c>
      <c r="D1176" s="23">
        <v>44304</v>
      </c>
      <c r="E1176" s="22" t="s">
        <v>130</v>
      </c>
      <c r="F1176" s="22" t="s">
        <v>56</v>
      </c>
      <c r="G1176" s="22" t="s">
        <v>57</v>
      </c>
      <c r="H1176" s="22" t="s">
        <v>12</v>
      </c>
      <c r="I1176" s="24">
        <v>0.4</v>
      </c>
      <c r="J1176" s="25">
        <v>4500</v>
      </c>
      <c r="K1176" s="26">
        <f>I1176*J1176</f>
        <v>1800</v>
      </c>
      <c r="L1176" s="26">
        <f>K1176*M1176</f>
        <v>630</v>
      </c>
      <c r="M1176" s="27">
        <v>0.35</v>
      </c>
      <c r="O1176" s="1"/>
      <c r="P1176" s="4"/>
      <c r="Q1176" s="3"/>
      <c r="R1176" s="5"/>
    </row>
    <row r="1177" spans="2:18" x14ac:dyDescent="0.3">
      <c r="B1177" s="22" t="s">
        <v>10</v>
      </c>
      <c r="C1177" s="22">
        <v>1185732</v>
      </c>
      <c r="D1177" s="23">
        <v>44304</v>
      </c>
      <c r="E1177" s="22" t="s">
        <v>130</v>
      </c>
      <c r="F1177" s="22" t="s">
        <v>56</v>
      </c>
      <c r="G1177" s="22" t="s">
        <v>57</v>
      </c>
      <c r="H1177" s="22" t="s">
        <v>15</v>
      </c>
      <c r="I1177" s="24">
        <v>0.4</v>
      </c>
      <c r="J1177" s="25">
        <v>1500</v>
      </c>
      <c r="K1177" s="26">
        <f>I1177*J1177</f>
        <v>600</v>
      </c>
      <c r="L1177" s="26">
        <f>K1177*M1177</f>
        <v>210</v>
      </c>
      <c r="M1177" s="27">
        <v>0.35</v>
      </c>
      <c r="O1177" s="1"/>
      <c r="P1177" s="4"/>
      <c r="Q1177" s="3"/>
      <c r="R1177" s="5"/>
    </row>
    <row r="1178" spans="2:18" x14ac:dyDescent="0.3">
      <c r="B1178" s="22" t="s">
        <v>10</v>
      </c>
      <c r="C1178" s="22">
        <v>1185732</v>
      </c>
      <c r="D1178" s="23">
        <v>44304</v>
      </c>
      <c r="E1178" s="22" t="s">
        <v>130</v>
      </c>
      <c r="F1178" s="22" t="s">
        <v>56</v>
      </c>
      <c r="G1178" s="22" t="s">
        <v>57</v>
      </c>
      <c r="H1178" s="22" t="s">
        <v>13</v>
      </c>
      <c r="I1178" s="24">
        <v>0.30000000000000004</v>
      </c>
      <c r="J1178" s="25">
        <v>1500</v>
      </c>
      <c r="K1178" s="26">
        <f t="shared" ref="K1178:K1181" si="386">I1178*J1178</f>
        <v>450.00000000000006</v>
      </c>
      <c r="L1178" s="26">
        <f t="shared" ref="L1178:L1181" si="387">K1178*M1178</f>
        <v>180</v>
      </c>
      <c r="M1178" s="27">
        <v>0.39999999999999997</v>
      </c>
      <c r="O1178" s="1"/>
      <c r="P1178" s="4"/>
      <c r="Q1178" s="3"/>
      <c r="R1178" s="5"/>
    </row>
    <row r="1179" spans="2:18" x14ac:dyDescent="0.3">
      <c r="B1179" s="22" t="s">
        <v>10</v>
      </c>
      <c r="C1179" s="22">
        <v>1185732</v>
      </c>
      <c r="D1179" s="23">
        <v>44304</v>
      </c>
      <c r="E1179" s="22" t="s">
        <v>130</v>
      </c>
      <c r="F1179" s="22" t="s">
        <v>56</v>
      </c>
      <c r="G1179" s="22" t="s">
        <v>57</v>
      </c>
      <c r="H1179" s="22" t="s">
        <v>14</v>
      </c>
      <c r="I1179" s="24">
        <v>0.35</v>
      </c>
      <c r="J1179" s="25">
        <v>750</v>
      </c>
      <c r="K1179" s="26">
        <f t="shared" si="386"/>
        <v>262.5</v>
      </c>
      <c r="L1179" s="26">
        <f t="shared" si="387"/>
        <v>78.75</v>
      </c>
      <c r="M1179" s="27">
        <v>0.3</v>
      </c>
      <c r="O1179" s="1"/>
      <c r="P1179" s="4"/>
      <c r="Q1179" s="3"/>
      <c r="R1179" s="5"/>
    </row>
    <row r="1180" spans="2:18" x14ac:dyDescent="0.3">
      <c r="B1180" s="22" t="s">
        <v>10</v>
      </c>
      <c r="C1180" s="22">
        <v>1185732</v>
      </c>
      <c r="D1180" s="23">
        <v>44304</v>
      </c>
      <c r="E1180" s="22" t="s">
        <v>130</v>
      </c>
      <c r="F1180" s="22" t="s">
        <v>56</v>
      </c>
      <c r="G1180" s="22" t="s">
        <v>57</v>
      </c>
      <c r="H1180" s="22" t="s">
        <v>16</v>
      </c>
      <c r="I1180" s="24">
        <v>0.5</v>
      </c>
      <c r="J1180" s="25">
        <v>750</v>
      </c>
      <c r="K1180" s="26">
        <f t="shared" si="386"/>
        <v>375</v>
      </c>
      <c r="L1180" s="26">
        <f t="shared" si="387"/>
        <v>93.75</v>
      </c>
      <c r="M1180" s="27">
        <v>0.25</v>
      </c>
      <c r="O1180" s="1"/>
      <c r="P1180" s="4"/>
      <c r="Q1180" s="3"/>
      <c r="R1180" s="5"/>
    </row>
    <row r="1181" spans="2:18" x14ac:dyDescent="0.3">
      <c r="B1181" s="22" t="s">
        <v>10</v>
      </c>
      <c r="C1181" s="22">
        <v>1185732</v>
      </c>
      <c r="D1181" s="23">
        <v>44304</v>
      </c>
      <c r="E1181" s="22" t="s">
        <v>130</v>
      </c>
      <c r="F1181" s="22" t="s">
        <v>56</v>
      </c>
      <c r="G1181" s="22" t="s">
        <v>57</v>
      </c>
      <c r="H1181" s="22" t="s">
        <v>17</v>
      </c>
      <c r="I1181" s="24">
        <v>0.4</v>
      </c>
      <c r="J1181" s="25">
        <v>2250</v>
      </c>
      <c r="K1181" s="26">
        <f t="shared" si="386"/>
        <v>900</v>
      </c>
      <c r="L1181" s="26">
        <f t="shared" si="387"/>
        <v>360</v>
      </c>
      <c r="M1181" s="27">
        <v>0.4</v>
      </c>
      <c r="O1181" s="1"/>
      <c r="P1181" s="4"/>
      <c r="Q1181" s="3"/>
      <c r="R1181" s="5"/>
    </row>
    <row r="1182" spans="2:18" x14ac:dyDescent="0.3">
      <c r="B1182" s="22" t="s">
        <v>10</v>
      </c>
      <c r="C1182" s="22">
        <v>1185732</v>
      </c>
      <c r="D1182" s="23">
        <v>44333</v>
      </c>
      <c r="E1182" s="22" t="s">
        <v>130</v>
      </c>
      <c r="F1182" s="22" t="s">
        <v>56</v>
      </c>
      <c r="G1182" s="22" t="s">
        <v>57</v>
      </c>
      <c r="H1182" s="22" t="s">
        <v>12</v>
      </c>
      <c r="I1182" s="24">
        <v>0.54999999999999993</v>
      </c>
      <c r="J1182" s="25">
        <v>4950</v>
      </c>
      <c r="K1182" s="26">
        <f>I1182*J1182</f>
        <v>2722.4999999999995</v>
      </c>
      <c r="L1182" s="26">
        <f>K1182*M1182</f>
        <v>952.87499999999977</v>
      </c>
      <c r="M1182" s="27">
        <v>0.35</v>
      </c>
      <c r="O1182" s="1"/>
      <c r="P1182" s="4"/>
      <c r="Q1182" s="3"/>
      <c r="R1182" s="5"/>
    </row>
    <row r="1183" spans="2:18" x14ac:dyDescent="0.3">
      <c r="B1183" s="22" t="s">
        <v>10</v>
      </c>
      <c r="C1183" s="22">
        <v>1185732</v>
      </c>
      <c r="D1183" s="23">
        <v>44333</v>
      </c>
      <c r="E1183" s="22" t="s">
        <v>130</v>
      </c>
      <c r="F1183" s="22" t="s">
        <v>56</v>
      </c>
      <c r="G1183" s="22" t="s">
        <v>57</v>
      </c>
      <c r="H1183" s="22" t="s">
        <v>15</v>
      </c>
      <c r="I1183" s="24">
        <v>0.5</v>
      </c>
      <c r="J1183" s="25">
        <v>2000</v>
      </c>
      <c r="K1183" s="26">
        <f>I1183*J1183</f>
        <v>1000</v>
      </c>
      <c r="L1183" s="26">
        <f>K1183*M1183</f>
        <v>350</v>
      </c>
      <c r="M1183" s="27">
        <v>0.35</v>
      </c>
      <c r="O1183" s="1"/>
      <c r="P1183" s="4"/>
      <c r="Q1183" s="3"/>
      <c r="R1183" s="5"/>
    </row>
    <row r="1184" spans="2:18" x14ac:dyDescent="0.3">
      <c r="B1184" s="22" t="s">
        <v>10</v>
      </c>
      <c r="C1184" s="22">
        <v>1185732</v>
      </c>
      <c r="D1184" s="23">
        <v>44333</v>
      </c>
      <c r="E1184" s="22" t="s">
        <v>130</v>
      </c>
      <c r="F1184" s="22" t="s">
        <v>56</v>
      </c>
      <c r="G1184" s="22" t="s">
        <v>57</v>
      </c>
      <c r="H1184" s="22" t="s">
        <v>13</v>
      </c>
      <c r="I1184" s="24">
        <v>0.45</v>
      </c>
      <c r="J1184" s="25">
        <v>1750</v>
      </c>
      <c r="K1184" s="26">
        <f t="shared" ref="K1184:K1187" si="388">I1184*J1184</f>
        <v>787.5</v>
      </c>
      <c r="L1184" s="26">
        <f t="shared" ref="L1184:L1187" si="389">K1184*M1184</f>
        <v>315</v>
      </c>
      <c r="M1184" s="27">
        <v>0.39999999999999997</v>
      </c>
      <c r="O1184" s="1"/>
      <c r="P1184" s="4"/>
      <c r="Q1184" s="3"/>
      <c r="R1184" s="5"/>
    </row>
    <row r="1185" spans="2:18" x14ac:dyDescent="0.3">
      <c r="B1185" s="22" t="s">
        <v>10</v>
      </c>
      <c r="C1185" s="22">
        <v>1185732</v>
      </c>
      <c r="D1185" s="23">
        <v>44333</v>
      </c>
      <c r="E1185" s="22" t="s">
        <v>130</v>
      </c>
      <c r="F1185" s="22" t="s">
        <v>56</v>
      </c>
      <c r="G1185" s="22" t="s">
        <v>57</v>
      </c>
      <c r="H1185" s="22" t="s">
        <v>14</v>
      </c>
      <c r="I1185" s="24">
        <v>0.45</v>
      </c>
      <c r="J1185" s="25">
        <v>1250</v>
      </c>
      <c r="K1185" s="26">
        <f t="shared" si="388"/>
        <v>562.5</v>
      </c>
      <c r="L1185" s="26">
        <f t="shared" si="389"/>
        <v>168.75</v>
      </c>
      <c r="M1185" s="27">
        <v>0.3</v>
      </c>
      <c r="O1185" s="1"/>
      <c r="P1185" s="4"/>
      <c r="Q1185" s="3"/>
      <c r="R1185" s="5"/>
    </row>
    <row r="1186" spans="2:18" x14ac:dyDescent="0.3">
      <c r="B1186" s="22" t="s">
        <v>10</v>
      </c>
      <c r="C1186" s="22">
        <v>1185732</v>
      </c>
      <c r="D1186" s="23">
        <v>44333</v>
      </c>
      <c r="E1186" s="22" t="s">
        <v>130</v>
      </c>
      <c r="F1186" s="22" t="s">
        <v>56</v>
      </c>
      <c r="G1186" s="22" t="s">
        <v>57</v>
      </c>
      <c r="H1186" s="22" t="s">
        <v>16</v>
      </c>
      <c r="I1186" s="24">
        <v>0.54999999999999993</v>
      </c>
      <c r="J1186" s="25">
        <v>1500</v>
      </c>
      <c r="K1186" s="26">
        <f t="shared" si="388"/>
        <v>824.99999999999989</v>
      </c>
      <c r="L1186" s="26">
        <f t="shared" si="389"/>
        <v>206.24999999999997</v>
      </c>
      <c r="M1186" s="27">
        <v>0.25</v>
      </c>
      <c r="O1186" s="1"/>
      <c r="P1186" s="4"/>
      <c r="Q1186" s="3"/>
      <c r="R1186" s="5"/>
    </row>
    <row r="1187" spans="2:18" x14ac:dyDescent="0.3">
      <c r="B1187" s="22" t="s">
        <v>10</v>
      </c>
      <c r="C1187" s="22">
        <v>1185732</v>
      </c>
      <c r="D1187" s="23">
        <v>44333</v>
      </c>
      <c r="E1187" s="22" t="s">
        <v>130</v>
      </c>
      <c r="F1187" s="22" t="s">
        <v>56</v>
      </c>
      <c r="G1187" s="22" t="s">
        <v>57</v>
      </c>
      <c r="H1187" s="22" t="s">
        <v>17</v>
      </c>
      <c r="I1187" s="24">
        <v>0.6</v>
      </c>
      <c r="J1187" s="25">
        <v>2750</v>
      </c>
      <c r="K1187" s="26">
        <f t="shared" si="388"/>
        <v>1650</v>
      </c>
      <c r="L1187" s="26">
        <f t="shared" si="389"/>
        <v>660</v>
      </c>
      <c r="M1187" s="27">
        <v>0.4</v>
      </c>
      <c r="O1187" s="1"/>
      <c r="P1187" s="4"/>
      <c r="Q1187" s="3"/>
      <c r="R1187" s="5"/>
    </row>
    <row r="1188" spans="2:18" x14ac:dyDescent="0.3">
      <c r="B1188" s="22" t="s">
        <v>10</v>
      </c>
      <c r="C1188" s="22">
        <v>1185732</v>
      </c>
      <c r="D1188" s="23">
        <v>44366</v>
      </c>
      <c r="E1188" s="22" t="s">
        <v>130</v>
      </c>
      <c r="F1188" s="22" t="s">
        <v>56</v>
      </c>
      <c r="G1188" s="22" t="s">
        <v>57</v>
      </c>
      <c r="H1188" s="22" t="s">
        <v>12</v>
      </c>
      <c r="I1188" s="24">
        <v>0.54999999999999993</v>
      </c>
      <c r="J1188" s="25">
        <v>5250</v>
      </c>
      <c r="K1188" s="26">
        <f>I1188*J1188</f>
        <v>2887.4999999999995</v>
      </c>
      <c r="L1188" s="26">
        <f>K1188*M1188</f>
        <v>1010.6249999999998</v>
      </c>
      <c r="M1188" s="27">
        <v>0.35</v>
      </c>
      <c r="O1188" s="1"/>
      <c r="P1188" s="4"/>
      <c r="Q1188" s="3"/>
      <c r="R1188" s="5"/>
    </row>
    <row r="1189" spans="2:18" x14ac:dyDescent="0.3">
      <c r="B1189" s="22" t="s">
        <v>10</v>
      </c>
      <c r="C1189" s="22">
        <v>1185732</v>
      </c>
      <c r="D1189" s="23">
        <v>44366</v>
      </c>
      <c r="E1189" s="22" t="s">
        <v>130</v>
      </c>
      <c r="F1189" s="22" t="s">
        <v>56</v>
      </c>
      <c r="G1189" s="22" t="s">
        <v>57</v>
      </c>
      <c r="H1189" s="22" t="s">
        <v>15</v>
      </c>
      <c r="I1189" s="24">
        <v>0.5</v>
      </c>
      <c r="J1189" s="25">
        <v>2750</v>
      </c>
      <c r="K1189" s="26">
        <f>I1189*J1189</f>
        <v>1375</v>
      </c>
      <c r="L1189" s="26">
        <f>K1189*M1189</f>
        <v>481.24999999999994</v>
      </c>
      <c r="M1189" s="27">
        <v>0.35</v>
      </c>
      <c r="O1189" s="1"/>
      <c r="P1189" s="4"/>
      <c r="Q1189" s="3"/>
      <c r="R1189" s="5"/>
    </row>
    <row r="1190" spans="2:18" x14ac:dyDescent="0.3">
      <c r="B1190" s="22" t="s">
        <v>10</v>
      </c>
      <c r="C1190" s="22">
        <v>1185732</v>
      </c>
      <c r="D1190" s="23">
        <v>44366</v>
      </c>
      <c r="E1190" s="22" t="s">
        <v>130</v>
      </c>
      <c r="F1190" s="22" t="s">
        <v>56</v>
      </c>
      <c r="G1190" s="22" t="s">
        <v>57</v>
      </c>
      <c r="H1190" s="22" t="s">
        <v>13</v>
      </c>
      <c r="I1190" s="24">
        <v>0.45</v>
      </c>
      <c r="J1190" s="25">
        <v>2000</v>
      </c>
      <c r="K1190" s="26">
        <f t="shared" ref="K1190:K1193" si="390">I1190*J1190</f>
        <v>900</v>
      </c>
      <c r="L1190" s="26">
        <f t="shared" ref="L1190:L1193" si="391">K1190*M1190</f>
        <v>359.99999999999994</v>
      </c>
      <c r="M1190" s="27">
        <v>0.39999999999999997</v>
      </c>
      <c r="O1190" s="1"/>
      <c r="P1190" s="4"/>
      <c r="Q1190" s="3"/>
      <c r="R1190" s="5"/>
    </row>
    <row r="1191" spans="2:18" x14ac:dyDescent="0.3">
      <c r="B1191" s="22" t="s">
        <v>10</v>
      </c>
      <c r="C1191" s="22">
        <v>1185732</v>
      </c>
      <c r="D1191" s="23">
        <v>44366</v>
      </c>
      <c r="E1191" s="22" t="s">
        <v>130</v>
      </c>
      <c r="F1191" s="22" t="s">
        <v>56</v>
      </c>
      <c r="G1191" s="22" t="s">
        <v>57</v>
      </c>
      <c r="H1191" s="22" t="s">
        <v>14</v>
      </c>
      <c r="I1191" s="24">
        <v>0.45</v>
      </c>
      <c r="J1191" s="25">
        <v>1750</v>
      </c>
      <c r="K1191" s="26">
        <f t="shared" si="390"/>
        <v>787.5</v>
      </c>
      <c r="L1191" s="26">
        <f t="shared" si="391"/>
        <v>236.25</v>
      </c>
      <c r="M1191" s="27">
        <v>0.3</v>
      </c>
      <c r="O1191" s="1"/>
      <c r="P1191" s="4"/>
      <c r="Q1191" s="3"/>
      <c r="R1191" s="5"/>
    </row>
    <row r="1192" spans="2:18" x14ac:dyDescent="0.3">
      <c r="B1192" s="22" t="s">
        <v>10</v>
      </c>
      <c r="C1192" s="22">
        <v>1185732</v>
      </c>
      <c r="D1192" s="23">
        <v>44366</v>
      </c>
      <c r="E1192" s="22" t="s">
        <v>130</v>
      </c>
      <c r="F1192" s="22" t="s">
        <v>56</v>
      </c>
      <c r="G1192" s="22" t="s">
        <v>57</v>
      </c>
      <c r="H1192" s="22" t="s">
        <v>16</v>
      </c>
      <c r="I1192" s="24">
        <v>0.54999999999999993</v>
      </c>
      <c r="J1192" s="25">
        <v>1750</v>
      </c>
      <c r="K1192" s="26">
        <f t="shared" si="390"/>
        <v>962.49999999999989</v>
      </c>
      <c r="L1192" s="26">
        <f t="shared" si="391"/>
        <v>240.62499999999997</v>
      </c>
      <c r="M1192" s="27">
        <v>0.25</v>
      </c>
      <c r="O1192" s="1"/>
      <c r="P1192" s="4"/>
      <c r="Q1192" s="3"/>
      <c r="R1192" s="5"/>
    </row>
    <row r="1193" spans="2:18" x14ac:dyDescent="0.3">
      <c r="B1193" s="22" t="s">
        <v>10</v>
      </c>
      <c r="C1193" s="22">
        <v>1185732</v>
      </c>
      <c r="D1193" s="23">
        <v>44366</v>
      </c>
      <c r="E1193" s="22" t="s">
        <v>130</v>
      </c>
      <c r="F1193" s="22" t="s">
        <v>56</v>
      </c>
      <c r="G1193" s="22" t="s">
        <v>57</v>
      </c>
      <c r="H1193" s="22" t="s">
        <v>17</v>
      </c>
      <c r="I1193" s="24">
        <v>0.6</v>
      </c>
      <c r="J1193" s="25">
        <v>3250</v>
      </c>
      <c r="K1193" s="26">
        <f t="shared" si="390"/>
        <v>1950</v>
      </c>
      <c r="L1193" s="26">
        <f t="shared" si="391"/>
        <v>780</v>
      </c>
      <c r="M1193" s="27">
        <v>0.4</v>
      </c>
      <c r="O1193" s="1"/>
      <c r="P1193" s="4"/>
      <c r="Q1193" s="3"/>
      <c r="R1193" s="5"/>
    </row>
    <row r="1194" spans="2:18" x14ac:dyDescent="0.3">
      <c r="B1194" s="22" t="s">
        <v>10</v>
      </c>
      <c r="C1194" s="22">
        <v>1185732</v>
      </c>
      <c r="D1194" s="23">
        <v>44394</v>
      </c>
      <c r="E1194" s="22" t="s">
        <v>130</v>
      </c>
      <c r="F1194" s="22" t="s">
        <v>56</v>
      </c>
      <c r="G1194" s="22" t="s">
        <v>57</v>
      </c>
      <c r="H1194" s="22" t="s">
        <v>12</v>
      </c>
      <c r="I1194" s="24">
        <v>0.54999999999999993</v>
      </c>
      <c r="J1194" s="25">
        <v>5500</v>
      </c>
      <c r="K1194" s="26">
        <f>I1194*J1194</f>
        <v>3024.9999999999995</v>
      </c>
      <c r="L1194" s="26">
        <f>K1194*M1194</f>
        <v>1058.7499999999998</v>
      </c>
      <c r="M1194" s="27">
        <v>0.35</v>
      </c>
      <c r="O1194" s="1"/>
      <c r="P1194" s="4"/>
      <c r="Q1194" s="3"/>
      <c r="R1194" s="5"/>
    </row>
    <row r="1195" spans="2:18" x14ac:dyDescent="0.3">
      <c r="B1195" s="22" t="s">
        <v>10</v>
      </c>
      <c r="C1195" s="22">
        <v>1185732</v>
      </c>
      <c r="D1195" s="23">
        <v>44394</v>
      </c>
      <c r="E1195" s="22" t="s">
        <v>130</v>
      </c>
      <c r="F1195" s="22" t="s">
        <v>56</v>
      </c>
      <c r="G1195" s="22" t="s">
        <v>57</v>
      </c>
      <c r="H1195" s="22" t="s">
        <v>15</v>
      </c>
      <c r="I1195" s="24">
        <v>0.5</v>
      </c>
      <c r="J1195" s="25">
        <v>3000</v>
      </c>
      <c r="K1195" s="26">
        <f>I1195*J1195</f>
        <v>1500</v>
      </c>
      <c r="L1195" s="26">
        <f>K1195*M1195</f>
        <v>525</v>
      </c>
      <c r="M1195" s="27">
        <v>0.35</v>
      </c>
      <c r="O1195" s="1"/>
      <c r="P1195" s="4"/>
      <c r="Q1195" s="3"/>
      <c r="R1195" s="5"/>
    </row>
    <row r="1196" spans="2:18" x14ac:dyDescent="0.3">
      <c r="B1196" s="22" t="s">
        <v>10</v>
      </c>
      <c r="C1196" s="22">
        <v>1185732</v>
      </c>
      <c r="D1196" s="23">
        <v>44394</v>
      </c>
      <c r="E1196" s="22" t="s">
        <v>130</v>
      </c>
      <c r="F1196" s="22" t="s">
        <v>56</v>
      </c>
      <c r="G1196" s="22" t="s">
        <v>57</v>
      </c>
      <c r="H1196" s="22" t="s">
        <v>13</v>
      </c>
      <c r="I1196" s="24">
        <v>0.45</v>
      </c>
      <c r="J1196" s="25">
        <v>2250</v>
      </c>
      <c r="K1196" s="26">
        <f t="shared" ref="K1196:K1199" si="392">I1196*J1196</f>
        <v>1012.5</v>
      </c>
      <c r="L1196" s="26">
        <f t="shared" ref="L1196:L1199" si="393">K1196*M1196</f>
        <v>404.99999999999994</v>
      </c>
      <c r="M1196" s="27">
        <v>0.39999999999999997</v>
      </c>
      <c r="O1196" s="1"/>
      <c r="P1196" s="4"/>
      <c r="Q1196" s="3"/>
      <c r="R1196" s="5"/>
    </row>
    <row r="1197" spans="2:18" x14ac:dyDescent="0.3">
      <c r="B1197" s="22" t="s">
        <v>10</v>
      </c>
      <c r="C1197" s="22">
        <v>1185732</v>
      </c>
      <c r="D1197" s="23">
        <v>44394</v>
      </c>
      <c r="E1197" s="22" t="s">
        <v>130</v>
      </c>
      <c r="F1197" s="22" t="s">
        <v>56</v>
      </c>
      <c r="G1197" s="22" t="s">
        <v>57</v>
      </c>
      <c r="H1197" s="22" t="s">
        <v>14</v>
      </c>
      <c r="I1197" s="24">
        <v>0.45</v>
      </c>
      <c r="J1197" s="25">
        <v>1750</v>
      </c>
      <c r="K1197" s="26">
        <f t="shared" si="392"/>
        <v>787.5</v>
      </c>
      <c r="L1197" s="26">
        <f t="shared" si="393"/>
        <v>236.25</v>
      </c>
      <c r="M1197" s="27">
        <v>0.3</v>
      </c>
      <c r="O1197" s="1"/>
      <c r="P1197" s="4"/>
      <c r="Q1197" s="3"/>
      <c r="R1197" s="5"/>
    </row>
    <row r="1198" spans="2:18" x14ac:dyDescent="0.3">
      <c r="B1198" s="22" t="s">
        <v>10</v>
      </c>
      <c r="C1198" s="22">
        <v>1185732</v>
      </c>
      <c r="D1198" s="23">
        <v>44394</v>
      </c>
      <c r="E1198" s="22" t="s">
        <v>130</v>
      </c>
      <c r="F1198" s="22" t="s">
        <v>56</v>
      </c>
      <c r="G1198" s="22" t="s">
        <v>57</v>
      </c>
      <c r="H1198" s="22" t="s">
        <v>16</v>
      </c>
      <c r="I1198" s="24">
        <v>0.54999999999999993</v>
      </c>
      <c r="J1198" s="25">
        <v>2000</v>
      </c>
      <c r="K1198" s="26">
        <f t="shared" si="392"/>
        <v>1099.9999999999998</v>
      </c>
      <c r="L1198" s="26">
        <f t="shared" si="393"/>
        <v>274.99999999999994</v>
      </c>
      <c r="M1198" s="27">
        <v>0.25</v>
      </c>
      <c r="O1198" s="1"/>
      <c r="P1198" s="4"/>
      <c r="Q1198" s="3"/>
      <c r="R1198" s="5"/>
    </row>
    <row r="1199" spans="2:18" x14ac:dyDescent="0.3">
      <c r="B1199" s="22" t="s">
        <v>10</v>
      </c>
      <c r="C1199" s="22">
        <v>1185732</v>
      </c>
      <c r="D1199" s="23">
        <v>44394</v>
      </c>
      <c r="E1199" s="22" t="s">
        <v>130</v>
      </c>
      <c r="F1199" s="22" t="s">
        <v>56</v>
      </c>
      <c r="G1199" s="22" t="s">
        <v>57</v>
      </c>
      <c r="H1199" s="22" t="s">
        <v>17</v>
      </c>
      <c r="I1199" s="24">
        <v>0.6</v>
      </c>
      <c r="J1199" s="25">
        <v>3750</v>
      </c>
      <c r="K1199" s="26">
        <f t="shared" si="392"/>
        <v>2250</v>
      </c>
      <c r="L1199" s="26">
        <f t="shared" si="393"/>
        <v>900</v>
      </c>
      <c r="M1199" s="27">
        <v>0.4</v>
      </c>
      <c r="O1199" s="1"/>
      <c r="P1199" s="4"/>
      <c r="Q1199" s="3"/>
      <c r="R1199" s="5"/>
    </row>
    <row r="1200" spans="2:18" x14ac:dyDescent="0.3">
      <c r="B1200" s="22" t="s">
        <v>10</v>
      </c>
      <c r="C1200" s="22">
        <v>1185732</v>
      </c>
      <c r="D1200" s="23">
        <v>44426</v>
      </c>
      <c r="E1200" s="22" t="s">
        <v>130</v>
      </c>
      <c r="F1200" s="22" t="s">
        <v>56</v>
      </c>
      <c r="G1200" s="22" t="s">
        <v>57</v>
      </c>
      <c r="H1200" s="22" t="s">
        <v>12</v>
      </c>
      <c r="I1200" s="24">
        <v>0.54999999999999993</v>
      </c>
      <c r="J1200" s="25">
        <v>5250</v>
      </c>
      <c r="K1200" s="26">
        <f>I1200*J1200</f>
        <v>2887.4999999999995</v>
      </c>
      <c r="L1200" s="26">
        <f>K1200*M1200</f>
        <v>1010.6249999999998</v>
      </c>
      <c r="M1200" s="27">
        <v>0.35</v>
      </c>
      <c r="O1200" s="1"/>
      <c r="P1200" s="4"/>
      <c r="Q1200" s="3"/>
      <c r="R1200" s="5"/>
    </row>
    <row r="1201" spans="2:18" x14ac:dyDescent="0.3">
      <c r="B1201" s="22" t="s">
        <v>10</v>
      </c>
      <c r="C1201" s="22">
        <v>1185732</v>
      </c>
      <c r="D1201" s="23">
        <v>44426</v>
      </c>
      <c r="E1201" s="22" t="s">
        <v>130</v>
      </c>
      <c r="F1201" s="22" t="s">
        <v>56</v>
      </c>
      <c r="G1201" s="22" t="s">
        <v>57</v>
      </c>
      <c r="H1201" s="22" t="s">
        <v>15</v>
      </c>
      <c r="I1201" s="24">
        <v>0.5</v>
      </c>
      <c r="J1201" s="25">
        <v>3000</v>
      </c>
      <c r="K1201" s="26">
        <f>I1201*J1201</f>
        <v>1500</v>
      </c>
      <c r="L1201" s="26">
        <f>K1201*M1201</f>
        <v>525</v>
      </c>
      <c r="M1201" s="27">
        <v>0.35</v>
      </c>
      <c r="O1201" s="1"/>
      <c r="P1201" s="4"/>
      <c r="Q1201" s="3"/>
      <c r="R1201" s="5"/>
    </row>
    <row r="1202" spans="2:18" x14ac:dyDescent="0.3">
      <c r="B1202" s="22" t="s">
        <v>10</v>
      </c>
      <c r="C1202" s="22">
        <v>1185732</v>
      </c>
      <c r="D1202" s="23">
        <v>44426</v>
      </c>
      <c r="E1202" s="22" t="s">
        <v>130</v>
      </c>
      <c r="F1202" s="22" t="s">
        <v>56</v>
      </c>
      <c r="G1202" s="22" t="s">
        <v>57</v>
      </c>
      <c r="H1202" s="22" t="s">
        <v>13</v>
      </c>
      <c r="I1202" s="24">
        <v>0.45</v>
      </c>
      <c r="J1202" s="25">
        <v>2250</v>
      </c>
      <c r="K1202" s="26">
        <f t="shared" ref="K1202:K1205" si="394">I1202*J1202</f>
        <v>1012.5</v>
      </c>
      <c r="L1202" s="26">
        <f t="shared" ref="L1202:L1205" si="395">K1202*M1202</f>
        <v>404.99999999999994</v>
      </c>
      <c r="M1202" s="27">
        <v>0.39999999999999997</v>
      </c>
      <c r="O1202" s="1"/>
      <c r="P1202" s="4"/>
      <c r="Q1202" s="3"/>
      <c r="R1202" s="5"/>
    </row>
    <row r="1203" spans="2:18" x14ac:dyDescent="0.3">
      <c r="B1203" s="22" t="s">
        <v>10</v>
      </c>
      <c r="C1203" s="22">
        <v>1185732</v>
      </c>
      <c r="D1203" s="23">
        <v>44426</v>
      </c>
      <c r="E1203" s="22" t="s">
        <v>130</v>
      </c>
      <c r="F1203" s="22" t="s">
        <v>56</v>
      </c>
      <c r="G1203" s="22" t="s">
        <v>57</v>
      </c>
      <c r="H1203" s="22" t="s">
        <v>14</v>
      </c>
      <c r="I1203" s="24">
        <v>0.45</v>
      </c>
      <c r="J1203" s="25">
        <v>1750</v>
      </c>
      <c r="K1203" s="26">
        <f t="shared" si="394"/>
        <v>787.5</v>
      </c>
      <c r="L1203" s="26">
        <f t="shared" si="395"/>
        <v>236.25</v>
      </c>
      <c r="M1203" s="27">
        <v>0.3</v>
      </c>
      <c r="O1203" s="1"/>
      <c r="P1203" s="4"/>
      <c r="Q1203" s="3"/>
      <c r="R1203" s="5"/>
    </row>
    <row r="1204" spans="2:18" x14ac:dyDescent="0.3">
      <c r="B1204" s="22" t="s">
        <v>10</v>
      </c>
      <c r="C1204" s="22">
        <v>1185732</v>
      </c>
      <c r="D1204" s="23">
        <v>44426</v>
      </c>
      <c r="E1204" s="22" t="s">
        <v>130</v>
      </c>
      <c r="F1204" s="22" t="s">
        <v>56</v>
      </c>
      <c r="G1204" s="22" t="s">
        <v>57</v>
      </c>
      <c r="H1204" s="22" t="s">
        <v>16</v>
      </c>
      <c r="I1204" s="24">
        <v>0.54999999999999993</v>
      </c>
      <c r="J1204" s="25">
        <v>1500</v>
      </c>
      <c r="K1204" s="26">
        <f t="shared" si="394"/>
        <v>824.99999999999989</v>
      </c>
      <c r="L1204" s="26">
        <f t="shared" si="395"/>
        <v>206.24999999999997</v>
      </c>
      <c r="M1204" s="27">
        <v>0.25</v>
      </c>
      <c r="O1204" s="1"/>
      <c r="P1204" s="4"/>
      <c r="Q1204" s="3"/>
      <c r="R1204" s="5"/>
    </row>
    <row r="1205" spans="2:18" x14ac:dyDescent="0.3">
      <c r="B1205" s="22" t="s">
        <v>10</v>
      </c>
      <c r="C1205" s="22">
        <v>1185732</v>
      </c>
      <c r="D1205" s="23">
        <v>44426</v>
      </c>
      <c r="E1205" s="22" t="s">
        <v>130</v>
      </c>
      <c r="F1205" s="22" t="s">
        <v>56</v>
      </c>
      <c r="G1205" s="22" t="s">
        <v>57</v>
      </c>
      <c r="H1205" s="22" t="s">
        <v>17</v>
      </c>
      <c r="I1205" s="24">
        <v>0.6</v>
      </c>
      <c r="J1205" s="25">
        <v>3250</v>
      </c>
      <c r="K1205" s="26">
        <f t="shared" si="394"/>
        <v>1950</v>
      </c>
      <c r="L1205" s="26">
        <f t="shared" si="395"/>
        <v>780</v>
      </c>
      <c r="M1205" s="27">
        <v>0.4</v>
      </c>
      <c r="O1205" s="1"/>
      <c r="P1205" s="4"/>
      <c r="Q1205" s="3"/>
      <c r="R1205" s="5"/>
    </row>
    <row r="1206" spans="2:18" x14ac:dyDescent="0.3">
      <c r="B1206" s="22" t="s">
        <v>10</v>
      </c>
      <c r="C1206" s="22">
        <v>1185732</v>
      </c>
      <c r="D1206" s="23">
        <v>44456</v>
      </c>
      <c r="E1206" s="22" t="s">
        <v>130</v>
      </c>
      <c r="F1206" s="22" t="s">
        <v>56</v>
      </c>
      <c r="G1206" s="22" t="s">
        <v>57</v>
      </c>
      <c r="H1206" s="22" t="s">
        <v>12</v>
      </c>
      <c r="I1206" s="24">
        <v>0.54999999999999993</v>
      </c>
      <c r="J1206" s="25">
        <v>4500</v>
      </c>
      <c r="K1206" s="26">
        <f>I1206*J1206</f>
        <v>2474.9999999999995</v>
      </c>
      <c r="L1206" s="26">
        <f>K1206*M1206</f>
        <v>866.24999999999977</v>
      </c>
      <c r="M1206" s="27">
        <v>0.35</v>
      </c>
      <c r="O1206" s="1"/>
      <c r="P1206" s="4"/>
      <c r="Q1206" s="3"/>
      <c r="R1206" s="5"/>
    </row>
    <row r="1207" spans="2:18" x14ac:dyDescent="0.3">
      <c r="B1207" s="22" t="s">
        <v>10</v>
      </c>
      <c r="C1207" s="22">
        <v>1185732</v>
      </c>
      <c r="D1207" s="23">
        <v>44456</v>
      </c>
      <c r="E1207" s="22" t="s">
        <v>130</v>
      </c>
      <c r="F1207" s="22" t="s">
        <v>56</v>
      </c>
      <c r="G1207" s="22" t="s">
        <v>57</v>
      </c>
      <c r="H1207" s="22" t="s">
        <v>15</v>
      </c>
      <c r="I1207" s="24">
        <v>0.5</v>
      </c>
      <c r="J1207" s="25">
        <v>2500</v>
      </c>
      <c r="K1207" s="26">
        <f>I1207*J1207</f>
        <v>1250</v>
      </c>
      <c r="L1207" s="26">
        <f>K1207*M1207</f>
        <v>437.5</v>
      </c>
      <c r="M1207" s="27">
        <v>0.35</v>
      </c>
      <c r="O1207" s="1"/>
      <c r="P1207" s="4"/>
      <c r="Q1207" s="3"/>
      <c r="R1207" s="5"/>
    </row>
    <row r="1208" spans="2:18" x14ac:dyDescent="0.3">
      <c r="B1208" s="22" t="s">
        <v>10</v>
      </c>
      <c r="C1208" s="22">
        <v>1185732</v>
      </c>
      <c r="D1208" s="23">
        <v>44456</v>
      </c>
      <c r="E1208" s="22" t="s">
        <v>130</v>
      </c>
      <c r="F1208" s="22" t="s">
        <v>56</v>
      </c>
      <c r="G1208" s="22" t="s">
        <v>57</v>
      </c>
      <c r="H1208" s="22" t="s">
        <v>13</v>
      </c>
      <c r="I1208" s="24">
        <v>0.45</v>
      </c>
      <c r="J1208" s="25">
        <v>1500</v>
      </c>
      <c r="K1208" s="26">
        <f t="shared" ref="K1208:K1211" si="396">I1208*J1208</f>
        <v>675</v>
      </c>
      <c r="L1208" s="26">
        <f t="shared" ref="L1208:L1211" si="397">K1208*M1208</f>
        <v>270</v>
      </c>
      <c r="M1208" s="27">
        <v>0.39999999999999997</v>
      </c>
      <c r="O1208" s="1"/>
      <c r="P1208" s="4"/>
      <c r="Q1208" s="3"/>
      <c r="R1208" s="5"/>
    </row>
    <row r="1209" spans="2:18" x14ac:dyDescent="0.3">
      <c r="B1209" s="22" t="s">
        <v>10</v>
      </c>
      <c r="C1209" s="22">
        <v>1185732</v>
      </c>
      <c r="D1209" s="23">
        <v>44456</v>
      </c>
      <c r="E1209" s="22" t="s">
        <v>130</v>
      </c>
      <c r="F1209" s="22" t="s">
        <v>56</v>
      </c>
      <c r="G1209" s="22" t="s">
        <v>57</v>
      </c>
      <c r="H1209" s="22" t="s">
        <v>14</v>
      </c>
      <c r="I1209" s="24">
        <v>0.45</v>
      </c>
      <c r="J1209" s="25">
        <v>1250</v>
      </c>
      <c r="K1209" s="26">
        <f t="shared" si="396"/>
        <v>562.5</v>
      </c>
      <c r="L1209" s="26">
        <f t="shared" si="397"/>
        <v>168.75</v>
      </c>
      <c r="M1209" s="27">
        <v>0.3</v>
      </c>
      <c r="O1209" s="1"/>
      <c r="P1209" s="4"/>
      <c r="Q1209" s="3"/>
      <c r="R1209" s="5"/>
    </row>
    <row r="1210" spans="2:18" x14ac:dyDescent="0.3">
      <c r="B1210" s="22" t="s">
        <v>10</v>
      </c>
      <c r="C1210" s="22">
        <v>1185732</v>
      </c>
      <c r="D1210" s="23">
        <v>44456</v>
      </c>
      <c r="E1210" s="22" t="s">
        <v>130</v>
      </c>
      <c r="F1210" s="22" t="s">
        <v>56</v>
      </c>
      <c r="G1210" s="22" t="s">
        <v>57</v>
      </c>
      <c r="H1210" s="22" t="s">
        <v>16</v>
      </c>
      <c r="I1210" s="24">
        <v>0.54999999999999993</v>
      </c>
      <c r="J1210" s="25">
        <v>1250</v>
      </c>
      <c r="K1210" s="26">
        <f t="shared" si="396"/>
        <v>687.49999999999989</v>
      </c>
      <c r="L1210" s="26">
        <f t="shared" si="397"/>
        <v>171.87499999999997</v>
      </c>
      <c r="M1210" s="27">
        <v>0.25</v>
      </c>
      <c r="O1210" s="1"/>
      <c r="P1210" s="4"/>
      <c r="Q1210" s="3"/>
      <c r="R1210" s="5"/>
    </row>
    <row r="1211" spans="2:18" x14ac:dyDescent="0.3">
      <c r="B1211" s="22" t="s">
        <v>10</v>
      </c>
      <c r="C1211" s="22">
        <v>1185732</v>
      </c>
      <c r="D1211" s="23">
        <v>44456</v>
      </c>
      <c r="E1211" s="22" t="s">
        <v>130</v>
      </c>
      <c r="F1211" s="22" t="s">
        <v>56</v>
      </c>
      <c r="G1211" s="22" t="s">
        <v>57</v>
      </c>
      <c r="H1211" s="22" t="s">
        <v>17</v>
      </c>
      <c r="I1211" s="24">
        <v>0.6</v>
      </c>
      <c r="J1211" s="25">
        <v>2250</v>
      </c>
      <c r="K1211" s="26">
        <f t="shared" si="396"/>
        <v>1350</v>
      </c>
      <c r="L1211" s="26">
        <f t="shared" si="397"/>
        <v>540</v>
      </c>
      <c r="M1211" s="27">
        <v>0.4</v>
      </c>
      <c r="O1211" s="1"/>
      <c r="P1211" s="4"/>
      <c r="Q1211" s="3"/>
      <c r="R1211" s="5"/>
    </row>
    <row r="1212" spans="2:18" x14ac:dyDescent="0.3">
      <c r="B1212" s="22" t="s">
        <v>10</v>
      </c>
      <c r="C1212" s="22">
        <v>1185732</v>
      </c>
      <c r="D1212" s="23">
        <v>44488</v>
      </c>
      <c r="E1212" s="22" t="s">
        <v>130</v>
      </c>
      <c r="F1212" s="22" t="s">
        <v>56</v>
      </c>
      <c r="G1212" s="22" t="s">
        <v>57</v>
      </c>
      <c r="H1212" s="22" t="s">
        <v>12</v>
      </c>
      <c r="I1212" s="24">
        <v>0.6</v>
      </c>
      <c r="J1212" s="25">
        <v>4000</v>
      </c>
      <c r="K1212" s="26">
        <f>I1212*J1212</f>
        <v>2400</v>
      </c>
      <c r="L1212" s="26">
        <f>K1212*M1212</f>
        <v>840</v>
      </c>
      <c r="M1212" s="27">
        <v>0.35</v>
      </c>
      <c r="O1212" s="1"/>
      <c r="P1212" s="4"/>
      <c r="Q1212" s="3"/>
      <c r="R1212" s="5"/>
    </row>
    <row r="1213" spans="2:18" x14ac:dyDescent="0.3">
      <c r="B1213" s="22" t="s">
        <v>10</v>
      </c>
      <c r="C1213" s="22">
        <v>1185732</v>
      </c>
      <c r="D1213" s="23">
        <v>44488</v>
      </c>
      <c r="E1213" s="22" t="s">
        <v>130</v>
      </c>
      <c r="F1213" s="22" t="s">
        <v>56</v>
      </c>
      <c r="G1213" s="22" t="s">
        <v>57</v>
      </c>
      <c r="H1213" s="22" t="s">
        <v>15</v>
      </c>
      <c r="I1213" s="24">
        <v>0.55000000000000004</v>
      </c>
      <c r="J1213" s="25">
        <v>2250</v>
      </c>
      <c r="K1213" s="26">
        <f>I1213*J1213</f>
        <v>1237.5</v>
      </c>
      <c r="L1213" s="26">
        <f>K1213*M1213</f>
        <v>433.125</v>
      </c>
      <c r="M1213" s="27">
        <v>0.35</v>
      </c>
      <c r="O1213" s="1"/>
      <c r="P1213" s="4"/>
      <c r="Q1213" s="3"/>
      <c r="R1213" s="5"/>
    </row>
    <row r="1214" spans="2:18" x14ac:dyDescent="0.3">
      <c r="B1214" s="22" t="s">
        <v>10</v>
      </c>
      <c r="C1214" s="22">
        <v>1185732</v>
      </c>
      <c r="D1214" s="23">
        <v>44488</v>
      </c>
      <c r="E1214" s="22" t="s">
        <v>130</v>
      </c>
      <c r="F1214" s="22" t="s">
        <v>56</v>
      </c>
      <c r="G1214" s="22" t="s">
        <v>57</v>
      </c>
      <c r="H1214" s="22" t="s">
        <v>13</v>
      </c>
      <c r="I1214" s="24">
        <v>0.55000000000000004</v>
      </c>
      <c r="J1214" s="25">
        <v>1250</v>
      </c>
      <c r="K1214" s="26">
        <f t="shared" ref="K1214:K1217" si="398">I1214*J1214</f>
        <v>687.5</v>
      </c>
      <c r="L1214" s="26">
        <f t="shared" ref="L1214:L1217" si="399">K1214*M1214</f>
        <v>275</v>
      </c>
      <c r="M1214" s="27">
        <v>0.39999999999999997</v>
      </c>
      <c r="O1214" s="1"/>
      <c r="P1214" s="4"/>
      <c r="Q1214" s="3"/>
      <c r="R1214" s="5"/>
    </row>
    <row r="1215" spans="2:18" x14ac:dyDescent="0.3">
      <c r="B1215" s="22" t="s">
        <v>10</v>
      </c>
      <c r="C1215" s="22">
        <v>1185732</v>
      </c>
      <c r="D1215" s="23">
        <v>44488</v>
      </c>
      <c r="E1215" s="22" t="s">
        <v>130</v>
      </c>
      <c r="F1215" s="22" t="s">
        <v>56</v>
      </c>
      <c r="G1215" s="22" t="s">
        <v>57</v>
      </c>
      <c r="H1215" s="22" t="s">
        <v>14</v>
      </c>
      <c r="I1215" s="24">
        <v>0.55000000000000004</v>
      </c>
      <c r="J1215" s="25">
        <v>1000</v>
      </c>
      <c r="K1215" s="26">
        <f t="shared" si="398"/>
        <v>550</v>
      </c>
      <c r="L1215" s="26">
        <f t="shared" si="399"/>
        <v>165</v>
      </c>
      <c r="M1215" s="27">
        <v>0.3</v>
      </c>
      <c r="O1215" s="1"/>
      <c r="P1215" s="4"/>
      <c r="Q1215" s="3"/>
      <c r="R1215" s="5"/>
    </row>
    <row r="1216" spans="2:18" x14ac:dyDescent="0.3">
      <c r="B1216" s="22" t="s">
        <v>10</v>
      </c>
      <c r="C1216" s="22">
        <v>1185732</v>
      </c>
      <c r="D1216" s="23">
        <v>44488</v>
      </c>
      <c r="E1216" s="22" t="s">
        <v>130</v>
      </c>
      <c r="F1216" s="22" t="s">
        <v>56</v>
      </c>
      <c r="G1216" s="22" t="s">
        <v>57</v>
      </c>
      <c r="H1216" s="22" t="s">
        <v>16</v>
      </c>
      <c r="I1216" s="24">
        <v>0.65</v>
      </c>
      <c r="J1216" s="25">
        <v>1000</v>
      </c>
      <c r="K1216" s="26">
        <f t="shared" si="398"/>
        <v>650</v>
      </c>
      <c r="L1216" s="26">
        <f t="shared" si="399"/>
        <v>162.5</v>
      </c>
      <c r="M1216" s="27">
        <v>0.25</v>
      </c>
      <c r="O1216" s="1"/>
      <c r="P1216" s="4"/>
      <c r="Q1216" s="3"/>
      <c r="R1216" s="5"/>
    </row>
    <row r="1217" spans="1:18" x14ac:dyDescent="0.3">
      <c r="B1217" s="22" t="s">
        <v>10</v>
      </c>
      <c r="C1217" s="22">
        <v>1185732</v>
      </c>
      <c r="D1217" s="23">
        <v>44488</v>
      </c>
      <c r="E1217" s="22" t="s">
        <v>130</v>
      </c>
      <c r="F1217" s="22" t="s">
        <v>56</v>
      </c>
      <c r="G1217" s="22" t="s">
        <v>57</v>
      </c>
      <c r="H1217" s="22" t="s">
        <v>17</v>
      </c>
      <c r="I1217" s="24">
        <v>0.7</v>
      </c>
      <c r="J1217" s="25">
        <v>2250</v>
      </c>
      <c r="K1217" s="26">
        <f t="shared" si="398"/>
        <v>1575</v>
      </c>
      <c r="L1217" s="26">
        <f t="shared" si="399"/>
        <v>630</v>
      </c>
      <c r="M1217" s="27">
        <v>0.4</v>
      </c>
      <c r="O1217" s="1"/>
      <c r="P1217" s="4"/>
      <c r="Q1217" s="3"/>
      <c r="R1217" s="5"/>
    </row>
    <row r="1218" spans="1:18" x14ac:dyDescent="0.3">
      <c r="B1218" s="22" t="s">
        <v>10</v>
      </c>
      <c r="C1218" s="22">
        <v>1185732</v>
      </c>
      <c r="D1218" s="23">
        <v>44518</v>
      </c>
      <c r="E1218" s="22" t="s">
        <v>130</v>
      </c>
      <c r="F1218" s="22" t="s">
        <v>56</v>
      </c>
      <c r="G1218" s="22" t="s">
        <v>57</v>
      </c>
      <c r="H1218" s="22" t="s">
        <v>12</v>
      </c>
      <c r="I1218" s="24">
        <v>0.65</v>
      </c>
      <c r="J1218" s="25">
        <v>3750</v>
      </c>
      <c r="K1218" s="26">
        <f>I1218*J1218</f>
        <v>2437.5</v>
      </c>
      <c r="L1218" s="26">
        <f>K1218*M1218</f>
        <v>853.125</v>
      </c>
      <c r="M1218" s="27">
        <v>0.35</v>
      </c>
      <c r="O1218" s="1"/>
      <c r="P1218" s="4"/>
      <c r="Q1218" s="3"/>
      <c r="R1218" s="5"/>
    </row>
    <row r="1219" spans="1:18" x14ac:dyDescent="0.3">
      <c r="B1219" s="22" t="s">
        <v>10</v>
      </c>
      <c r="C1219" s="22">
        <v>1185732</v>
      </c>
      <c r="D1219" s="23">
        <v>44518</v>
      </c>
      <c r="E1219" s="22" t="s">
        <v>130</v>
      </c>
      <c r="F1219" s="22" t="s">
        <v>56</v>
      </c>
      <c r="G1219" s="22" t="s">
        <v>57</v>
      </c>
      <c r="H1219" s="22" t="s">
        <v>15</v>
      </c>
      <c r="I1219" s="24">
        <v>0.55000000000000004</v>
      </c>
      <c r="J1219" s="25">
        <v>2000</v>
      </c>
      <c r="K1219" s="26">
        <f>I1219*J1219</f>
        <v>1100</v>
      </c>
      <c r="L1219" s="26">
        <f>K1219*M1219</f>
        <v>385</v>
      </c>
      <c r="M1219" s="27">
        <v>0.35</v>
      </c>
      <c r="O1219" s="1"/>
      <c r="P1219" s="4"/>
      <c r="Q1219" s="3"/>
      <c r="R1219" s="5"/>
    </row>
    <row r="1220" spans="1:18" x14ac:dyDescent="0.3">
      <c r="B1220" s="22" t="s">
        <v>10</v>
      </c>
      <c r="C1220" s="22">
        <v>1185732</v>
      </c>
      <c r="D1220" s="23">
        <v>44518</v>
      </c>
      <c r="E1220" s="22" t="s">
        <v>130</v>
      </c>
      <c r="F1220" s="22" t="s">
        <v>56</v>
      </c>
      <c r="G1220" s="22" t="s">
        <v>57</v>
      </c>
      <c r="H1220" s="22" t="s">
        <v>13</v>
      </c>
      <c r="I1220" s="24">
        <v>0.55000000000000004</v>
      </c>
      <c r="J1220" s="25">
        <v>1950</v>
      </c>
      <c r="K1220" s="26">
        <f t="shared" ref="K1220:K1223" si="400">I1220*J1220</f>
        <v>1072.5</v>
      </c>
      <c r="L1220" s="26">
        <f t="shared" ref="L1220:L1223" si="401">K1220*M1220</f>
        <v>428.99999999999994</v>
      </c>
      <c r="M1220" s="27">
        <v>0.39999999999999997</v>
      </c>
      <c r="O1220" s="1"/>
      <c r="P1220" s="4"/>
      <c r="Q1220" s="3"/>
      <c r="R1220" s="5"/>
    </row>
    <row r="1221" spans="1:18" x14ac:dyDescent="0.3">
      <c r="B1221" s="22" t="s">
        <v>10</v>
      </c>
      <c r="C1221" s="22">
        <v>1185732</v>
      </c>
      <c r="D1221" s="23">
        <v>44518</v>
      </c>
      <c r="E1221" s="22" t="s">
        <v>130</v>
      </c>
      <c r="F1221" s="22" t="s">
        <v>56</v>
      </c>
      <c r="G1221" s="22" t="s">
        <v>57</v>
      </c>
      <c r="H1221" s="22" t="s">
        <v>14</v>
      </c>
      <c r="I1221" s="24">
        <v>0.55000000000000004</v>
      </c>
      <c r="J1221" s="25">
        <v>1750</v>
      </c>
      <c r="K1221" s="26">
        <f t="shared" si="400"/>
        <v>962.50000000000011</v>
      </c>
      <c r="L1221" s="26">
        <f t="shared" si="401"/>
        <v>288.75</v>
      </c>
      <c r="M1221" s="27">
        <v>0.3</v>
      </c>
      <c r="O1221" s="1"/>
      <c r="P1221" s="4"/>
      <c r="Q1221" s="3"/>
      <c r="R1221" s="5"/>
    </row>
    <row r="1222" spans="1:18" x14ac:dyDescent="0.3">
      <c r="B1222" s="22" t="s">
        <v>10</v>
      </c>
      <c r="C1222" s="22">
        <v>1185732</v>
      </c>
      <c r="D1222" s="23">
        <v>44518</v>
      </c>
      <c r="E1222" s="22" t="s">
        <v>130</v>
      </c>
      <c r="F1222" s="22" t="s">
        <v>56</v>
      </c>
      <c r="G1222" s="22" t="s">
        <v>57</v>
      </c>
      <c r="H1222" s="22" t="s">
        <v>16</v>
      </c>
      <c r="I1222" s="24">
        <v>0.65</v>
      </c>
      <c r="J1222" s="25">
        <v>1500</v>
      </c>
      <c r="K1222" s="26">
        <f t="shared" si="400"/>
        <v>975</v>
      </c>
      <c r="L1222" s="26">
        <f t="shared" si="401"/>
        <v>243.75</v>
      </c>
      <c r="M1222" s="27">
        <v>0.25</v>
      </c>
      <c r="O1222" s="1"/>
      <c r="P1222" s="4"/>
      <c r="Q1222" s="3"/>
      <c r="R1222" s="5"/>
    </row>
    <row r="1223" spans="1:18" x14ac:dyDescent="0.3">
      <c r="B1223" s="22" t="s">
        <v>10</v>
      </c>
      <c r="C1223" s="22">
        <v>1185732</v>
      </c>
      <c r="D1223" s="23">
        <v>44518</v>
      </c>
      <c r="E1223" s="22" t="s">
        <v>130</v>
      </c>
      <c r="F1223" s="22" t="s">
        <v>56</v>
      </c>
      <c r="G1223" s="22" t="s">
        <v>57</v>
      </c>
      <c r="H1223" s="22" t="s">
        <v>17</v>
      </c>
      <c r="I1223" s="24">
        <v>0.7</v>
      </c>
      <c r="J1223" s="25">
        <v>2500</v>
      </c>
      <c r="K1223" s="26">
        <f t="shared" si="400"/>
        <v>1750</v>
      </c>
      <c r="L1223" s="26">
        <f t="shared" si="401"/>
        <v>700</v>
      </c>
      <c r="M1223" s="27">
        <v>0.4</v>
      </c>
      <c r="O1223" s="1"/>
      <c r="P1223" s="4"/>
      <c r="Q1223" s="3"/>
      <c r="R1223" s="5"/>
    </row>
    <row r="1224" spans="1:18" x14ac:dyDescent="0.3">
      <c r="B1224" s="22" t="s">
        <v>10</v>
      </c>
      <c r="C1224" s="22">
        <v>1185732</v>
      </c>
      <c r="D1224" s="23">
        <v>44547</v>
      </c>
      <c r="E1224" s="22" t="s">
        <v>130</v>
      </c>
      <c r="F1224" s="22" t="s">
        <v>56</v>
      </c>
      <c r="G1224" s="22" t="s">
        <v>57</v>
      </c>
      <c r="H1224" s="22" t="s">
        <v>12</v>
      </c>
      <c r="I1224" s="24">
        <v>0.65</v>
      </c>
      <c r="J1224" s="25">
        <v>4750</v>
      </c>
      <c r="K1224" s="26">
        <f>I1224*J1224</f>
        <v>3087.5</v>
      </c>
      <c r="L1224" s="26">
        <f>K1224*M1224</f>
        <v>1080.625</v>
      </c>
      <c r="M1224" s="27">
        <v>0.35</v>
      </c>
      <c r="O1224" s="1"/>
      <c r="P1224" s="4"/>
      <c r="Q1224" s="3"/>
      <c r="R1224" s="5"/>
    </row>
    <row r="1225" spans="1:18" x14ac:dyDescent="0.3">
      <c r="B1225" s="22" t="s">
        <v>10</v>
      </c>
      <c r="C1225" s="22">
        <v>1185732</v>
      </c>
      <c r="D1225" s="23">
        <v>44547</v>
      </c>
      <c r="E1225" s="22" t="s">
        <v>130</v>
      </c>
      <c r="F1225" s="22" t="s">
        <v>56</v>
      </c>
      <c r="G1225" s="22" t="s">
        <v>57</v>
      </c>
      <c r="H1225" s="22" t="s">
        <v>15</v>
      </c>
      <c r="I1225" s="24">
        <v>0.55000000000000004</v>
      </c>
      <c r="J1225" s="25">
        <v>2750</v>
      </c>
      <c r="K1225" s="26">
        <f>I1225*J1225</f>
        <v>1512.5000000000002</v>
      </c>
      <c r="L1225" s="26">
        <f>K1225*M1225</f>
        <v>529.375</v>
      </c>
      <c r="M1225" s="27">
        <v>0.35</v>
      </c>
      <c r="O1225" s="1"/>
      <c r="P1225" s="4"/>
      <c r="Q1225" s="3"/>
      <c r="R1225" s="5"/>
    </row>
    <row r="1226" spans="1:18" x14ac:dyDescent="0.3">
      <c r="B1226" s="22" t="s">
        <v>10</v>
      </c>
      <c r="C1226" s="22">
        <v>1185732</v>
      </c>
      <c r="D1226" s="23">
        <v>44547</v>
      </c>
      <c r="E1226" s="22" t="s">
        <v>130</v>
      </c>
      <c r="F1226" s="22" t="s">
        <v>56</v>
      </c>
      <c r="G1226" s="22" t="s">
        <v>57</v>
      </c>
      <c r="H1226" s="22" t="s">
        <v>13</v>
      </c>
      <c r="I1226" s="24">
        <v>0.55000000000000004</v>
      </c>
      <c r="J1226" s="25">
        <v>2500</v>
      </c>
      <c r="K1226" s="26">
        <f t="shared" ref="K1226:K1229" si="402">I1226*J1226</f>
        <v>1375</v>
      </c>
      <c r="L1226" s="26">
        <f t="shared" ref="L1226:L1229" si="403">K1226*M1226</f>
        <v>550</v>
      </c>
      <c r="M1226" s="27">
        <v>0.39999999999999997</v>
      </c>
      <c r="O1226" s="1"/>
      <c r="P1226" s="4"/>
      <c r="Q1226" s="3"/>
      <c r="R1226" s="5"/>
    </row>
    <row r="1227" spans="1:18" x14ac:dyDescent="0.3">
      <c r="B1227" s="22" t="s">
        <v>10</v>
      </c>
      <c r="C1227" s="22">
        <v>1185732</v>
      </c>
      <c r="D1227" s="23">
        <v>44547</v>
      </c>
      <c r="E1227" s="22" t="s">
        <v>130</v>
      </c>
      <c r="F1227" s="22" t="s">
        <v>56</v>
      </c>
      <c r="G1227" s="22" t="s">
        <v>57</v>
      </c>
      <c r="H1227" s="22" t="s">
        <v>14</v>
      </c>
      <c r="I1227" s="24">
        <v>0.55000000000000004</v>
      </c>
      <c r="J1227" s="25">
        <v>2000</v>
      </c>
      <c r="K1227" s="26">
        <f t="shared" si="402"/>
        <v>1100</v>
      </c>
      <c r="L1227" s="26">
        <f t="shared" si="403"/>
        <v>330</v>
      </c>
      <c r="M1227" s="27">
        <v>0.3</v>
      </c>
      <c r="O1227" s="1"/>
      <c r="P1227" s="4"/>
      <c r="Q1227" s="3"/>
      <c r="R1227" s="5"/>
    </row>
    <row r="1228" spans="1:18" x14ac:dyDescent="0.3">
      <c r="B1228" s="22" t="s">
        <v>10</v>
      </c>
      <c r="C1228" s="22">
        <v>1185732</v>
      </c>
      <c r="D1228" s="23">
        <v>44547</v>
      </c>
      <c r="E1228" s="22" t="s">
        <v>130</v>
      </c>
      <c r="F1228" s="22" t="s">
        <v>56</v>
      </c>
      <c r="G1228" s="22" t="s">
        <v>57</v>
      </c>
      <c r="H1228" s="22" t="s">
        <v>16</v>
      </c>
      <c r="I1228" s="24">
        <v>0.65</v>
      </c>
      <c r="J1228" s="25">
        <v>2000</v>
      </c>
      <c r="K1228" s="26">
        <f t="shared" si="402"/>
        <v>1300</v>
      </c>
      <c r="L1228" s="26">
        <f t="shared" si="403"/>
        <v>325</v>
      </c>
      <c r="M1228" s="27">
        <v>0.25</v>
      </c>
      <c r="O1228" s="1"/>
      <c r="P1228" s="4"/>
      <c r="Q1228" s="3"/>
      <c r="R1228" s="5"/>
    </row>
    <row r="1229" spans="1:18" x14ac:dyDescent="0.3">
      <c r="B1229" s="22" t="s">
        <v>10</v>
      </c>
      <c r="C1229" s="22">
        <v>1185732</v>
      </c>
      <c r="D1229" s="23">
        <v>44547</v>
      </c>
      <c r="E1229" s="22" t="s">
        <v>130</v>
      </c>
      <c r="F1229" s="22" t="s">
        <v>56</v>
      </c>
      <c r="G1229" s="22" t="s">
        <v>57</v>
      </c>
      <c r="H1229" s="22" t="s">
        <v>17</v>
      </c>
      <c r="I1229" s="24">
        <v>0.7</v>
      </c>
      <c r="J1229" s="25">
        <v>3000</v>
      </c>
      <c r="K1229" s="26">
        <f t="shared" si="402"/>
        <v>2100</v>
      </c>
      <c r="L1229" s="26">
        <f t="shared" si="403"/>
        <v>840</v>
      </c>
      <c r="M1229" s="27">
        <v>0.4</v>
      </c>
      <c r="O1229" s="1"/>
      <c r="P1229" s="4"/>
      <c r="Q1229" s="3"/>
      <c r="R1229" s="5"/>
    </row>
    <row r="1230" spans="1:18" x14ac:dyDescent="0.3">
      <c r="A1230" s="8" t="s">
        <v>40</v>
      </c>
      <c r="B1230" s="22" t="s">
        <v>23</v>
      </c>
      <c r="C1230" s="22">
        <v>1128299</v>
      </c>
      <c r="D1230" s="23">
        <v>44206</v>
      </c>
      <c r="E1230" s="22" t="s">
        <v>24</v>
      </c>
      <c r="F1230" s="22" t="s">
        <v>60</v>
      </c>
      <c r="G1230" s="22" t="s">
        <v>59</v>
      </c>
      <c r="H1230" s="22" t="s">
        <v>12</v>
      </c>
      <c r="I1230" s="24">
        <v>0.35000000000000003</v>
      </c>
      <c r="J1230" s="25">
        <v>3750</v>
      </c>
      <c r="K1230" s="26">
        <f>I1230*J1230</f>
        <v>1312.5000000000002</v>
      </c>
      <c r="L1230" s="26">
        <f>K1230*M1230</f>
        <v>328.12500000000006</v>
      </c>
      <c r="M1230" s="27">
        <v>0.25</v>
      </c>
      <c r="O1230" s="1"/>
      <c r="P1230" s="4"/>
      <c r="Q1230" s="3"/>
      <c r="R1230" s="5"/>
    </row>
    <row r="1231" spans="1:18" x14ac:dyDescent="0.3">
      <c r="B1231" s="22" t="s">
        <v>23</v>
      </c>
      <c r="C1231" s="22">
        <v>1128299</v>
      </c>
      <c r="D1231" s="23">
        <v>44206</v>
      </c>
      <c r="E1231" s="22" t="s">
        <v>24</v>
      </c>
      <c r="F1231" s="22" t="s">
        <v>60</v>
      </c>
      <c r="G1231" s="22" t="s">
        <v>59</v>
      </c>
      <c r="H1231" s="22" t="s">
        <v>15</v>
      </c>
      <c r="I1231" s="24">
        <v>0.45</v>
      </c>
      <c r="J1231" s="25">
        <v>3750</v>
      </c>
      <c r="K1231" s="26">
        <f>I1231*J1231</f>
        <v>1687.5</v>
      </c>
      <c r="L1231" s="26">
        <f>K1231*M1231</f>
        <v>337.5</v>
      </c>
      <c r="M1231" s="27">
        <v>0.2</v>
      </c>
      <c r="O1231" s="1"/>
      <c r="P1231" s="4"/>
      <c r="Q1231" s="3"/>
      <c r="R1231" s="5"/>
    </row>
    <row r="1232" spans="1:18" x14ac:dyDescent="0.3">
      <c r="B1232" s="22" t="s">
        <v>23</v>
      </c>
      <c r="C1232" s="22">
        <v>1128299</v>
      </c>
      <c r="D1232" s="23">
        <v>44206</v>
      </c>
      <c r="E1232" s="22" t="s">
        <v>24</v>
      </c>
      <c r="F1232" s="22" t="s">
        <v>60</v>
      </c>
      <c r="G1232" s="22" t="s">
        <v>59</v>
      </c>
      <c r="H1232" s="22" t="s">
        <v>13</v>
      </c>
      <c r="I1232" s="24">
        <v>0.45</v>
      </c>
      <c r="J1232" s="25">
        <v>3750</v>
      </c>
      <c r="K1232" s="26">
        <f t="shared" ref="K1232:K1235" si="404">I1232*J1232</f>
        <v>1687.5</v>
      </c>
      <c r="L1232" s="26">
        <f t="shared" ref="L1232:L1235" si="405">K1232*M1232</f>
        <v>421.875</v>
      </c>
      <c r="M1232" s="27">
        <v>0.25</v>
      </c>
      <c r="O1232" s="1"/>
      <c r="P1232" s="4"/>
      <c r="Q1232" s="3"/>
      <c r="R1232" s="5"/>
    </row>
    <row r="1233" spans="2:18" x14ac:dyDescent="0.3">
      <c r="B1233" s="22" t="s">
        <v>23</v>
      </c>
      <c r="C1233" s="22">
        <v>1128299</v>
      </c>
      <c r="D1233" s="23">
        <v>44206</v>
      </c>
      <c r="E1233" s="22" t="s">
        <v>24</v>
      </c>
      <c r="F1233" s="22" t="s">
        <v>60</v>
      </c>
      <c r="G1233" s="22" t="s">
        <v>59</v>
      </c>
      <c r="H1233" s="22" t="s">
        <v>14</v>
      </c>
      <c r="I1233" s="24">
        <v>0.45</v>
      </c>
      <c r="J1233" s="25">
        <v>2250</v>
      </c>
      <c r="K1233" s="26">
        <f t="shared" si="404"/>
        <v>1012.5</v>
      </c>
      <c r="L1233" s="26">
        <f t="shared" si="405"/>
        <v>253.125</v>
      </c>
      <c r="M1233" s="27">
        <v>0.25</v>
      </c>
      <c r="O1233" s="1"/>
      <c r="P1233" s="4"/>
      <c r="Q1233" s="3"/>
      <c r="R1233" s="5"/>
    </row>
    <row r="1234" spans="2:18" x14ac:dyDescent="0.3">
      <c r="B1234" s="22" t="s">
        <v>23</v>
      </c>
      <c r="C1234" s="22">
        <v>1128299</v>
      </c>
      <c r="D1234" s="23">
        <v>44206</v>
      </c>
      <c r="E1234" s="22" t="s">
        <v>24</v>
      </c>
      <c r="F1234" s="22" t="s">
        <v>60</v>
      </c>
      <c r="G1234" s="22" t="s">
        <v>59</v>
      </c>
      <c r="H1234" s="22" t="s">
        <v>16</v>
      </c>
      <c r="I1234" s="24">
        <v>0.5</v>
      </c>
      <c r="J1234" s="25">
        <v>1750</v>
      </c>
      <c r="K1234" s="26">
        <f t="shared" si="404"/>
        <v>875</v>
      </c>
      <c r="L1234" s="26">
        <f t="shared" si="405"/>
        <v>131.25</v>
      </c>
      <c r="M1234" s="27">
        <v>0.15</v>
      </c>
      <c r="O1234" s="1"/>
      <c r="P1234" s="4"/>
      <c r="Q1234" s="3"/>
      <c r="R1234" s="5"/>
    </row>
    <row r="1235" spans="2:18" x14ac:dyDescent="0.3">
      <c r="B1235" s="22" t="s">
        <v>23</v>
      </c>
      <c r="C1235" s="22">
        <v>1128299</v>
      </c>
      <c r="D1235" s="23">
        <v>44206</v>
      </c>
      <c r="E1235" s="22" t="s">
        <v>24</v>
      </c>
      <c r="F1235" s="22" t="s">
        <v>60</v>
      </c>
      <c r="G1235" s="22" t="s">
        <v>59</v>
      </c>
      <c r="H1235" s="22" t="s">
        <v>17</v>
      </c>
      <c r="I1235" s="24">
        <v>0.45</v>
      </c>
      <c r="J1235" s="25">
        <v>4250</v>
      </c>
      <c r="K1235" s="26">
        <f t="shared" si="404"/>
        <v>1912.5</v>
      </c>
      <c r="L1235" s="26">
        <f t="shared" si="405"/>
        <v>765</v>
      </c>
      <c r="M1235" s="27">
        <v>0.4</v>
      </c>
      <c r="O1235" s="1"/>
      <c r="P1235" s="4"/>
      <c r="Q1235" s="3"/>
      <c r="R1235" s="5"/>
    </row>
    <row r="1236" spans="2:18" x14ac:dyDescent="0.3">
      <c r="B1236" s="22" t="s">
        <v>23</v>
      </c>
      <c r="C1236" s="22">
        <v>1128299</v>
      </c>
      <c r="D1236" s="23">
        <v>44237</v>
      </c>
      <c r="E1236" s="22" t="s">
        <v>24</v>
      </c>
      <c r="F1236" s="22" t="s">
        <v>60</v>
      </c>
      <c r="G1236" s="22" t="s">
        <v>59</v>
      </c>
      <c r="H1236" s="22" t="s">
        <v>12</v>
      </c>
      <c r="I1236" s="24">
        <v>0.35000000000000003</v>
      </c>
      <c r="J1236" s="25">
        <v>4750</v>
      </c>
      <c r="K1236" s="26">
        <f>I1236*J1236</f>
        <v>1662.5000000000002</v>
      </c>
      <c r="L1236" s="26">
        <f>K1236*M1236</f>
        <v>415.62500000000006</v>
      </c>
      <c r="M1236" s="27">
        <v>0.25</v>
      </c>
      <c r="O1236" s="1"/>
      <c r="P1236" s="4"/>
      <c r="Q1236" s="3"/>
      <c r="R1236" s="5"/>
    </row>
    <row r="1237" spans="2:18" x14ac:dyDescent="0.3">
      <c r="B1237" s="22" t="s">
        <v>23</v>
      </c>
      <c r="C1237" s="22">
        <v>1128299</v>
      </c>
      <c r="D1237" s="23">
        <v>44237</v>
      </c>
      <c r="E1237" s="22" t="s">
        <v>24</v>
      </c>
      <c r="F1237" s="22" t="s">
        <v>60</v>
      </c>
      <c r="G1237" s="22" t="s">
        <v>59</v>
      </c>
      <c r="H1237" s="22" t="s">
        <v>15</v>
      </c>
      <c r="I1237" s="24">
        <v>0.45</v>
      </c>
      <c r="J1237" s="25">
        <v>3750</v>
      </c>
      <c r="K1237" s="26">
        <f>I1237*J1237</f>
        <v>1687.5</v>
      </c>
      <c r="L1237" s="26">
        <f>K1237*M1237</f>
        <v>337.5</v>
      </c>
      <c r="M1237" s="27">
        <v>0.2</v>
      </c>
      <c r="O1237" s="1"/>
      <c r="P1237" s="4"/>
      <c r="Q1237" s="3"/>
      <c r="R1237" s="5"/>
    </row>
    <row r="1238" spans="2:18" x14ac:dyDescent="0.3">
      <c r="B1238" s="22" t="s">
        <v>23</v>
      </c>
      <c r="C1238" s="22">
        <v>1128299</v>
      </c>
      <c r="D1238" s="23">
        <v>44237</v>
      </c>
      <c r="E1238" s="22" t="s">
        <v>24</v>
      </c>
      <c r="F1238" s="22" t="s">
        <v>60</v>
      </c>
      <c r="G1238" s="22" t="s">
        <v>59</v>
      </c>
      <c r="H1238" s="22" t="s">
        <v>13</v>
      </c>
      <c r="I1238" s="24">
        <v>0.45</v>
      </c>
      <c r="J1238" s="25">
        <v>3750</v>
      </c>
      <c r="K1238" s="26">
        <f t="shared" ref="K1238:K1241" si="406">I1238*J1238</f>
        <v>1687.5</v>
      </c>
      <c r="L1238" s="26">
        <f t="shared" ref="L1238:L1241" si="407">K1238*M1238</f>
        <v>421.875</v>
      </c>
      <c r="M1238" s="27">
        <v>0.25</v>
      </c>
      <c r="O1238" s="1"/>
      <c r="P1238" s="4"/>
      <c r="Q1238" s="3"/>
      <c r="R1238" s="5"/>
    </row>
    <row r="1239" spans="2:18" x14ac:dyDescent="0.3">
      <c r="B1239" s="22" t="s">
        <v>23</v>
      </c>
      <c r="C1239" s="22">
        <v>1128299</v>
      </c>
      <c r="D1239" s="23">
        <v>44237</v>
      </c>
      <c r="E1239" s="22" t="s">
        <v>24</v>
      </c>
      <c r="F1239" s="22" t="s">
        <v>60</v>
      </c>
      <c r="G1239" s="22" t="s">
        <v>59</v>
      </c>
      <c r="H1239" s="22" t="s">
        <v>14</v>
      </c>
      <c r="I1239" s="24">
        <v>0.45</v>
      </c>
      <c r="J1239" s="25">
        <v>2250</v>
      </c>
      <c r="K1239" s="26">
        <f t="shared" si="406"/>
        <v>1012.5</v>
      </c>
      <c r="L1239" s="26">
        <f t="shared" si="407"/>
        <v>253.125</v>
      </c>
      <c r="M1239" s="27">
        <v>0.25</v>
      </c>
      <c r="O1239" s="1"/>
      <c r="P1239" s="4"/>
      <c r="Q1239" s="3"/>
      <c r="R1239" s="5"/>
    </row>
    <row r="1240" spans="2:18" x14ac:dyDescent="0.3">
      <c r="B1240" s="22" t="s">
        <v>23</v>
      </c>
      <c r="C1240" s="22">
        <v>1128299</v>
      </c>
      <c r="D1240" s="23">
        <v>44237</v>
      </c>
      <c r="E1240" s="22" t="s">
        <v>24</v>
      </c>
      <c r="F1240" s="22" t="s">
        <v>60</v>
      </c>
      <c r="G1240" s="22" t="s">
        <v>59</v>
      </c>
      <c r="H1240" s="22" t="s">
        <v>16</v>
      </c>
      <c r="I1240" s="24">
        <v>0.5</v>
      </c>
      <c r="J1240" s="25">
        <v>1500</v>
      </c>
      <c r="K1240" s="26">
        <f t="shared" si="406"/>
        <v>750</v>
      </c>
      <c r="L1240" s="26">
        <f t="shared" si="407"/>
        <v>112.5</v>
      </c>
      <c r="M1240" s="27">
        <v>0.15</v>
      </c>
      <c r="O1240" s="1"/>
      <c r="P1240" s="4"/>
      <c r="Q1240" s="3"/>
      <c r="R1240" s="5"/>
    </row>
    <row r="1241" spans="2:18" x14ac:dyDescent="0.3">
      <c r="B1241" s="22" t="s">
        <v>23</v>
      </c>
      <c r="C1241" s="22">
        <v>1128299</v>
      </c>
      <c r="D1241" s="23">
        <v>44237</v>
      </c>
      <c r="E1241" s="22" t="s">
        <v>24</v>
      </c>
      <c r="F1241" s="22" t="s">
        <v>60</v>
      </c>
      <c r="G1241" s="22" t="s">
        <v>59</v>
      </c>
      <c r="H1241" s="22" t="s">
        <v>17</v>
      </c>
      <c r="I1241" s="24">
        <v>0.45</v>
      </c>
      <c r="J1241" s="25">
        <v>3500</v>
      </c>
      <c r="K1241" s="26">
        <f t="shared" si="406"/>
        <v>1575</v>
      </c>
      <c r="L1241" s="26">
        <f t="shared" si="407"/>
        <v>630</v>
      </c>
      <c r="M1241" s="27">
        <v>0.4</v>
      </c>
      <c r="O1241" s="1"/>
      <c r="P1241" s="4"/>
      <c r="Q1241" s="3"/>
      <c r="R1241" s="5"/>
    </row>
    <row r="1242" spans="2:18" x14ac:dyDescent="0.3">
      <c r="B1242" s="22" t="s">
        <v>23</v>
      </c>
      <c r="C1242" s="22">
        <v>1128299</v>
      </c>
      <c r="D1242" s="23">
        <v>44264</v>
      </c>
      <c r="E1242" s="22" t="s">
        <v>24</v>
      </c>
      <c r="F1242" s="22" t="s">
        <v>60</v>
      </c>
      <c r="G1242" s="22" t="s">
        <v>59</v>
      </c>
      <c r="H1242" s="22" t="s">
        <v>12</v>
      </c>
      <c r="I1242" s="24">
        <v>0.45</v>
      </c>
      <c r="J1242" s="25">
        <v>5000</v>
      </c>
      <c r="K1242" s="26">
        <f>I1242*J1242</f>
        <v>2250</v>
      </c>
      <c r="L1242" s="26">
        <f>K1242*M1242</f>
        <v>562.5</v>
      </c>
      <c r="M1242" s="27">
        <v>0.25</v>
      </c>
      <c r="O1242" s="1"/>
      <c r="P1242" s="4"/>
      <c r="Q1242" s="3"/>
      <c r="R1242" s="5"/>
    </row>
    <row r="1243" spans="2:18" x14ac:dyDescent="0.3">
      <c r="B1243" s="22" t="s">
        <v>23</v>
      </c>
      <c r="C1243" s="22">
        <v>1128299</v>
      </c>
      <c r="D1243" s="23">
        <v>44264</v>
      </c>
      <c r="E1243" s="22" t="s">
        <v>24</v>
      </c>
      <c r="F1243" s="22" t="s">
        <v>60</v>
      </c>
      <c r="G1243" s="22" t="s">
        <v>59</v>
      </c>
      <c r="H1243" s="22" t="s">
        <v>15</v>
      </c>
      <c r="I1243" s="24">
        <v>0.54999999999999993</v>
      </c>
      <c r="J1243" s="25">
        <v>3500</v>
      </c>
      <c r="K1243" s="26">
        <f>I1243*J1243</f>
        <v>1924.9999999999998</v>
      </c>
      <c r="L1243" s="26">
        <f>K1243*M1243</f>
        <v>385</v>
      </c>
      <c r="M1243" s="27">
        <v>0.2</v>
      </c>
      <c r="O1243" s="1"/>
      <c r="P1243" s="4"/>
      <c r="Q1243" s="3"/>
      <c r="R1243" s="5"/>
    </row>
    <row r="1244" spans="2:18" x14ac:dyDescent="0.3">
      <c r="B1244" s="22" t="s">
        <v>23</v>
      </c>
      <c r="C1244" s="22">
        <v>1128299</v>
      </c>
      <c r="D1244" s="23">
        <v>44264</v>
      </c>
      <c r="E1244" s="22" t="s">
        <v>24</v>
      </c>
      <c r="F1244" s="22" t="s">
        <v>60</v>
      </c>
      <c r="G1244" s="22" t="s">
        <v>59</v>
      </c>
      <c r="H1244" s="22" t="s">
        <v>13</v>
      </c>
      <c r="I1244" s="24">
        <v>0.59999999999999987</v>
      </c>
      <c r="J1244" s="25">
        <v>3750</v>
      </c>
      <c r="K1244" s="26">
        <f t="shared" ref="K1244:K1247" si="408">I1244*J1244</f>
        <v>2249.9999999999995</v>
      </c>
      <c r="L1244" s="26">
        <f t="shared" ref="L1244:L1247" si="409">K1244*M1244</f>
        <v>562.49999999999989</v>
      </c>
      <c r="M1244" s="27">
        <v>0.25</v>
      </c>
      <c r="O1244" s="1"/>
      <c r="P1244" s="4"/>
      <c r="Q1244" s="3"/>
      <c r="R1244" s="5"/>
    </row>
    <row r="1245" spans="2:18" x14ac:dyDescent="0.3">
      <c r="B1245" s="22" t="s">
        <v>23</v>
      </c>
      <c r="C1245" s="22">
        <v>1128299</v>
      </c>
      <c r="D1245" s="23">
        <v>44264</v>
      </c>
      <c r="E1245" s="22" t="s">
        <v>24</v>
      </c>
      <c r="F1245" s="22" t="s">
        <v>60</v>
      </c>
      <c r="G1245" s="22" t="s">
        <v>59</v>
      </c>
      <c r="H1245" s="22" t="s">
        <v>14</v>
      </c>
      <c r="I1245" s="24">
        <v>0.54999999999999993</v>
      </c>
      <c r="J1245" s="25">
        <v>2750</v>
      </c>
      <c r="K1245" s="26">
        <f t="shared" si="408"/>
        <v>1512.4999999999998</v>
      </c>
      <c r="L1245" s="26">
        <f t="shared" si="409"/>
        <v>378.12499999999994</v>
      </c>
      <c r="M1245" s="27">
        <v>0.25</v>
      </c>
      <c r="O1245" s="1"/>
      <c r="P1245" s="4"/>
      <c r="Q1245" s="3"/>
      <c r="R1245" s="5"/>
    </row>
    <row r="1246" spans="2:18" x14ac:dyDescent="0.3">
      <c r="B1246" s="22" t="s">
        <v>23</v>
      </c>
      <c r="C1246" s="22">
        <v>1128299</v>
      </c>
      <c r="D1246" s="23">
        <v>44264</v>
      </c>
      <c r="E1246" s="22" t="s">
        <v>24</v>
      </c>
      <c r="F1246" s="22" t="s">
        <v>60</v>
      </c>
      <c r="G1246" s="22" t="s">
        <v>59</v>
      </c>
      <c r="H1246" s="22" t="s">
        <v>16</v>
      </c>
      <c r="I1246" s="24">
        <v>0.6</v>
      </c>
      <c r="J1246" s="25">
        <v>1250</v>
      </c>
      <c r="K1246" s="26">
        <f t="shared" si="408"/>
        <v>750</v>
      </c>
      <c r="L1246" s="26">
        <f t="shared" si="409"/>
        <v>112.5</v>
      </c>
      <c r="M1246" s="27">
        <v>0.15</v>
      </c>
      <c r="O1246" s="1"/>
      <c r="P1246" s="4"/>
      <c r="Q1246" s="3"/>
      <c r="R1246" s="5"/>
    </row>
    <row r="1247" spans="2:18" x14ac:dyDescent="0.3">
      <c r="B1247" s="22" t="s">
        <v>23</v>
      </c>
      <c r="C1247" s="22">
        <v>1128299</v>
      </c>
      <c r="D1247" s="23">
        <v>44264</v>
      </c>
      <c r="E1247" s="22" t="s">
        <v>24</v>
      </c>
      <c r="F1247" s="22" t="s">
        <v>60</v>
      </c>
      <c r="G1247" s="22" t="s">
        <v>59</v>
      </c>
      <c r="H1247" s="22" t="s">
        <v>17</v>
      </c>
      <c r="I1247" s="24">
        <v>0.54999999999999993</v>
      </c>
      <c r="J1247" s="25">
        <v>3250</v>
      </c>
      <c r="K1247" s="26">
        <f t="shared" si="408"/>
        <v>1787.4999999999998</v>
      </c>
      <c r="L1247" s="26">
        <f t="shared" si="409"/>
        <v>715</v>
      </c>
      <c r="M1247" s="27">
        <v>0.4</v>
      </c>
      <c r="O1247" s="1"/>
      <c r="P1247" s="4"/>
      <c r="Q1247" s="3"/>
      <c r="R1247" s="5"/>
    </row>
    <row r="1248" spans="2:18" x14ac:dyDescent="0.3">
      <c r="B1248" s="22" t="s">
        <v>23</v>
      </c>
      <c r="C1248" s="22">
        <v>1128299</v>
      </c>
      <c r="D1248" s="23">
        <v>44296</v>
      </c>
      <c r="E1248" s="22" t="s">
        <v>24</v>
      </c>
      <c r="F1248" s="22" t="s">
        <v>60</v>
      </c>
      <c r="G1248" s="22" t="s">
        <v>59</v>
      </c>
      <c r="H1248" s="22" t="s">
        <v>12</v>
      </c>
      <c r="I1248" s="24">
        <v>0.6</v>
      </c>
      <c r="J1248" s="25">
        <v>5000</v>
      </c>
      <c r="K1248" s="26">
        <f>I1248*J1248</f>
        <v>3000</v>
      </c>
      <c r="L1248" s="26">
        <f>K1248*M1248</f>
        <v>750</v>
      </c>
      <c r="M1248" s="27">
        <v>0.25</v>
      </c>
      <c r="O1248" s="1"/>
      <c r="P1248" s="4"/>
      <c r="Q1248" s="3"/>
      <c r="R1248" s="5"/>
    </row>
    <row r="1249" spans="2:18" x14ac:dyDescent="0.3">
      <c r="B1249" s="22" t="s">
        <v>23</v>
      </c>
      <c r="C1249" s="22">
        <v>1128299</v>
      </c>
      <c r="D1249" s="23">
        <v>44296</v>
      </c>
      <c r="E1249" s="22" t="s">
        <v>24</v>
      </c>
      <c r="F1249" s="22" t="s">
        <v>60</v>
      </c>
      <c r="G1249" s="22" t="s">
        <v>59</v>
      </c>
      <c r="H1249" s="22" t="s">
        <v>15</v>
      </c>
      <c r="I1249" s="24">
        <v>0.65</v>
      </c>
      <c r="J1249" s="25">
        <v>3000</v>
      </c>
      <c r="K1249" s="26">
        <f>I1249*J1249</f>
        <v>1950</v>
      </c>
      <c r="L1249" s="26">
        <f>K1249*M1249</f>
        <v>390</v>
      </c>
      <c r="M1249" s="27">
        <v>0.2</v>
      </c>
      <c r="O1249" s="1"/>
      <c r="P1249" s="4"/>
      <c r="Q1249" s="3"/>
      <c r="R1249" s="5"/>
    </row>
    <row r="1250" spans="2:18" x14ac:dyDescent="0.3">
      <c r="B1250" s="22" t="s">
        <v>23</v>
      </c>
      <c r="C1250" s="22">
        <v>1128299</v>
      </c>
      <c r="D1250" s="23">
        <v>44296</v>
      </c>
      <c r="E1250" s="22" t="s">
        <v>24</v>
      </c>
      <c r="F1250" s="22" t="s">
        <v>60</v>
      </c>
      <c r="G1250" s="22" t="s">
        <v>59</v>
      </c>
      <c r="H1250" s="22" t="s">
        <v>13</v>
      </c>
      <c r="I1250" s="24">
        <v>0.65</v>
      </c>
      <c r="J1250" s="25">
        <v>3500</v>
      </c>
      <c r="K1250" s="26">
        <f t="shared" ref="K1250:K1253" si="410">I1250*J1250</f>
        <v>2275</v>
      </c>
      <c r="L1250" s="26">
        <f t="shared" ref="L1250:L1253" si="411">K1250*M1250</f>
        <v>568.75</v>
      </c>
      <c r="M1250" s="27">
        <v>0.25</v>
      </c>
      <c r="O1250" s="1"/>
      <c r="P1250" s="4"/>
      <c r="Q1250" s="3"/>
      <c r="R1250" s="5"/>
    </row>
    <row r="1251" spans="2:18" x14ac:dyDescent="0.3">
      <c r="B1251" s="22" t="s">
        <v>23</v>
      </c>
      <c r="C1251" s="22">
        <v>1128299</v>
      </c>
      <c r="D1251" s="23">
        <v>44296</v>
      </c>
      <c r="E1251" s="22" t="s">
        <v>24</v>
      </c>
      <c r="F1251" s="22" t="s">
        <v>60</v>
      </c>
      <c r="G1251" s="22" t="s">
        <v>59</v>
      </c>
      <c r="H1251" s="22" t="s">
        <v>14</v>
      </c>
      <c r="I1251" s="24">
        <v>0.5</v>
      </c>
      <c r="J1251" s="25">
        <v>2500</v>
      </c>
      <c r="K1251" s="26">
        <f t="shared" si="410"/>
        <v>1250</v>
      </c>
      <c r="L1251" s="26">
        <f t="shared" si="411"/>
        <v>312.5</v>
      </c>
      <c r="M1251" s="27">
        <v>0.25</v>
      </c>
      <c r="O1251" s="1"/>
      <c r="P1251" s="4"/>
      <c r="Q1251" s="3"/>
      <c r="R1251" s="5"/>
    </row>
    <row r="1252" spans="2:18" x14ac:dyDescent="0.3">
      <c r="B1252" s="22" t="s">
        <v>23</v>
      </c>
      <c r="C1252" s="22">
        <v>1128299</v>
      </c>
      <c r="D1252" s="23">
        <v>44296</v>
      </c>
      <c r="E1252" s="22" t="s">
        <v>24</v>
      </c>
      <c r="F1252" s="22" t="s">
        <v>60</v>
      </c>
      <c r="G1252" s="22" t="s">
        <v>59</v>
      </c>
      <c r="H1252" s="22" t="s">
        <v>16</v>
      </c>
      <c r="I1252" s="24">
        <v>0.55000000000000004</v>
      </c>
      <c r="J1252" s="25">
        <v>1500</v>
      </c>
      <c r="K1252" s="26">
        <f t="shared" si="410"/>
        <v>825.00000000000011</v>
      </c>
      <c r="L1252" s="26">
        <f t="shared" si="411"/>
        <v>123.75000000000001</v>
      </c>
      <c r="M1252" s="27">
        <v>0.15</v>
      </c>
      <c r="O1252" s="1"/>
      <c r="P1252" s="4"/>
      <c r="Q1252" s="3"/>
      <c r="R1252" s="5"/>
    </row>
    <row r="1253" spans="2:18" x14ac:dyDescent="0.3">
      <c r="B1253" s="22" t="s">
        <v>23</v>
      </c>
      <c r="C1253" s="22">
        <v>1128299</v>
      </c>
      <c r="D1253" s="23">
        <v>44296</v>
      </c>
      <c r="E1253" s="22" t="s">
        <v>24</v>
      </c>
      <c r="F1253" s="22" t="s">
        <v>60</v>
      </c>
      <c r="G1253" s="22" t="s">
        <v>59</v>
      </c>
      <c r="H1253" s="22" t="s">
        <v>17</v>
      </c>
      <c r="I1253" s="24">
        <v>0.70000000000000007</v>
      </c>
      <c r="J1253" s="25">
        <v>3250</v>
      </c>
      <c r="K1253" s="26">
        <f t="shared" si="410"/>
        <v>2275</v>
      </c>
      <c r="L1253" s="26">
        <f t="shared" si="411"/>
        <v>910</v>
      </c>
      <c r="M1253" s="27">
        <v>0.4</v>
      </c>
      <c r="O1253" s="1"/>
      <c r="P1253" s="4"/>
      <c r="Q1253" s="3"/>
      <c r="R1253" s="5"/>
    </row>
    <row r="1254" spans="2:18" x14ac:dyDescent="0.3">
      <c r="B1254" s="22" t="s">
        <v>23</v>
      </c>
      <c r="C1254" s="22">
        <v>1128299</v>
      </c>
      <c r="D1254" s="23">
        <v>44327</v>
      </c>
      <c r="E1254" s="22" t="s">
        <v>24</v>
      </c>
      <c r="F1254" s="22" t="s">
        <v>60</v>
      </c>
      <c r="G1254" s="22" t="s">
        <v>59</v>
      </c>
      <c r="H1254" s="22" t="s">
        <v>12</v>
      </c>
      <c r="I1254" s="24">
        <v>0.54999999999999993</v>
      </c>
      <c r="J1254" s="25">
        <v>5250</v>
      </c>
      <c r="K1254" s="26">
        <f>I1254*J1254</f>
        <v>2887.4999999999995</v>
      </c>
      <c r="L1254" s="26">
        <f>K1254*M1254</f>
        <v>721.87499999999989</v>
      </c>
      <c r="M1254" s="27">
        <v>0.25</v>
      </c>
      <c r="O1254" s="1"/>
      <c r="P1254" s="4"/>
      <c r="Q1254" s="3"/>
      <c r="R1254" s="5"/>
    </row>
    <row r="1255" spans="2:18" x14ac:dyDescent="0.3">
      <c r="B1255" s="22" t="s">
        <v>23</v>
      </c>
      <c r="C1255" s="22">
        <v>1128299</v>
      </c>
      <c r="D1255" s="23">
        <v>44327</v>
      </c>
      <c r="E1255" s="22" t="s">
        <v>24</v>
      </c>
      <c r="F1255" s="22" t="s">
        <v>60</v>
      </c>
      <c r="G1255" s="22" t="s">
        <v>59</v>
      </c>
      <c r="H1255" s="22" t="s">
        <v>15</v>
      </c>
      <c r="I1255" s="24">
        <v>0.6</v>
      </c>
      <c r="J1255" s="25">
        <v>3750</v>
      </c>
      <c r="K1255" s="26">
        <f>I1255*J1255</f>
        <v>2250</v>
      </c>
      <c r="L1255" s="26">
        <f>K1255*M1255</f>
        <v>450</v>
      </c>
      <c r="M1255" s="27">
        <v>0.2</v>
      </c>
      <c r="O1255" s="1"/>
      <c r="P1255" s="4"/>
      <c r="Q1255" s="3"/>
      <c r="R1255" s="5"/>
    </row>
    <row r="1256" spans="2:18" x14ac:dyDescent="0.3">
      <c r="B1256" s="22" t="s">
        <v>23</v>
      </c>
      <c r="C1256" s="22">
        <v>1128299</v>
      </c>
      <c r="D1256" s="23">
        <v>44327</v>
      </c>
      <c r="E1256" s="22" t="s">
        <v>24</v>
      </c>
      <c r="F1256" s="22" t="s">
        <v>60</v>
      </c>
      <c r="G1256" s="22" t="s">
        <v>59</v>
      </c>
      <c r="H1256" s="22" t="s">
        <v>13</v>
      </c>
      <c r="I1256" s="24">
        <v>0.6</v>
      </c>
      <c r="J1256" s="25">
        <v>3750</v>
      </c>
      <c r="K1256" s="26">
        <f t="shared" ref="K1256:K1259" si="412">I1256*J1256</f>
        <v>2250</v>
      </c>
      <c r="L1256" s="26">
        <f t="shared" ref="L1256:L1259" si="413">K1256*M1256</f>
        <v>562.5</v>
      </c>
      <c r="M1256" s="27">
        <v>0.25</v>
      </c>
      <c r="O1256" s="1"/>
      <c r="P1256" s="4"/>
      <c r="Q1256" s="3"/>
      <c r="R1256" s="5"/>
    </row>
    <row r="1257" spans="2:18" x14ac:dyDescent="0.3">
      <c r="B1257" s="22" t="s">
        <v>23</v>
      </c>
      <c r="C1257" s="22">
        <v>1128299</v>
      </c>
      <c r="D1257" s="23">
        <v>44327</v>
      </c>
      <c r="E1257" s="22" t="s">
        <v>24</v>
      </c>
      <c r="F1257" s="22" t="s">
        <v>60</v>
      </c>
      <c r="G1257" s="22" t="s">
        <v>59</v>
      </c>
      <c r="H1257" s="22" t="s">
        <v>14</v>
      </c>
      <c r="I1257" s="24">
        <v>0.54999999999999993</v>
      </c>
      <c r="J1257" s="25">
        <v>2750</v>
      </c>
      <c r="K1257" s="26">
        <f t="shared" si="412"/>
        <v>1512.4999999999998</v>
      </c>
      <c r="L1257" s="26">
        <f t="shared" si="413"/>
        <v>378.12499999999994</v>
      </c>
      <c r="M1257" s="27">
        <v>0.25</v>
      </c>
      <c r="O1257" s="1"/>
      <c r="P1257" s="4"/>
      <c r="Q1257" s="3"/>
      <c r="R1257" s="5"/>
    </row>
    <row r="1258" spans="2:18" x14ac:dyDescent="0.3">
      <c r="B1258" s="22" t="s">
        <v>23</v>
      </c>
      <c r="C1258" s="22">
        <v>1128299</v>
      </c>
      <c r="D1258" s="23">
        <v>44327</v>
      </c>
      <c r="E1258" s="22" t="s">
        <v>24</v>
      </c>
      <c r="F1258" s="22" t="s">
        <v>60</v>
      </c>
      <c r="G1258" s="22" t="s">
        <v>59</v>
      </c>
      <c r="H1258" s="22" t="s">
        <v>16</v>
      </c>
      <c r="I1258" s="24">
        <v>0.6</v>
      </c>
      <c r="J1258" s="25">
        <v>1750</v>
      </c>
      <c r="K1258" s="26">
        <f t="shared" si="412"/>
        <v>1050</v>
      </c>
      <c r="L1258" s="26">
        <f t="shared" si="413"/>
        <v>157.5</v>
      </c>
      <c r="M1258" s="27">
        <v>0.15</v>
      </c>
      <c r="O1258" s="1"/>
      <c r="P1258" s="4"/>
      <c r="Q1258" s="3"/>
      <c r="R1258" s="5"/>
    </row>
    <row r="1259" spans="2:18" x14ac:dyDescent="0.3">
      <c r="B1259" s="22" t="s">
        <v>23</v>
      </c>
      <c r="C1259" s="22">
        <v>1128299</v>
      </c>
      <c r="D1259" s="23">
        <v>44327</v>
      </c>
      <c r="E1259" s="22" t="s">
        <v>24</v>
      </c>
      <c r="F1259" s="22" t="s">
        <v>60</v>
      </c>
      <c r="G1259" s="22" t="s">
        <v>59</v>
      </c>
      <c r="H1259" s="22" t="s">
        <v>17</v>
      </c>
      <c r="I1259" s="24">
        <v>0.75</v>
      </c>
      <c r="J1259" s="25">
        <v>4750</v>
      </c>
      <c r="K1259" s="26">
        <f t="shared" si="412"/>
        <v>3562.5</v>
      </c>
      <c r="L1259" s="26">
        <f t="shared" si="413"/>
        <v>1425</v>
      </c>
      <c r="M1259" s="27">
        <v>0.4</v>
      </c>
      <c r="O1259" s="1"/>
      <c r="P1259" s="4"/>
      <c r="Q1259" s="3"/>
      <c r="R1259" s="5"/>
    </row>
    <row r="1260" spans="2:18" x14ac:dyDescent="0.3">
      <c r="B1260" s="22" t="s">
        <v>23</v>
      </c>
      <c r="C1260" s="22">
        <v>1128299</v>
      </c>
      <c r="D1260" s="23">
        <v>44357</v>
      </c>
      <c r="E1260" s="22" t="s">
        <v>24</v>
      </c>
      <c r="F1260" s="22" t="s">
        <v>60</v>
      </c>
      <c r="G1260" s="22" t="s">
        <v>59</v>
      </c>
      <c r="H1260" s="22" t="s">
        <v>12</v>
      </c>
      <c r="I1260" s="24">
        <v>0.7</v>
      </c>
      <c r="J1260" s="25">
        <v>7250</v>
      </c>
      <c r="K1260" s="26">
        <f>I1260*J1260</f>
        <v>5075</v>
      </c>
      <c r="L1260" s="26">
        <f>K1260*M1260</f>
        <v>1268.75</v>
      </c>
      <c r="M1260" s="27">
        <v>0.25</v>
      </c>
      <c r="O1260" s="1"/>
      <c r="P1260" s="4"/>
      <c r="Q1260" s="3"/>
      <c r="R1260" s="5"/>
    </row>
    <row r="1261" spans="2:18" x14ac:dyDescent="0.3">
      <c r="B1261" s="22" t="s">
        <v>23</v>
      </c>
      <c r="C1261" s="22">
        <v>1128299</v>
      </c>
      <c r="D1261" s="23">
        <v>44357</v>
      </c>
      <c r="E1261" s="22" t="s">
        <v>24</v>
      </c>
      <c r="F1261" s="22" t="s">
        <v>60</v>
      </c>
      <c r="G1261" s="22" t="s">
        <v>59</v>
      </c>
      <c r="H1261" s="22" t="s">
        <v>15</v>
      </c>
      <c r="I1261" s="24">
        <v>0.75</v>
      </c>
      <c r="J1261" s="25">
        <v>6000</v>
      </c>
      <c r="K1261" s="26">
        <f>I1261*J1261</f>
        <v>4500</v>
      </c>
      <c r="L1261" s="26">
        <f>K1261*M1261</f>
        <v>900</v>
      </c>
      <c r="M1261" s="27">
        <v>0.2</v>
      </c>
      <c r="O1261" s="1"/>
      <c r="P1261" s="4"/>
      <c r="Q1261" s="3"/>
      <c r="R1261" s="5"/>
    </row>
    <row r="1262" spans="2:18" x14ac:dyDescent="0.3">
      <c r="B1262" s="22" t="s">
        <v>23</v>
      </c>
      <c r="C1262" s="22">
        <v>1128299</v>
      </c>
      <c r="D1262" s="23">
        <v>44357</v>
      </c>
      <c r="E1262" s="22" t="s">
        <v>24</v>
      </c>
      <c r="F1262" s="22" t="s">
        <v>60</v>
      </c>
      <c r="G1262" s="22" t="s">
        <v>59</v>
      </c>
      <c r="H1262" s="22" t="s">
        <v>13</v>
      </c>
      <c r="I1262" s="24">
        <v>0.75</v>
      </c>
      <c r="J1262" s="25">
        <v>6000</v>
      </c>
      <c r="K1262" s="26">
        <f t="shared" ref="K1262:K1265" si="414">I1262*J1262</f>
        <v>4500</v>
      </c>
      <c r="L1262" s="26">
        <f t="shared" ref="L1262:L1265" si="415">K1262*M1262</f>
        <v>1125</v>
      </c>
      <c r="M1262" s="27">
        <v>0.25</v>
      </c>
      <c r="O1262" s="1"/>
      <c r="P1262" s="4"/>
      <c r="Q1262" s="3"/>
      <c r="R1262" s="5"/>
    </row>
    <row r="1263" spans="2:18" x14ac:dyDescent="0.3">
      <c r="B1263" s="22" t="s">
        <v>23</v>
      </c>
      <c r="C1263" s="22">
        <v>1128299</v>
      </c>
      <c r="D1263" s="23">
        <v>44357</v>
      </c>
      <c r="E1263" s="22" t="s">
        <v>24</v>
      </c>
      <c r="F1263" s="22" t="s">
        <v>60</v>
      </c>
      <c r="G1263" s="22" t="s">
        <v>59</v>
      </c>
      <c r="H1263" s="22" t="s">
        <v>14</v>
      </c>
      <c r="I1263" s="24">
        <v>0.75</v>
      </c>
      <c r="J1263" s="25">
        <v>4750</v>
      </c>
      <c r="K1263" s="26">
        <f t="shared" si="414"/>
        <v>3562.5</v>
      </c>
      <c r="L1263" s="26">
        <f t="shared" si="415"/>
        <v>890.625</v>
      </c>
      <c r="M1263" s="27">
        <v>0.25</v>
      </c>
      <c r="O1263" s="1"/>
      <c r="P1263" s="4"/>
      <c r="Q1263" s="3"/>
      <c r="R1263" s="5"/>
    </row>
    <row r="1264" spans="2:18" x14ac:dyDescent="0.3">
      <c r="B1264" s="22" t="s">
        <v>23</v>
      </c>
      <c r="C1264" s="22">
        <v>1128299</v>
      </c>
      <c r="D1264" s="23">
        <v>44357</v>
      </c>
      <c r="E1264" s="22" t="s">
        <v>24</v>
      </c>
      <c r="F1264" s="22" t="s">
        <v>60</v>
      </c>
      <c r="G1264" s="22" t="s">
        <v>59</v>
      </c>
      <c r="H1264" s="22" t="s">
        <v>16</v>
      </c>
      <c r="I1264" s="24">
        <v>0.85000000000000009</v>
      </c>
      <c r="J1264" s="25">
        <v>3500</v>
      </c>
      <c r="K1264" s="26">
        <f t="shared" si="414"/>
        <v>2975.0000000000005</v>
      </c>
      <c r="L1264" s="26">
        <f t="shared" si="415"/>
        <v>446.25000000000006</v>
      </c>
      <c r="M1264" s="27">
        <v>0.15</v>
      </c>
      <c r="O1264" s="1"/>
      <c r="P1264" s="4"/>
      <c r="Q1264" s="3"/>
      <c r="R1264" s="5"/>
    </row>
    <row r="1265" spans="2:18" x14ac:dyDescent="0.3">
      <c r="B1265" s="22" t="s">
        <v>23</v>
      </c>
      <c r="C1265" s="22">
        <v>1128299</v>
      </c>
      <c r="D1265" s="23">
        <v>44357</v>
      </c>
      <c r="E1265" s="22" t="s">
        <v>24</v>
      </c>
      <c r="F1265" s="22" t="s">
        <v>60</v>
      </c>
      <c r="G1265" s="22" t="s">
        <v>59</v>
      </c>
      <c r="H1265" s="22" t="s">
        <v>17</v>
      </c>
      <c r="I1265" s="24">
        <v>1</v>
      </c>
      <c r="J1265" s="25">
        <v>6500</v>
      </c>
      <c r="K1265" s="26">
        <f t="shared" si="414"/>
        <v>6500</v>
      </c>
      <c r="L1265" s="26">
        <f t="shared" si="415"/>
        <v>2600</v>
      </c>
      <c r="M1265" s="27">
        <v>0.4</v>
      </c>
      <c r="O1265" s="1"/>
      <c r="P1265" s="4"/>
      <c r="Q1265" s="3"/>
      <c r="R1265" s="5"/>
    </row>
    <row r="1266" spans="2:18" x14ac:dyDescent="0.3">
      <c r="B1266" s="22" t="s">
        <v>23</v>
      </c>
      <c r="C1266" s="22">
        <v>1128299</v>
      </c>
      <c r="D1266" s="23">
        <v>44386</v>
      </c>
      <c r="E1266" s="22" t="s">
        <v>24</v>
      </c>
      <c r="F1266" s="22" t="s">
        <v>60</v>
      </c>
      <c r="G1266" s="22" t="s">
        <v>59</v>
      </c>
      <c r="H1266" s="22" t="s">
        <v>12</v>
      </c>
      <c r="I1266" s="24">
        <v>0.8</v>
      </c>
      <c r="J1266" s="25">
        <v>8000</v>
      </c>
      <c r="K1266" s="26">
        <f>I1266*J1266</f>
        <v>6400</v>
      </c>
      <c r="L1266" s="26">
        <f>K1266*M1266</f>
        <v>1600</v>
      </c>
      <c r="M1266" s="27">
        <v>0.25</v>
      </c>
      <c r="O1266" s="1"/>
      <c r="P1266" s="4"/>
      <c r="Q1266" s="3"/>
      <c r="R1266" s="5"/>
    </row>
    <row r="1267" spans="2:18" x14ac:dyDescent="0.3">
      <c r="B1267" s="22" t="s">
        <v>23</v>
      </c>
      <c r="C1267" s="22">
        <v>1128299</v>
      </c>
      <c r="D1267" s="23">
        <v>44386</v>
      </c>
      <c r="E1267" s="22" t="s">
        <v>24</v>
      </c>
      <c r="F1267" s="22" t="s">
        <v>60</v>
      </c>
      <c r="G1267" s="22" t="s">
        <v>59</v>
      </c>
      <c r="H1267" s="22" t="s">
        <v>15</v>
      </c>
      <c r="I1267" s="24">
        <v>0.85000000000000009</v>
      </c>
      <c r="J1267" s="25">
        <v>6500</v>
      </c>
      <c r="K1267" s="26">
        <f>I1267*J1267</f>
        <v>5525.0000000000009</v>
      </c>
      <c r="L1267" s="26">
        <f>K1267*M1267</f>
        <v>1105.0000000000002</v>
      </c>
      <c r="M1267" s="27">
        <v>0.2</v>
      </c>
      <c r="O1267" s="1"/>
      <c r="P1267" s="4"/>
      <c r="Q1267" s="3"/>
      <c r="R1267" s="5"/>
    </row>
    <row r="1268" spans="2:18" x14ac:dyDescent="0.3">
      <c r="B1268" s="22" t="s">
        <v>23</v>
      </c>
      <c r="C1268" s="22">
        <v>1128299</v>
      </c>
      <c r="D1268" s="23">
        <v>44386</v>
      </c>
      <c r="E1268" s="22" t="s">
        <v>24</v>
      </c>
      <c r="F1268" s="22" t="s">
        <v>60</v>
      </c>
      <c r="G1268" s="22" t="s">
        <v>59</v>
      </c>
      <c r="H1268" s="22" t="s">
        <v>13</v>
      </c>
      <c r="I1268" s="24">
        <v>0.85000000000000009</v>
      </c>
      <c r="J1268" s="25">
        <v>6000</v>
      </c>
      <c r="K1268" s="26">
        <f t="shared" ref="K1268:K1271" si="416">I1268*J1268</f>
        <v>5100.0000000000009</v>
      </c>
      <c r="L1268" s="26">
        <f t="shared" ref="L1268:L1271" si="417">K1268*M1268</f>
        <v>1275.0000000000002</v>
      </c>
      <c r="M1268" s="27">
        <v>0.25</v>
      </c>
      <c r="O1268" s="1"/>
      <c r="P1268" s="4"/>
      <c r="Q1268" s="3"/>
      <c r="R1268" s="5"/>
    </row>
    <row r="1269" spans="2:18" x14ac:dyDescent="0.3">
      <c r="B1269" s="22" t="s">
        <v>23</v>
      </c>
      <c r="C1269" s="22">
        <v>1128299</v>
      </c>
      <c r="D1269" s="23">
        <v>44386</v>
      </c>
      <c r="E1269" s="22" t="s">
        <v>24</v>
      </c>
      <c r="F1269" s="22" t="s">
        <v>60</v>
      </c>
      <c r="G1269" s="22" t="s">
        <v>59</v>
      </c>
      <c r="H1269" s="22" t="s">
        <v>14</v>
      </c>
      <c r="I1269" s="24">
        <v>0.8</v>
      </c>
      <c r="J1269" s="25">
        <v>5000</v>
      </c>
      <c r="K1269" s="26">
        <f t="shared" si="416"/>
        <v>4000</v>
      </c>
      <c r="L1269" s="26">
        <f t="shared" si="417"/>
        <v>1000</v>
      </c>
      <c r="M1269" s="27">
        <v>0.25</v>
      </c>
      <c r="O1269" s="1"/>
      <c r="P1269" s="4"/>
      <c r="Q1269" s="3"/>
      <c r="R1269" s="5"/>
    </row>
    <row r="1270" spans="2:18" x14ac:dyDescent="0.3">
      <c r="B1270" s="22" t="s">
        <v>23</v>
      </c>
      <c r="C1270" s="22">
        <v>1128299</v>
      </c>
      <c r="D1270" s="23">
        <v>44386</v>
      </c>
      <c r="E1270" s="22" t="s">
        <v>24</v>
      </c>
      <c r="F1270" s="22" t="s">
        <v>60</v>
      </c>
      <c r="G1270" s="22" t="s">
        <v>59</v>
      </c>
      <c r="H1270" s="22" t="s">
        <v>16</v>
      </c>
      <c r="I1270" s="24">
        <v>0.85000000000000009</v>
      </c>
      <c r="J1270" s="25">
        <v>5500</v>
      </c>
      <c r="K1270" s="26">
        <f t="shared" si="416"/>
        <v>4675.0000000000009</v>
      </c>
      <c r="L1270" s="26">
        <f t="shared" si="417"/>
        <v>701.25000000000011</v>
      </c>
      <c r="M1270" s="27">
        <v>0.15</v>
      </c>
      <c r="O1270" s="1"/>
      <c r="P1270" s="4"/>
      <c r="Q1270" s="3"/>
      <c r="R1270" s="5"/>
    </row>
    <row r="1271" spans="2:18" x14ac:dyDescent="0.3">
      <c r="B1271" s="22" t="s">
        <v>23</v>
      </c>
      <c r="C1271" s="22">
        <v>1128299</v>
      </c>
      <c r="D1271" s="23">
        <v>44386</v>
      </c>
      <c r="E1271" s="22" t="s">
        <v>24</v>
      </c>
      <c r="F1271" s="22" t="s">
        <v>60</v>
      </c>
      <c r="G1271" s="22" t="s">
        <v>59</v>
      </c>
      <c r="H1271" s="22" t="s">
        <v>17</v>
      </c>
      <c r="I1271" s="24">
        <v>1</v>
      </c>
      <c r="J1271" s="25">
        <v>5500</v>
      </c>
      <c r="K1271" s="26">
        <f t="shared" si="416"/>
        <v>5500</v>
      </c>
      <c r="L1271" s="26">
        <f t="shared" si="417"/>
        <v>2200</v>
      </c>
      <c r="M1271" s="27">
        <v>0.4</v>
      </c>
      <c r="O1271" s="1"/>
      <c r="P1271" s="4"/>
      <c r="Q1271" s="3"/>
      <c r="R1271" s="5"/>
    </row>
    <row r="1272" spans="2:18" x14ac:dyDescent="0.3">
      <c r="B1272" s="22" t="s">
        <v>23</v>
      </c>
      <c r="C1272" s="22">
        <v>1128299</v>
      </c>
      <c r="D1272" s="23">
        <v>44418</v>
      </c>
      <c r="E1272" s="22" t="s">
        <v>24</v>
      </c>
      <c r="F1272" s="22" t="s">
        <v>60</v>
      </c>
      <c r="G1272" s="22" t="s">
        <v>59</v>
      </c>
      <c r="H1272" s="22" t="s">
        <v>12</v>
      </c>
      <c r="I1272" s="24">
        <v>0.85000000000000009</v>
      </c>
      <c r="J1272" s="25">
        <v>7500</v>
      </c>
      <c r="K1272" s="26">
        <f>I1272*J1272</f>
        <v>6375.0000000000009</v>
      </c>
      <c r="L1272" s="26">
        <f>K1272*M1272</f>
        <v>1593.7500000000002</v>
      </c>
      <c r="M1272" s="27">
        <v>0.25</v>
      </c>
      <c r="O1272" s="1"/>
      <c r="P1272" s="4"/>
      <c r="Q1272" s="3"/>
      <c r="R1272" s="5"/>
    </row>
    <row r="1273" spans="2:18" x14ac:dyDescent="0.3">
      <c r="B1273" s="22" t="s">
        <v>23</v>
      </c>
      <c r="C1273" s="22">
        <v>1128299</v>
      </c>
      <c r="D1273" s="23">
        <v>44418</v>
      </c>
      <c r="E1273" s="22" t="s">
        <v>24</v>
      </c>
      <c r="F1273" s="22" t="s">
        <v>60</v>
      </c>
      <c r="G1273" s="22" t="s">
        <v>59</v>
      </c>
      <c r="H1273" s="22" t="s">
        <v>15</v>
      </c>
      <c r="I1273" s="24">
        <v>0.75000000000000011</v>
      </c>
      <c r="J1273" s="25">
        <v>7250</v>
      </c>
      <c r="K1273" s="26">
        <f>I1273*J1273</f>
        <v>5437.5000000000009</v>
      </c>
      <c r="L1273" s="26">
        <f>K1273*M1273</f>
        <v>1087.5000000000002</v>
      </c>
      <c r="M1273" s="27">
        <v>0.2</v>
      </c>
      <c r="O1273" s="1"/>
      <c r="P1273" s="4"/>
      <c r="Q1273" s="3"/>
      <c r="R1273" s="5"/>
    </row>
    <row r="1274" spans="2:18" x14ac:dyDescent="0.3">
      <c r="B1274" s="22" t="s">
        <v>23</v>
      </c>
      <c r="C1274" s="22">
        <v>1128299</v>
      </c>
      <c r="D1274" s="23">
        <v>44418</v>
      </c>
      <c r="E1274" s="22" t="s">
        <v>24</v>
      </c>
      <c r="F1274" s="22" t="s">
        <v>60</v>
      </c>
      <c r="G1274" s="22" t="s">
        <v>59</v>
      </c>
      <c r="H1274" s="22" t="s">
        <v>13</v>
      </c>
      <c r="I1274" s="24">
        <v>0.70000000000000007</v>
      </c>
      <c r="J1274" s="25">
        <v>6000</v>
      </c>
      <c r="K1274" s="26">
        <f t="shared" ref="K1274:K1277" si="418">I1274*J1274</f>
        <v>4200</v>
      </c>
      <c r="L1274" s="26">
        <f t="shared" ref="L1274:L1277" si="419">K1274*M1274</f>
        <v>1050</v>
      </c>
      <c r="M1274" s="27">
        <v>0.25</v>
      </c>
      <c r="O1274" s="1"/>
      <c r="P1274" s="4"/>
      <c r="Q1274" s="3"/>
      <c r="R1274" s="5"/>
    </row>
    <row r="1275" spans="2:18" x14ac:dyDescent="0.3">
      <c r="B1275" s="22" t="s">
        <v>23</v>
      </c>
      <c r="C1275" s="22">
        <v>1128299</v>
      </c>
      <c r="D1275" s="23">
        <v>44418</v>
      </c>
      <c r="E1275" s="22" t="s">
        <v>24</v>
      </c>
      <c r="F1275" s="22" t="s">
        <v>60</v>
      </c>
      <c r="G1275" s="22" t="s">
        <v>59</v>
      </c>
      <c r="H1275" s="22" t="s">
        <v>14</v>
      </c>
      <c r="I1275" s="24">
        <v>0.70000000000000007</v>
      </c>
      <c r="J1275" s="25">
        <v>5250</v>
      </c>
      <c r="K1275" s="26">
        <f t="shared" si="418"/>
        <v>3675.0000000000005</v>
      </c>
      <c r="L1275" s="26">
        <f t="shared" si="419"/>
        <v>918.75000000000011</v>
      </c>
      <c r="M1275" s="27">
        <v>0.25</v>
      </c>
      <c r="O1275" s="1"/>
      <c r="P1275" s="4"/>
      <c r="Q1275" s="3"/>
      <c r="R1275" s="5"/>
    </row>
    <row r="1276" spans="2:18" x14ac:dyDescent="0.3">
      <c r="B1276" s="22" t="s">
        <v>23</v>
      </c>
      <c r="C1276" s="22">
        <v>1128299</v>
      </c>
      <c r="D1276" s="23">
        <v>44418</v>
      </c>
      <c r="E1276" s="22" t="s">
        <v>24</v>
      </c>
      <c r="F1276" s="22" t="s">
        <v>60</v>
      </c>
      <c r="G1276" s="22" t="s">
        <v>59</v>
      </c>
      <c r="H1276" s="22" t="s">
        <v>16</v>
      </c>
      <c r="I1276" s="24">
        <v>0.7</v>
      </c>
      <c r="J1276" s="25">
        <v>5250</v>
      </c>
      <c r="K1276" s="26">
        <f t="shared" si="418"/>
        <v>3674.9999999999995</v>
      </c>
      <c r="L1276" s="26">
        <f t="shared" si="419"/>
        <v>551.24999999999989</v>
      </c>
      <c r="M1276" s="27">
        <v>0.15</v>
      </c>
      <c r="O1276" s="1"/>
      <c r="P1276" s="4"/>
      <c r="Q1276" s="3"/>
      <c r="R1276" s="5"/>
    </row>
    <row r="1277" spans="2:18" x14ac:dyDescent="0.3">
      <c r="B1277" s="22" t="s">
        <v>23</v>
      </c>
      <c r="C1277" s="22">
        <v>1128299</v>
      </c>
      <c r="D1277" s="23">
        <v>44418</v>
      </c>
      <c r="E1277" s="22" t="s">
        <v>24</v>
      </c>
      <c r="F1277" s="22" t="s">
        <v>60</v>
      </c>
      <c r="G1277" s="22" t="s">
        <v>59</v>
      </c>
      <c r="H1277" s="22" t="s">
        <v>17</v>
      </c>
      <c r="I1277" s="24">
        <v>0.75</v>
      </c>
      <c r="J1277" s="25">
        <v>3500</v>
      </c>
      <c r="K1277" s="26">
        <f t="shared" si="418"/>
        <v>2625</v>
      </c>
      <c r="L1277" s="26">
        <f t="shared" si="419"/>
        <v>1050</v>
      </c>
      <c r="M1277" s="27">
        <v>0.4</v>
      </c>
      <c r="O1277" s="1"/>
      <c r="P1277" s="4"/>
      <c r="Q1277" s="3"/>
      <c r="R1277" s="5"/>
    </row>
    <row r="1278" spans="2:18" x14ac:dyDescent="0.3">
      <c r="B1278" s="22" t="s">
        <v>23</v>
      </c>
      <c r="C1278" s="22">
        <v>1128299</v>
      </c>
      <c r="D1278" s="23">
        <v>44450</v>
      </c>
      <c r="E1278" s="22" t="s">
        <v>24</v>
      </c>
      <c r="F1278" s="22" t="s">
        <v>60</v>
      </c>
      <c r="G1278" s="22" t="s">
        <v>59</v>
      </c>
      <c r="H1278" s="22" t="s">
        <v>12</v>
      </c>
      <c r="I1278" s="24">
        <v>0.65000000000000013</v>
      </c>
      <c r="J1278" s="25">
        <v>5500</v>
      </c>
      <c r="K1278" s="26">
        <f>I1278*J1278</f>
        <v>3575.0000000000009</v>
      </c>
      <c r="L1278" s="26">
        <f>K1278*M1278</f>
        <v>893.75000000000023</v>
      </c>
      <c r="M1278" s="27">
        <v>0.25</v>
      </c>
      <c r="O1278" s="1"/>
      <c r="P1278" s="4"/>
      <c r="Q1278" s="3"/>
      <c r="R1278" s="5"/>
    </row>
    <row r="1279" spans="2:18" x14ac:dyDescent="0.3">
      <c r="B1279" s="22" t="s">
        <v>23</v>
      </c>
      <c r="C1279" s="22">
        <v>1128299</v>
      </c>
      <c r="D1279" s="23">
        <v>44450</v>
      </c>
      <c r="E1279" s="22" t="s">
        <v>24</v>
      </c>
      <c r="F1279" s="22" t="s">
        <v>60</v>
      </c>
      <c r="G1279" s="22" t="s">
        <v>59</v>
      </c>
      <c r="H1279" s="22" t="s">
        <v>15</v>
      </c>
      <c r="I1279" s="24">
        <v>0.70000000000000018</v>
      </c>
      <c r="J1279" s="25">
        <v>5500</v>
      </c>
      <c r="K1279" s="26">
        <f>I1279*J1279</f>
        <v>3850.0000000000009</v>
      </c>
      <c r="L1279" s="26">
        <f>K1279*M1279</f>
        <v>770.00000000000023</v>
      </c>
      <c r="M1279" s="27">
        <v>0.2</v>
      </c>
      <c r="O1279" s="1"/>
      <c r="P1279" s="4"/>
      <c r="Q1279" s="3"/>
      <c r="R1279" s="5"/>
    </row>
    <row r="1280" spans="2:18" x14ac:dyDescent="0.3">
      <c r="B1280" s="22" t="s">
        <v>23</v>
      </c>
      <c r="C1280" s="22">
        <v>1128299</v>
      </c>
      <c r="D1280" s="23">
        <v>44450</v>
      </c>
      <c r="E1280" s="22" t="s">
        <v>24</v>
      </c>
      <c r="F1280" s="22" t="s">
        <v>60</v>
      </c>
      <c r="G1280" s="22" t="s">
        <v>59</v>
      </c>
      <c r="H1280" s="22" t="s">
        <v>13</v>
      </c>
      <c r="I1280" s="24">
        <v>0.65000000000000013</v>
      </c>
      <c r="J1280" s="25">
        <v>3750</v>
      </c>
      <c r="K1280" s="26">
        <f t="shared" ref="K1280:K1283" si="420">I1280*J1280</f>
        <v>2437.5000000000005</v>
      </c>
      <c r="L1280" s="26">
        <f t="shared" ref="L1280:L1283" si="421">K1280*M1280</f>
        <v>609.37500000000011</v>
      </c>
      <c r="M1280" s="27">
        <v>0.25</v>
      </c>
      <c r="O1280" s="1"/>
      <c r="P1280" s="4"/>
      <c r="Q1280" s="3"/>
      <c r="R1280" s="5"/>
    </row>
    <row r="1281" spans="2:18" x14ac:dyDescent="0.3">
      <c r="B1281" s="22" t="s">
        <v>23</v>
      </c>
      <c r="C1281" s="22">
        <v>1128299</v>
      </c>
      <c r="D1281" s="23">
        <v>44450</v>
      </c>
      <c r="E1281" s="22" t="s">
        <v>24</v>
      </c>
      <c r="F1281" s="22" t="s">
        <v>60</v>
      </c>
      <c r="G1281" s="22" t="s">
        <v>59</v>
      </c>
      <c r="H1281" s="22" t="s">
        <v>14</v>
      </c>
      <c r="I1281" s="24">
        <v>0.65000000000000013</v>
      </c>
      <c r="J1281" s="25">
        <v>3250</v>
      </c>
      <c r="K1281" s="26">
        <f t="shared" si="420"/>
        <v>2112.5000000000005</v>
      </c>
      <c r="L1281" s="26">
        <f t="shared" si="421"/>
        <v>528.12500000000011</v>
      </c>
      <c r="M1281" s="27">
        <v>0.25</v>
      </c>
      <c r="O1281" s="1"/>
      <c r="P1281" s="4"/>
      <c r="Q1281" s="3"/>
      <c r="R1281" s="5"/>
    </row>
    <row r="1282" spans="2:18" x14ac:dyDescent="0.3">
      <c r="B1282" s="22" t="s">
        <v>23</v>
      </c>
      <c r="C1282" s="22">
        <v>1128299</v>
      </c>
      <c r="D1282" s="23">
        <v>44450</v>
      </c>
      <c r="E1282" s="22" t="s">
        <v>24</v>
      </c>
      <c r="F1282" s="22" t="s">
        <v>60</v>
      </c>
      <c r="G1282" s="22" t="s">
        <v>59</v>
      </c>
      <c r="H1282" s="22" t="s">
        <v>16</v>
      </c>
      <c r="I1282" s="24">
        <v>0.75000000000000011</v>
      </c>
      <c r="J1282" s="25">
        <v>3500</v>
      </c>
      <c r="K1282" s="26">
        <f t="shared" si="420"/>
        <v>2625.0000000000005</v>
      </c>
      <c r="L1282" s="26">
        <f t="shared" si="421"/>
        <v>393.75000000000006</v>
      </c>
      <c r="M1282" s="27">
        <v>0.15</v>
      </c>
      <c r="O1282" s="1"/>
      <c r="P1282" s="4"/>
      <c r="Q1282" s="3"/>
      <c r="R1282" s="5"/>
    </row>
    <row r="1283" spans="2:18" x14ac:dyDescent="0.3">
      <c r="B1283" s="22" t="s">
        <v>23</v>
      </c>
      <c r="C1283" s="22">
        <v>1128299</v>
      </c>
      <c r="D1283" s="23">
        <v>44450</v>
      </c>
      <c r="E1283" s="22" t="s">
        <v>24</v>
      </c>
      <c r="F1283" s="22" t="s">
        <v>60</v>
      </c>
      <c r="G1283" s="22" t="s">
        <v>59</v>
      </c>
      <c r="H1283" s="22" t="s">
        <v>17</v>
      </c>
      <c r="I1283" s="24">
        <v>0.6</v>
      </c>
      <c r="J1283" s="25">
        <v>3750</v>
      </c>
      <c r="K1283" s="26">
        <f t="shared" si="420"/>
        <v>2250</v>
      </c>
      <c r="L1283" s="26">
        <f t="shared" si="421"/>
        <v>900</v>
      </c>
      <c r="M1283" s="27">
        <v>0.4</v>
      </c>
      <c r="O1283" s="1"/>
      <c r="P1283" s="4"/>
      <c r="Q1283" s="3"/>
      <c r="R1283" s="5"/>
    </row>
    <row r="1284" spans="2:18" x14ac:dyDescent="0.3">
      <c r="B1284" s="22" t="s">
        <v>23</v>
      </c>
      <c r="C1284" s="22">
        <v>1128299</v>
      </c>
      <c r="D1284" s="23">
        <v>44479</v>
      </c>
      <c r="E1284" s="22" t="s">
        <v>24</v>
      </c>
      <c r="F1284" s="22" t="s">
        <v>60</v>
      </c>
      <c r="G1284" s="22" t="s">
        <v>59</v>
      </c>
      <c r="H1284" s="22" t="s">
        <v>12</v>
      </c>
      <c r="I1284" s="24">
        <v>0.55000000000000004</v>
      </c>
      <c r="J1284" s="25">
        <v>4750</v>
      </c>
      <c r="K1284" s="26">
        <f>I1284*J1284</f>
        <v>2612.5</v>
      </c>
      <c r="L1284" s="26">
        <f>K1284*M1284</f>
        <v>653.125</v>
      </c>
      <c r="M1284" s="27">
        <v>0.25</v>
      </c>
      <c r="O1284" s="1"/>
      <c r="P1284" s="4"/>
      <c r="Q1284" s="3"/>
      <c r="R1284" s="5"/>
    </row>
    <row r="1285" spans="2:18" x14ac:dyDescent="0.3">
      <c r="B1285" s="22" t="s">
        <v>23</v>
      </c>
      <c r="C1285" s="22">
        <v>1128299</v>
      </c>
      <c r="D1285" s="23">
        <v>44479</v>
      </c>
      <c r="E1285" s="22" t="s">
        <v>24</v>
      </c>
      <c r="F1285" s="22" t="s">
        <v>60</v>
      </c>
      <c r="G1285" s="22" t="s">
        <v>59</v>
      </c>
      <c r="H1285" s="22" t="s">
        <v>15</v>
      </c>
      <c r="I1285" s="24">
        <v>0.65000000000000013</v>
      </c>
      <c r="J1285" s="25">
        <v>4750</v>
      </c>
      <c r="K1285" s="26">
        <f>I1285*J1285</f>
        <v>3087.5000000000005</v>
      </c>
      <c r="L1285" s="26">
        <f>K1285*M1285</f>
        <v>617.50000000000011</v>
      </c>
      <c r="M1285" s="27">
        <v>0.2</v>
      </c>
      <c r="O1285" s="1"/>
      <c r="P1285" s="4"/>
      <c r="Q1285" s="3"/>
      <c r="R1285" s="5"/>
    </row>
    <row r="1286" spans="2:18" x14ac:dyDescent="0.3">
      <c r="B1286" s="22" t="s">
        <v>23</v>
      </c>
      <c r="C1286" s="22">
        <v>1128299</v>
      </c>
      <c r="D1286" s="23">
        <v>44479</v>
      </c>
      <c r="E1286" s="22" t="s">
        <v>24</v>
      </c>
      <c r="F1286" s="22" t="s">
        <v>60</v>
      </c>
      <c r="G1286" s="22" t="s">
        <v>59</v>
      </c>
      <c r="H1286" s="22" t="s">
        <v>13</v>
      </c>
      <c r="I1286" s="24">
        <v>0.60000000000000009</v>
      </c>
      <c r="J1286" s="25">
        <v>3000</v>
      </c>
      <c r="K1286" s="26">
        <f t="shared" ref="K1286:K1289" si="422">I1286*J1286</f>
        <v>1800.0000000000002</v>
      </c>
      <c r="L1286" s="26">
        <f t="shared" ref="L1286:L1289" si="423">K1286*M1286</f>
        <v>450.00000000000006</v>
      </c>
      <c r="M1286" s="27">
        <v>0.25</v>
      </c>
      <c r="O1286" s="1"/>
      <c r="P1286" s="4"/>
      <c r="Q1286" s="3"/>
      <c r="R1286" s="5"/>
    </row>
    <row r="1287" spans="2:18" x14ac:dyDescent="0.3">
      <c r="B1287" s="22" t="s">
        <v>23</v>
      </c>
      <c r="C1287" s="22">
        <v>1128299</v>
      </c>
      <c r="D1287" s="23">
        <v>44479</v>
      </c>
      <c r="E1287" s="22" t="s">
        <v>24</v>
      </c>
      <c r="F1287" s="22" t="s">
        <v>60</v>
      </c>
      <c r="G1287" s="22" t="s">
        <v>59</v>
      </c>
      <c r="H1287" s="22" t="s">
        <v>14</v>
      </c>
      <c r="I1287" s="24">
        <v>0.55000000000000004</v>
      </c>
      <c r="J1287" s="25">
        <v>2750</v>
      </c>
      <c r="K1287" s="26">
        <f t="shared" si="422"/>
        <v>1512.5000000000002</v>
      </c>
      <c r="L1287" s="26">
        <f t="shared" si="423"/>
        <v>378.12500000000006</v>
      </c>
      <c r="M1287" s="27">
        <v>0.25</v>
      </c>
      <c r="O1287" s="1"/>
      <c r="P1287" s="4"/>
      <c r="Q1287" s="3"/>
      <c r="R1287" s="5"/>
    </row>
    <row r="1288" spans="2:18" x14ac:dyDescent="0.3">
      <c r="B1288" s="22" t="s">
        <v>23</v>
      </c>
      <c r="C1288" s="22">
        <v>1128299</v>
      </c>
      <c r="D1288" s="23">
        <v>44479</v>
      </c>
      <c r="E1288" s="22" t="s">
        <v>24</v>
      </c>
      <c r="F1288" s="22" t="s">
        <v>60</v>
      </c>
      <c r="G1288" s="22" t="s">
        <v>59</v>
      </c>
      <c r="H1288" s="22" t="s">
        <v>16</v>
      </c>
      <c r="I1288" s="24">
        <v>0.65</v>
      </c>
      <c r="J1288" s="25">
        <v>2500</v>
      </c>
      <c r="K1288" s="26">
        <f t="shared" si="422"/>
        <v>1625</v>
      </c>
      <c r="L1288" s="26">
        <f t="shared" si="423"/>
        <v>243.75</v>
      </c>
      <c r="M1288" s="27">
        <v>0.15</v>
      </c>
      <c r="O1288" s="1"/>
      <c r="P1288" s="4"/>
      <c r="Q1288" s="3"/>
      <c r="R1288" s="5"/>
    </row>
    <row r="1289" spans="2:18" x14ac:dyDescent="0.3">
      <c r="B1289" s="22" t="s">
        <v>23</v>
      </c>
      <c r="C1289" s="22">
        <v>1128299</v>
      </c>
      <c r="D1289" s="23">
        <v>44479</v>
      </c>
      <c r="E1289" s="22" t="s">
        <v>24</v>
      </c>
      <c r="F1289" s="22" t="s">
        <v>60</v>
      </c>
      <c r="G1289" s="22" t="s">
        <v>59</v>
      </c>
      <c r="H1289" s="22" t="s">
        <v>17</v>
      </c>
      <c r="I1289" s="24">
        <v>0.70000000000000007</v>
      </c>
      <c r="J1289" s="25">
        <v>3000</v>
      </c>
      <c r="K1289" s="26">
        <f t="shared" si="422"/>
        <v>2100</v>
      </c>
      <c r="L1289" s="26">
        <f t="shared" si="423"/>
        <v>840</v>
      </c>
      <c r="M1289" s="27">
        <v>0.4</v>
      </c>
      <c r="O1289" s="1"/>
      <c r="P1289" s="4"/>
      <c r="Q1289" s="3"/>
      <c r="R1289" s="5"/>
    </row>
    <row r="1290" spans="2:18" x14ac:dyDescent="0.3">
      <c r="B1290" s="22" t="s">
        <v>23</v>
      </c>
      <c r="C1290" s="22">
        <v>1128299</v>
      </c>
      <c r="D1290" s="23">
        <v>44510</v>
      </c>
      <c r="E1290" s="22" t="s">
        <v>24</v>
      </c>
      <c r="F1290" s="22" t="s">
        <v>60</v>
      </c>
      <c r="G1290" s="22" t="s">
        <v>59</v>
      </c>
      <c r="H1290" s="22" t="s">
        <v>12</v>
      </c>
      <c r="I1290" s="24">
        <v>0.55000000000000004</v>
      </c>
      <c r="J1290" s="25">
        <v>5250</v>
      </c>
      <c r="K1290" s="26">
        <f>I1290*J1290</f>
        <v>2887.5000000000005</v>
      </c>
      <c r="L1290" s="26">
        <f>K1290*M1290</f>
        <v>721.87500000000011</v>
      </c>
      <c r="M1290" s="27">
        <v>0.25</v>
      </c>
      <c r="O1290" s="1"/>
      <c r="P1290" s="4"/>
      <c r="Q1290" s="3"/>
      <c r="R1290" s="5"/>
    </row>
    <row r="1291" spans="2:18" x14ac:dyDescent="0.3">
      <c r="B1291" s="22" t="s">
        <v>23</v>
      </c>
      <c r="C1291" s="22">
        <v>1128299</v>
      </c>
      <c r="D1291" s="23">
        <v>44510</v>
      </c>
      <c r="E1291" s="22" t="s">
        <v>24</v>
      </c>
      <c r="F1291" s="22" t="s">
        <v>60</v>
      </c>
      <c r="G1291" s="22" t="s">
        <v>59</v>
      </c>
      <c r="H1291" s="22" t="s">
        <v>15</v>
      </c>
      <c r="I1291" s="24">
        <v>0.60000000000000009</v>
      </c>
      <c r="J1291" s="25">
        <v>6000</v>
      </c>
      <c r="K1291" s="26">
        <f>I1291*J1291</f>
        <v>3600.0000000000005</v>
      </c>
      <c r="L1291" s="26">
        <f>K1291*M1291</f>
        <v>720.00000000000011</v>
      </c>
      <c r="M1291" s="27">
        <v>0.2</v>
      </c>
      <c r="O1291" s="1"/>
      <c r="P1291" s="4"/>
      <c r="Q1291" s="3"/>
      <c r="R1291" s="5"/>
    </row>
    <row r="1292" spans="2:18" x14ac:dyDescent="0.3">
      <c r="B1292" s="22" t="s">
        <v>23</v>
      </c>
      <c r="C1292" s="22">
        <v>1128299</v>
      </c>
      <c r="D1292" s="23">
        <v>44510</v>
      </c>
      <c r="E1292" s="22" t="s">
        <v>24</v>
      </c>
      <c r="F1292" s="22" t="s">
        <v>60</v>
      </c>
      <c r="G1292" s="22" t="s">
        <v>59</v>
      </c>
      <c r="H1292" s="22" t="s">
        <v>13</v>
      </c>
      <c r="I1292" s="24">
        <v>0.55000000000000004</v>
      </c>
      <c r="J1292" s="25">
        <v>4250</v>
      </c>
      <c r="K1292" s="26">
        <f t="shared" ref="K1292:K1295" si="424">I1292*J1292</f>
        <v>2337.5</v>
      </c>
      <c r="L1292" s="26">
        <f t="shared" ref="L1292:L1295" si="425">K1292*M1292</f>
        <v>584.375</v>
      </c>
      <c r="M1292" s="27">
        <v>0.25</v>
      </c>
      <c r="O1292" s="1"/>
      <c r="P1292" s="4"/>
      <c r="Q1292" s="3"/>
      <c r="R1292" s="5"/>
    </row>
    <row r="1293" spans="2:18" x14ac:dyDescent="0.3">
      <c r="B1293" s="22" t="s">
        <v>23</v>
      </c>
      <c r="C1293" s="22">
        <v>1128299</v>
      </c>
      <c r="D1293" s="23">
        <v>44510</v>
      </c>
      <c r="E1293" s="22" t="s">
        <v>24</v>
      </c>
      <c r="F1293" s="22" t="s">
        <v>60</v>
      </c>
      <c r="G1293" s="22" t="s">
        <v>59</v>
      </c>
      <c r="H1293" s="22" t="s">
        <v>14</v>
      </c>
      <c r="I1293" s="24">
        <v>0.65000000000000013</v>
      </c>
      <c r="J1293" s="25">
        <v>4000</v>
      </c>
      <c r="K1293" s="26">
        <f t="shared" si="424"/>
        <v>2600.0000000000005</v>
      </c>
      <c r="L1293" s="26">
        <f t="shared" si="425"/>
        <v>650.00000000000011</v>
      </c>
      <c r="M1293" s="27">
        <v>0.25</v>
      </c>
      <c r="O1293" s="1"/>
      <c r="P1293" s="4"/>
      <c r="Q1293" s="3"/>
      <c r="R1293" s="5"/>
    </row>
    <row r="1294" spans="2:18" x14ac:dyDescent="0.3">
      <c r="B1294" s="22" t="s">
        <v>23</v>
      </c>
      <c r="C1294" s="22">
        <v>1128299</v>
      </c>
      <c r="D1294" s="23">
        <v>44510</v>
      </c>
      <c r="E1294" s="22" t="s">
        <v>24</v>
      </c>
      <c r="F1294" s="22" t="s">
        <v>60</v>
      </c>
      <c r="G1294" s="22" t="s">
        <v>59</v>
      </c>
      <c r="H1294" s="22" t="s">
        <v>16</v>
      </c>
      <c r="I1294" s="24">
        <v>0.85000000000000009</v>
      </c>
      <c r="J1294" s="25">
        <v>3750</v>
      </c>
      <c r="K1294" s="26">
        <f t="shared" si="424"/>
        <v>3187.5000000000005</v>
      </c>
      <c r="L1294" s="26">
        <f t="shared" si="425"/>
        <v>478.12500000000006</v>
      </c>
      <c r="M1294" s="27">
        <v>0.15</v>
      </c>
      <c r="O1294" s="1"/>
      <c r="P1294" s="4"/>
      <c r="Q1294" s="3"/>
      <c r="R1294" s="5"/>
    </row>
    <row r="1295" spans="2:18" x14ac:dyDescent="0.3">
      <c r="B1295" s="22" t="s">
        <v>23</v>
      </c>
      <c r="C1295" s="22">
        <v>1128299</v>
      </c>
      <c r="D1295" s="23">
        <v>44510</v>
      </c>
      <c r="E1295" s="22" t="s">
        <v>24</v>
      </c>
      <c r="F1295" s="22" t="s">
        <v>60</v>
      </c>
      <c r="G1295" s="22" t="s">
        <v>59</v>
      </c>
      <c r="H1295" s="22" t="s">
        <v>17</v>
      </c>
      <c r="I1295" s="24">
        <v>0.90000000000000013</v>
      </c>
      <c r="J1295" s="25">
        <v>5000</v>
      </c>
      <c r="K1295" s="26">
        <f t="shared" si="424"/>
        <v>4500.0000000000009</v>
      </c>
      <c r="L1295" s="26">
        <f t="shared" si="425"/>
        <v>1800.0000000000005</v>
      </c>
      <c r="M1295" s="27">
        <v>0.4</v>
      </c>
      <c r="O1295" s="1"/>
      <c r="P1295" s="4"/>
      <c r="Q1295" s="3"/>
      <c r="R1295" s="5"/>
    </row>
    <row r="1296" spans="2:18" x14ac:dyDescent="0.3">
      <c r="B1296" s="22" t="s">
        <v>23</v>
      </c>
      <c r="C1296" s="22">
        <v>1128299</v>
      </c>
      <c r="D1296" s="23">
        <v>44539</v>
      </c>
      <c r="E1296" s="22" t="s">
        <v>24</v>
      </c>
      <c r="F1296" s="22" t="s">
        <v>60</v>
      </c>
      <c r="G1296" s="22" t="s">
        <v>59</v>
      </c>
      <c r="H1296" s="22" t="s">
        <v>12</v>
      </c>
      <c r="I1296" s="24">
        <v>0.75000000000000011</v>
      </c>
      <c r="J1296" s="25">
        <v>7000</v>
      </c>
      <c r="K1296" s="26">
        <f>I1296*J1296</f>
        <v>5250.0000000000009</v>
      </c>
      <c r="L1296" s="26">
        <f>K1296*M1296</f>
        <v>1312.5000000000002</v>
      </c>
      <c r="M1296" s="27">
        <v>0.25</v>
      </c>
      <c r="O1296" s="1"/>
      <c r="P1296" s="4"/>
      <c r="Q1296" s="3"/>
      <c r="R1296" s="5"/>
    </row>
    <row r="1297" spans="1:18" x14ac:dyDescent="0.3">
      <c r="B1297" s="22" t="s">
        <v>23</v>
      </c>
      <c r="C1297" s="22">
        <v>1128299</v>
      </c>
      <c r="D1297" s="23">
        <v>44539</v>
      </c>
      <c r="E1297" s="22" t="s">
        <v>24</v>
      </c>
      <c r="F1297" s="22" t="s">
        <v>60</v>
      </c>
      <c r="G1297" s="22" t="s">
        <v>59</v>
      </c>
      <c r="H1297" s="22" t="s">
        <v>15</v>
      </c>
      <c r="I1297" s="24">
        <v>0.8500000000000002</v>
      </c>
      <c r="J1297" s="25">
        <v>7000</v>
      </c>
      <c r="K1297" s="26">
        <f>I1297*J1297</f>
        <v>5950.0000000000018</v>
      </c>
      <c r="L1297" s="26">
        <f>K1297*M1297</f>
        <v>1190.0000000000005</v>
      </c>
      <c r="M1297" s="27">
        <v>0.2</v>
      </c>
      <c r="O1297" s="1"/>
      <c r="P1297" s="4"/>
      <c r="Q1297" s="3"/>
      <c r="R1297" s="5"/>
    </row>
    <row r="1298" spans="1:18" x14ac:dyDescent="0.3">
      <c r="B1298" s="22" t="s">
        <v>23</v>
      </c>
      <c r="C1298" s="22">
        <v>1128299</v>
      </c>
      <c r="D1298" s="23">
        <v>44539</v>
      </c>
      <c r="E1298" s="22" t="s">
        <v>24</v>
      </c>
      <c r="F1298" s="22" t="s">
        <v>60</v>
      </c>
      <c r="G1298" s="22" t="s">
        <v>59</v>
      </c>
      <c r="H1298" s="22" t="s">
        <v>13</v>
      </c>
      <c r="I1298" s="24">
        <v>0.80000000000000016</v>
      </c>
      <c r="J1298" s="25">
        <v>5000</v>
      </c>
      <c r="K1298" s="26">
        <f t="shared" ref="K1298:K1301" si="426">I1298*J1298</f>
        <v>4000.0000000000009</v>
      </c>
      <c r="L1298" s="26">
        <f t="shared" ref="L1298:L1301" si="427">K1298*M1298</f>
        <v>1000.0000000000002</v>
      </c>
      <c r="M1298" s="27">
        <v>0.25</v>
      </c>
      <c r="O1298" s="1"/>
      <c r="P1298" s="4"/>
      <c r="Q1298" s="3"/>
      <c r="R1298" s="5"/>
    </row>
    <row r="1299" spans="1:18" x14ac:dyDescent="0.3">
      <c r="B1299" s="22" t="s">
        <v>23</v>
      </c>
      <c r="C1299" s="22">
        <v>1128299</v>
      </c>
      <c r="D1299" s="23">
        <v>44539</v>
      </c>
      <c r="E1299" s="22" t="s">
        <v>24</v>
      </c>
      <c r="F1299" s="22" t="s">
        <v>60</v>
      </c>
      <c r="G1299" s="22" t="s">
        <v>59</v>
      </c>
      <c r="H1299" s="22" t="s">
        <v>14</v>
      </c>
      <c r="I1299" s="24">
        <v>0.80000000000000016</v>
      </c>
      <c r="J1299" s="25">
        <v>5000</v>
      </c>
      <c r="K1299" s="26">
        <f t="shared" si="426"/>
        <v>4000.0000000000009</v>
      </c>
      <c r="L1299" s="26">
        <f t="shared" si="427"/>
        <v>1000.0000000000002</v>
      </c>
      <c r="M1299" s="27">
        <v>0.25</v>
      </c>
      <c r="O1299" s="1"/>
      <c r="P1299" s="4"/>
      <c r="Q1299" s="3"/>
      <c r="R1299" s="5"/>
    </row>
    <row r="1300" spans="1:18" x14ac:dyDescent="0.3">
      <c r="B1300" s="22" t="s">
        <v>23</v>
      </c>
      <c r="C1300" s="22">
        <v>1128299</v>
      </c>
      <c r="D1300" s="23">
        <v>44539</v>
      </c>
      <c r="E1300" s="22" t="s">
        <v>24</v>
      </c>
      <c r="F1300" s="22" t="s">
        <v>60</v>
      </c>
      <c r="G1300" s="22" t="s">
        <v>59</v>
      </c>
      <c r="H1300" s="22" t="s">
        <v>16</v>
      </c>
      <c r="I1300" s="24">
        <v>0.90000000000000013</v>
      </c>
      <c r="J1300" s="25">
        <v>4250</v>
      </c>
      <c r="K1300" s="26">
        <f t="shared" si="426"/>
        <v>3825.0000000000005</v>
      </c>
      <c r="L1300" s="26">
        <f t="shared" si="427"/>
        <v>573.75</v>
      </c>
      <c r="M1300" s="27">
        <v>0.15</v>
      </c>
      <c r="O1300" s="1"/>
      <c r="P1300" s="4"/>
      <c r="Q1300" s="3"/>
      <c r="R1300" s="5"/>
    </row>
    <row r="1301" spans="1:18" x14ac:dyDescent="0.3">
      <c r="B1301" s="22" t="s">
        <v>23</v>
      </c>
      <c r="C1301" s="22">
        <v>1128299</v>
      </c>
      <c r="D1301" s="23">
        <v>44539</v>
      </c>
      <c r="E1301" s="22" t="s">
        <v>24</v>
      </c>
      <c r="F1301" s="22" t="s">
        <v>60</v>
      </c>
      <c r="G1301" s="22" t="s">
        <v>59</v>
      </c>
      <c r="H1301" s="22" t="s">
        <v>17</v>
      </c>
      <c r="I1301" s="24">
        <v>0.95000000000000018</v>
      </c>
      <c r="J1301" s="25">
        <v>5250</v>
      </c>
      <c r="K1301" s="26">
        <f t="shared" si="426"/>
        <v>4987.5000000000009</v>
      </c>
      <c r="L1301" s="26">
        <f t="shared" si="427"/>
        <v>1995.0000000000005</v>
      </c>
      <c r="M1301" s="27">
        <v>0.4</v>
      </c>
      <c r="O1301" s="1"/>
      <c r="P1301" s="4"/>
      <c r="Q1301" s="3"/>
      <c r="R1301" s="5"/>
    </row>
    <row r="1302" spans="1:18" x14ac:dyDescent="0.3">
      <c r="A1302" s="8" t="s">
        <v>40</v>
      </c>
      <c r="B1302" s="22" t="s">
        <v>23</v>
      </c>
      <c r="C1302" s="22">
        <v>1128299</v>
      </c>
      <c r="D1302" s="23">
        <v>44213</v>
      </c>
      <c r="E1302" s="22" t="s">
        <v>24</v>
      </c>
      <c r="F1302" s="22" t="s">
        <v>61</v>
      </c>
      <c r="G1302" s="22" t="s">
        <v>62</v>
      </c>
      <c r="H1302" s="22" t="s">
        <v>12</v>
      </c>
      <c r="I1302" s="24">
        <v>0.4</v>
      </c>
      <c r="J1302" s="25">
        <v>4250</v>
      </c>
      <c r="K1302" s="26">
        <f>I1302*J1302</f>
        <v>1700</v>
      </c>
      <c r="L1302" s="26">
        <f>K1302*M1302</f>
        <v>510</v>
      </c>
      <c r="M1302" s="27">
        <v>0.3</v>
      </c>
      <c r="O1302" s="1"/>
      <c r="P1302" s="4">
        <f>Table1[[#This Row],[Price per Unit]]+0.05</f>
        <v>0.45</v>
      </c>
      <c r="Q1302" s="3">
        <f>Table1[[#This Row],[Units Sold]]+500</f>
        <v>4750</v>
      </c>
      <c r="R1302" s="5">
        <f>Table1[[#This Row],[Operating Margin]]+5%</f>
        <v>0.35</v>
      </c>
    </row>
    <row r="1303" spans="1:18" x14ac:dyDescent="0.3">
      <c r="B1303" s="22" t="s">
        <v>23</v>
      </c>
      <c r="C1303" s="22">
        <v>1128299</v>
      </c>
      <c r="D1303" s="23">
        <v>44213</v>
      </c>
      <c r="E1303" s="22" t="s">
        <v>24</v>
      </c>
      <c r="F1303" s="22" t="s">
        <v>61</v>
      </c>
      <c r="G1303" s="22" t="s">
        <v>62</v>
      </c>
      <c r="H1303" s="22" t="s">
        <v>15</v>
      </c>
      <c r="I1303" s="24">
        <v>0.5</v>
      </c>
      <c r="J1303" s="25">
        <v>4250</v>
      </c>
      <c r="K1303" s="26">
        <f>I1303*J1303</f>
        <v>2125</v>
      </c>
      <c r="L1303" s="26">
        <f>K1303*M1303</f>
        <v>531.25</v>
      </c>
      <c r="M1303" s="27">
        <v>0.25</v>
      </c>
      <c r="O1303" s="1"/>
      <c r="P1303" s="4">
        <f>Table1[[#This Row],[Price per Unit]]+0.05</f>
        <v>0.55000000000000004</v>
      </c>
      <c r="Q1303" s="3">
        <f>Table1[[#This Row],[Units Sold]]+500</f>
        <v>4750</v>
      </c>
      <c r="R1303" s="5">
        <f>Table1[[#This Row],[Operating Margin]]+5%</f>
        <v>0.3</v>
      </c>
    </row>
    <row r="1304" spans="1:18" x14ac:dyDescent="0.3">
      <c r="B1304" s="22" t="s">
        <v>23</v>
      </c>
      <c r="C1304" s="22">
        <v>1128299</v>
      </c>
      <c r="D1304" s="23">
        <v>44213</v>
      </c>
      <c r="E1304" s="22" t="s">
        <v>24</v>
      </c>
      <c r="F1304" s="22" t="s">
        <v>61</v>
      </c>
      <c r="G1304" s="22" t="s">
        <v>62</v>
      </c>
      <c r="H1304" s="22" t="s">
        <v>13</v>
      </c>
      <c r="I1304" s="24">
        <v>0.5</v>
      </c>
      <c r="J1304" s="25">
        <v>4250</v>
      </c>
      <c r="K1304" s="26">
        <f t="shared" ref="K1304:K1307" si="428">I1304*J1304</f>
        <v>2125</v>
      </c>
      <c r="L1304" s="26">
        <f t="shared" ref="L1304:L1307" si="429">K1304*M1304</f>
        <v>637.5</v>
      </c>
      <c r="M1304" s="27">
        <v>0.3</v>
      </c>
      <c r="O1304" s="1"/>
      <c r="P1304" s="4">
        <f>Table1[[#This Row],[Price per Unit]]+0.05</f>
        <v>0.55000000000000004</v>
      </c>
      <c r="Q1304" s="3">
        <f>Table1[[#This Row],[Units Sold]]+500</f>
        <v>4750</v>
      </c>
      <c r="R1304" s="5">
        <f>Table1[[#This Row],[Operating Margin]]+5%</f>
        <v>0.35</v>
      </c>
    </row>
    <row r="1305" spans="1:18" x14ac:dyDescent="0.3">
      <c r="B1305" s="22" t="s">
        <v>23</v>
      </c>
      <c r="C1305" s="22">
        <v>1128299</v>
      </c>
      <c r="D1305" s="23">
        <v>44213</v>
      </c>
      <c r="E1305" s="22" t="s">
        <v>24</v>
      </c>
      <c r="F1305" s="22" t="s">
        <v>61</v>
      </c>
      <c r="G1305" s="22" t="s">
        <v>62</v>
      </c>
      <c r="H1305" s="22" t="s">
        <v>14</v>
      </c>
      <c r="I1305" s="24">
        <v>0.5</v>
      </c>
      <c r="J1305" s="25">
        <v>2750</v>
      </c>
      <c r="K1305" s="26">
        <f t="shared" si="428"/>
        <v>1375</v>
      </c>
      <c r="L1305" s="26">
        <f t="shared" si="429"/>
        <v>412.5</v>
      </c>
      <c r="M1305" s="27">
        <v>0.3</v>
      </c>
      <c r="O1305" s="1"/>
      <c r="P1305" s="4">
        <f>Table1[[#This Row],[Price per Unit]]+0.05</f>
        <v>0.55000000000000004</v>
      </c>
      <c r="Q1305" s="3">
        <f>Table1[[#This Row],[Units Sold]]+500</f>
        <v>3250</v>
      </c>
      <c r="R1305" s="5">
        <f>Table1[[#This Row],[Operating Margin]]+5%</f>
        <v>0.35</v>
      </c>
    </row>
    <row r="1306" spans="1:18" x14ac:dyDescent="0.3">
      <c r="B1306" s="22" t="s">
        <v>23</v>
      </c>
      <c r="C1306" s="22">
        <v>1128299</v>
      </c>
      <c r="D1306" s="23">
        <v>44213</v>
      </c>
      <c r="E1306" s="22" t="s">
        <v>24</v>
      </c>
      <c r="F1306" s="22" t="s">
        <v>61</v>
      </c>
      <c r="G1306" s="22" t="s">
        <v>62</v>
      </c>
      <c r="H1306" s="22" t="s">
        <v>16</v>
      </c>
      <c r="I1306" s="24">
        <v>0.55000000000000004</v>
      </c>
      <c r="J1306" s="25">
        <v>2250</v>
      </c>
      <c r="K1306" s="26">
        <f t="shared" si="428"/>
        <v>1237.5</v>
      </c>
      <c r="L1306" s="26">
        <f t="shared" si="429"/>
        <v>247.5</v>
      </c>
      <c r="M1306" s="27">
        <v>0.2</v>
      </c>
      <c r="O1306" s="1"/>
      <c r="P1306" s="4">
        <f>Table1[[#This Row],[Price per Unit]]+0.05</f>
        <v>0.60000000000000009</v>
      </c>
      <c r="Q1306" s="3">
        <f>Table1[[#This Row],[Units Sold]]+500</f>
        <v>2750</v>
      </c>
      <c r="R1306" s="5">
        <f>Table1[[#This Row],[Operating Margin]]+5%</f>
        <v>0.25</v>
      </c>
    </row>
    <row r="1307" spans="1:18" x14ac:dyDescent="0.3">
      <c r="B1307" s="22" t="s">
        <v>23</v>
      </c>
      <c r="C1307" s="22">
        <v>1128299</v>
      </c>
      <c r="D1307" s="23">
        <v>44213</v>
      </c>
      <c r="E1307" s="22" t="s">
        <v>24</v>
      </c>
      <c r="F1307" s="22" t="s">
        <v>61</v>
      </c>
      <c r="G1307" s="22" t="s">
        <v>62</v>
      </c>
      <c r="H1307" s="22" t="s">
        <v>17</v>
      </c>
      <c r="I1307" s="24">
        <v>0.5</v>
      </c>
      <c r="J1307" s="25">
        <v>4750</v>
      </c>
      <c r="K1307" s="26">
        <f t="shared" si="428"/>
        <v>2375</v>
      </c>
      <c r="L1307" s="26">
        <f t="shared" si="429"/>
        <v>1068.75</v>
      </c>
      <c r="M1307" s="27">
        <v>0.45</v>
      </c>
      <c r="O1307" s="1"/>
      <c r="P1307" s="4">
        <f>Table1[[#This Row],[Price per Unit]]+0.05</f>
        <v>0.55000000000000004</v>
      </c>
      <c r="Q1307" s="3">
        <f>Table1[[#This Row],[Units Sold]]+500</f>
        <v>5250</v>
      </c>
      <c r="R1307" s="5">
        <f>Table1[[#This Row],[Operating Margin]]+5%</f>
        <v>0.5</v>
      </c>
    </row>
    <row r="1308" spans="1:18" x14ac:dyDescent="0.3">
      <c r="B1308" s="22" t="s">
        <v>23</v>
      </c>
      <c r="C1308" s="22">
        <v>1128299</v>
      </c>
      <c r="D1308" s="23">
        <v>44244</v>
      </c>
      <c r="E1308" s="22" t="s">
        <v>24</v>
      </c>
      <c r="F1308" s="22" t="s">
        <v>61</v>
      </c>
      <c r="G1308" s="22" t="s">
        <v>62</v>
      </c>
      <c r="H1308" s="22" t="s">
        <v>12</v>
      </c>
      <c r="I1308" s="24">
        <v>0.4</v>
      </c>
      <c r="J1308" s="25">
        <v>5250</v>
      </c>
      <c r="K1308" s="26">
        <f>I1308*J1308</f>
        <v>2100</v>
      </c>
      <c r="L1308" s="26">
        <f>K1308*M1308</f>
        <v>630</v>
      </c>
      <c r="M1308" s="27">
        <v>0.3</v>
      </c>
      <c r="O1308" s="1"/>
      <c r="P1308" s="4">
        <f>Table1[[#This Row],[Price per Unit]]+0.05</f>
        <v>0.45</v>
      </c>
      <c r="Q1308" s="3">
        <f>Table1[[#This Row],[Units Sold]]+500</f>
        <v>5750</v>
      </c>
      <c r="R1308" s="5">
        <f>Table1[[#This Row],[Operating Margin]]+5%</f>
        <v>0.35</v>
      </c>
    </row>
    <row r="1309" spans="1:18" x14ac:dyDescent="0.3">
      <c r="B1309" s="22" t="s">
        <v>23</v>
      </c>
      <c r="C1309" s="22">
        <v>1128299</v>
      </c>
      <c r="D1309" s="23">
        <v>44244</v>
      </c>
      <c r="E1309" s="22" t="s">
        <v>24</v>
      </c>
      <c r="F1309" s="22" t="s">
        <v>61</v>
      </c>
      <c r="G1309" s="22" t="s">
        <v>62</v>
      </c>
      <c r="H1309" s="22" t="s">
        <v>15</v>
      </c>
      <c r="I1309" s="24">
        <v>0.5</v>
      </c>
      <c r="J1309" s="25">
        <v>4250</v>
      </c>
      <c r="K1309" s="26">
        <f>I1309*J1309</f>
        <v>2125</v>
      </c>
      <c r="L1309" s="26">
        <f>K1309*M1309</f>
        <v>531.25</v>
      </c>
      <c r="M1309" s="27">
        <v>0.25</v>
      </c>
      <c r="O1309" s="1"/>
      <c r="P1309" s="4">
        <f>Table1[[#This Row],[Price per Unit]]+0.05</f>
        <v>0.55000000000000004</v>
      </c>
      <c r="Q1309" s="3">
        <f>Table1[[#This Row],[Units Sold]]+500</f>
        <v>4750</v>
      </c>
      <c r="R1309" s="5">
        <f>Table1[[#This Row],[Operating Margin]]+5%</f>
        <v>0.3</v>
      </c>
    </row>
    <row r="1310" spans="1:18" x14ac:dyDescent="0.3">
      <c r="B1310" s="22" t="s">
        <v>23</v>
      </c>
      <c r="C1310" s="22">
        <v>1128299</v>
      </c>
      <c r="D1310" s="23">
        <v>44244</v>
      </c>
      <c r="E1310" s="22" t="s">
        <v>24</v>
      </c>
      <c r="F1310" s="22" t="s">
        <v>61</v>
      </c>
      <c r="G1310" s="22" t="s">
        <v>62</v>
      </c>
      <c r="H1310" s="22" t="s">
        <v>13</v>
      </c>
      <c r="I1310" s="24">
        <v>0.5</v>
      </c>
      <c r="J1310" s="25">
        <v>4250</v>
      </c>
      <c r="K1310" s="26">
        <f t="shared" ref="K1310:K1313" si="430">I1310*J1310</f>
        <v>2125</v>
      </c>
      <c r="L1310" s="26">
        <f t="shared" ref="L1310:L1313" si="431">K1310*M1310</f>
        <v>637.5</v>
      </c>
      <c r="M1310" s="27">
        <v>0.3</v>
      </c>
      <c r="O1310" s="1"/>
      <c r="P1310" s="4">
        <f>Table1[[#This Row],[Price per Unit]]+0.05</f>
        <v>0.55000000000000004</v>
      </c>
      <c r="Q1310" s="3">
        <f>Table1[[#This Row],[Units Sold]]+500</f>
        <v>4750</v>
      </c>
      <c r="R1310" s="5">
        <f>Table1[[#This Row],[Operating Margin]]+5%</f>
        <v>0.35</v>
      </c>
    </row>
    <row r="1311" spans="1:18" x14ac:dyDescent="0.3">
      <c r="B1311" s="22" t="s">
        <v>23</v>
      </c>
      <c r="C1311" s="22">
        <v>1128299</v>
      </c>
      <c r="D1311" s="23">
        <v>44244</v>
      </c>
      <c r="E1311" s="22" t="s">
        <v>24</v>
      </c>
      <c r="F1311" s="22" t="s">
        <v>61</v>
      </c>
      <c r="G1311" s="22" t="s">
        <v>62</v>
      </c>
      <c r="H1311" s="22" t="s">
        <v>14</v>
      </c>
      <c r="I1311" s="24">
        <v>0.5</v>
      </c>
      <c r="J1311" s="25">
        <v>2750</v>
      </c>
      <c r="K1311" s="26">
        <f t="shared" si="430"/>
        <v>1375</v>
      </c>
      <c r="L1311" s="26">
        <f t="shared" si="431"/>
        <v>412.5</v>
      </c>
      <c r="M1311" s="27">
        <v>0.3</v>
      </c>
      <c r="O1311" s="1"/>
      <c r="P1311" s="4">
        <f>Table1[[#This Row],[Price per Unit]]+0.05</f>
        <v>0.55000000000000004</v>
      </c>
      <c r="Q1311" s="3">
        <f>Table1[[#This Row],[Units Sold]]+500</f>
        <v>3250</v>
      </c>
      <c r="R1311" s="5">
        <f>Table1[[#This Row],[Operating Margin]]+5%</f>
        <v>0.35</v>
      </c>
    </row>
    <row r="1312" spans="1:18" x14ac:dyDescent="0.3">
      <c r="B1312" s="22" t="s">
        <v>23</v>
      </c>
      <c r="C1312" s="22">
        <v>1128299</v>
      </c>
      <c r="D1312" s="23">
        <v>44244</v>
      </c>
      <c r="E1312" s="22" t="s">
        <v>24</v>
      </c>
      <c r="F1312" s="22" t="s">
        <v>61</v>
      </c>
      <c r="G1312" s="22" t="s">
        <v>62</v>
      </c>
      <c r="H1312" s="22" t="s">
        <v>16</v>
      </c>
      <c r="I1312" s="24">
        <v>0.55000000000000004</v>
      </c>
      <c r="J1312" s="25">
        <v>2000</v>
      </c>
      <c r="K1312" s="26">
        <f t="shared" si="430"/>
        <v>1100</v>
      </c>
      <c r="L1312" s="26">
        <f t="shared" si="431"/>
        <v>220</v>
      </c>
      <c r="M1312" s="27">
        <v>0.2</v>
      </c>
      <c r="O1312" s="1"/>
      <c r="P1312" s="4">
        <f>Table1[[#This Row],[Price per Unit]]+0.05</f>
        <v>0.60000000000000009</v>
      </c>
      <c r="Q1312" s="3">
        <f>Table1[[#This Row],[Units Sold]]+500</f>
        <v>2500</v>
      </c>
      <c r="R1312" s="5">
        <f>Table1[[#This Row],[Operating Margin]]+5%</f>
        <v>0.25</v>
      </c>
    </row>
    <row r="1313" spans="2:18" x14ac:dyDescent="0.3">
      <c r="B1313" s="22" t="s">
        <v>23</v>
      </c>
      <c r="C1313" s="22">
        <v>1128299</v>
      </c>
      <c r="D1313" s="23">
        <v>44244</v>
      </c>
      <c r="E1313" s="22" t="s">
        <v>24</v>
      </c>
      <c r="F1313" s="22" t="s">
        <v>61</v>
      </c>
      <c r="G1313" s="22" t="s">
        <v>62</v>
      </c>
      <c r="H1313" s="22" t="s">
        <v>17</v>
      </c>
      <c r="I1313" s="24">
        <v>0.5</v>
      </c>
      <c r="J1313" s="25">
        <v>4000</v>
      </c>
      <c r="K1313" s="26">
        <f t="shared" si="430"/>
        <v>2000</v>
      </c>
      <c r="L1313" s="26">
        <f t="shared" si="431"/>
        <v>900</v>
      </c>
      <c r="M1313" s="27">
        <v>0.45</v>
      </c>
      <c r="O1313" s="1"/>
      <c r="P1313" s="4">
        <f>Table1[[#This Row],[Price per Unit]]+0.05</f>
        <v>0.55000000000000004</v>
      </c>
      <c r="Q1313" s="3">
        <f>Table1[[#This Row],[Units Sold]]+500</f>
        <v>4500</v>
      </c>
      <c r="R1313" s="5">
        <f>Table1[[#This Row],[Operating Margin]]+5%</f>
        <v>0.5</v>
      </c>
    </row>
    <row r="1314" spans="2:18" x14ac:dyDescent="0.3">
      <c r="B1314" s="22" t="s">
        <v>23</v>
      </c>
      <c r="C1314" s="22">
        <v>1128299</v>
      </c>
      <c r="D1314" s="23">
        <v>44271</v>
      </c>
      <c r="E1314" s="22" t="s">
        <v>24</v>
      </c>
      <c r="F1314" s="22" t="s">
        <v>61</v>
      </c>
      <c r="G1314" s="22" t="s">
        <v>62</v>
      </c>
      <c r="H1314" s="22" t="s">
        <v>12</v>
      </c>
      <c r="I1314" s="24">
        <v>0.5</v>
      </c>
      <c r="J1314" s="25">
        <v>5500</v>
      </c>
      <c r="K1314" s="26">
        <f>I1314*J1314</f>
        <v>2750</v>
      </c>
      <c r="L1314" s="26">
        <f>K1314*M1314</f>
        <v>825</v>
      </c>
      <c r="M1314" s="27">
        <v>0.3</v>
      </c>
      <c r="O1314" s="1"/>
      <c r="P1314" s="4">
        <f>Table1[[#This Row],[Price per Unit]]+0.05</f>
        <v>0.55000000000000004</v>
      </c>
      <c r="Q1314" s="3">
        <f>Table1[[#This Row],[Units Sold]]+500</f>
        <v>6000</v>
      </c>
      <c r="R1314" s="5">
        <f>Table1[[#This Row],[Operating Margin]]+5%</f>
        <v>0.35</v>
      </c>
    </row>
    <row r="1315" spans="2:18" x14ac:dyDescent="0.3">
      <c r="B1315" s="22" t="s">
        <v>23</v>
      </c>
      <c r="C1315" s="22">
        <v>1128299</v>
      </c>
      <c r="D1315" s="23">
        <v>44271</v>
      </c>
      <c r="E1315" s="22" t="s">
        <v>24</v>
      </c>
      <c r="F1315" s="22" t="s">
        <v>61</v>
      </c>
      <c r="G1315" s="22" t="s">
        <v>62</v>
      </c>
      <c r="H1315" s="22" t="s">
        <v>15</v>
      </c>
      <c r="I1315" s="24">
        <v>0.6</v>
      </c>
      <c r="J1315" s="25">
        <v>4000</v>
      </c>
      <c r="K1315" s="26">
        <f>I1315*J1315</f>
        <v>2400</v>
      </c>
      <c r="L1315" s="26">
        <f>K1315*M1315</f>
        <v>600</v>
      </c>
      <c r="M1315" s="27">
        <v>0.25</v>
      </c>
      <c r="O1315" s="1"/>
      <c r="P1315" s="4">
        <f>Table1[[#This Row],[Price per Unit]]+0.05</f>
        <v>0.65</v>
      </c>
      <c r="Q1315" s="3">
        <f>Table1[[#This Row],[Units Sold]]+500</f>
        <v>4500</v>
      </c>
      <c r="R1315" s="5">
        <f>Table1[[#This Row],[Operating Margin]]+5%</f>
        <v>0.3</v>
      </c>
    </row>
    <row r="1316" spans="2:18" x14ac:dyDescent="0.3">
      <c r="B1316" s="22" t="s">
        <v>23</v>
      </c>
      <c r="C1316" s="22">
        <v>1128299</v>
      </c>
      <c r="D1316" s="23">
        <v>44271</v>
      </c>
      <c r="E1316" s="22" t="s">
        <v>24</v>
      </c>
      <c r="F1316" s="22" t="s">
        <v>61</v>
      </c>
      <c r="G1316" s="22" t="s">
        <v>62</v>
      </c>
      <c r="H1316" s="22" t="s">
        <v>13</v>
      </c>
      <c r="I1316" s="24">
        <v>0.64999999999999991</v>
      </c>
      <c r="J1316" s="25">
        <v>4250</v>
      </c>
      <c r="K1316" s="26">
        <f t="shared" ref="K1316:K1319" si="432">I1316*J1316</f>
        <v>2762.4999999999995</v>
      </c>
      <c r="L1316" s="26">
        <f t="shared" ref="L1316:L1319" si="433">K1316*M1316</f>
        <v>828.74999999999989</v>
      </c>
      <c r="M1316" s="27">
        <v>0.3</v>
      </c>
      <c r="O1316" s="1"/>
      <c r="P1316" s="4">
        <f>Table1[[#This Row],[Price per Unit]]+0.05</f>
        <v>0.7</v>
      </c>
      <c r="Q1316" s="3">
        <f>Table1[[#This Row],[Units Sold]]+500</f>
        <v>4750</v>
      </c>
      <c r="R1316" s="5">
        <f>Table1[[#This Row],[Operating Margin]]+5%</f>
        <v>0.35</v>
      </c>
    </row>
    <row r="1317" spans="2:18" x14ac:dyDescent="0.3">
      <c r="B1317" s="22" t="s">
        <v>23</v>
      </c>
      <c r="C1317" s="22">
        <v>1128299</v>
      </c>
      <c r="D1317" s="23">
        <v>44271</v>
      </c>
      <c r="E1317" s="22" t="s">
        <v>24</v>
      </c>
      <c r="F1317" s="22" t="s">
        <v>61</v>
      </c>
      <c r="G1317" s="22" t="s">
        <v>62</v>
      </c>
      <c r="H1317" s="22" t="s">
        <v>14</v>
      </c>
      <c r="I1317" s="24">
        <v>0.6</v>
      </c>
      <c r="J1317" s="25">
        <v>3250</v>
      </c>
      <c r="K1317" s="26">
        <f t="shared" si="432"/>
        <v>1950</v>
      </c>
      <c r="L1317" s="26">
        <f t="shared" si="433"/>
        <v>585</v>
      </c>
      <c r="M1317" s="27">
        <v>0.3</v>
      </c>
      <c r="O1317" s="1"/>
      <c r="P1317" s="4">
        <f>Table1[[#This Row],[Price per Unit]]+0.05</f>
        <v>0.65</v>
      </c>
      <c r="Q1317" s="3">
        <f>Table1[[#This Row],[Units Sold]]+500</f>
        <v>3750</v>
      </c>
      <c r="R1317" s="5">
        <f>Table1[[#This Row],[Operating Margin]]+5%</f>
        <v>0.35</v>
      </c>
    </row>
    <row r="1318" spans="2:18" x14ac:dyDescent="0.3">
      <c r="B1318" s="22" t="s">
        <v>23</v>
      </c>
      <c r="C1318" s="22">
        <v>1128299</v>
      </c>
      <c r="D1318" s="23">
        <v>44271</v>
      </c>
      <c r="E1318" s="22" t="s">
        <v>24</v>
      </c>
      <c r="F1318" s="22" t="s">
        <v>61</v>
      </c>
      <c r="G1318" s="22" t="s">
        <v>62</v>
      </c>
      <c r="H1318" s="22" t="s">
        <v>16</v>
      </c>
      <c r="I1318" s="24">
        <v>0.65</v>
      </c>
      <c r="J1318" s="25">
        <v>1750</v>
      </c>
      <c r="K1318" s="26">
        <f t="shared" si="432"/>
        <v>1137.5</v>
      </c>
      <c r="L1318" s="26">
        <f t="shared" si="433"/>
        <v>227.5</v>
      </c>
      <c r="M1318" s="27">
        <v>0.2</v>
      </c>
      <c r="O1318" s="1"/>
      <c r="P1318" s="4">
        <f>Table1[[#This Row],[Price per Unit]]+0.05</f>
        <v>0.70000000000000007</v>
      </c>
      <c r="Q1318" s="3">
        <f>Table1[[#This Row],[Units Sold]]+500</f>
        <v>2250</v>
      </c>
      <c r="R1318" s="5">
        <f>Table1[[#This Row],[Operating Margin]]+5%</f>
        <v>0.25</v>
      </c>
    </row>
    <row r="1319" spans="2:18" x14ac:dyDescent="0.3">
      <c r="B1319" s="22" t="s">
        <v>23</v>
      </c>
      <c r="C1319" s="22">
        <v>1128299</v>
      </c>
      <c r="D1319" s="23">
        <v>44271</v>
      </c>
      <c r="E1319" s="22" t="s">
        <v>24</v>
      </c>
      <c r="F1319" s="22" t="s">
        <v>61</v>
      </c>
      <c r="G1319" s="22" t="s">
        <v>62</v>
      </c>
      <c r="H1319" s="22" t="s">
        <v>17</v>
      </c>
      <c r="I1319" s="24">
        <v>0.6</v>
      </c>
      <c r="J1319" s="25">
        <v>3750</v>
      </c>
      <c r="K1319" s="26">
        <f t="shared" si="432"/>
        <v>2250</v>
      </c>
      <c r="L1319" s="26">
        <f t="shared" si="433"/>
        <v>1012.5</v>
      </c>
      <c r="M1319" s="27">
        <v>0.45</v>
      </c>
      <c r="O1319" s="1"/>
      <c r="P1319" s="4">
        <f>Table1[[#This Row],[Price per Unit]]+0.05</f>
        <v>0.65</v>
      </c>
      <c r="Q1319" s="3">
        <f>Table1[[#This Row],[Units Sold]]+500</f>
        <v>4250</v>
      </c>
      <c r="R1319" s="5">
        <f>Table1[[#This Row],[Operating Margin]]+5%</f>
        <v>0.5</v>
      </c>
    </row>
    <row r="1320" spans="2:18" x14ac:dyDescent="0.3">
      <c r="B1320" s="22" t="s">
        <v>23</v>
      </c>
      <c r="C1320" s="22">
        <v>1128299</v>
      </c>
      <c r="D1320" s="23">
        <v>44303</v>
      </c>
      <c r="E1320" s="22" t="s">
        <v>24</v>
      </c>
      <c r="F1320" s="22" t="s">
        <v>61</v>
      </c>
      <c r="G1320" s="22" t="s">
        <v>62</v>
      </c>
      <c r="H1320" s="22" t="s">
        <v>12</v>
      </c>
      <c r="I1320" s="24">
        <v>0.65</v>
      </c>
      <c r="J1320" s="25">
        <v>5500</v>
      </c>
      <c r="K1320" s="26">
        <f>I1320*J1320</f>
        <v>3575</v>
      </c>
      <c r="L1320" s="26">
        <f>K1320*M1320</f>
        <v>1072.5</v>
      </c>
      <c r="M1320" s="27">
        <v>0.3</v>
      </c>
      <c r="O1320" s="1"/>
      <c r="P1320" s="4">
        <f>Table1[[#This Row],[Price per Unit]]+0.05</f>
        <v>0.70000000000000007</v>
      </c>
      <c r="Q1320" s="3">
        <f>Table1[[#This Row],[Units Sold]]+500</f>
        <v>6000</v>
      </c>
      <c r="R1320" s="5">
        <f>Table1[[#This Row],[Operating Margin]]+5%</f>
        <v>0.35</v>
      </c>
    </row>
    <row r="1321" spans="2:18" x14ac:dyDescent="0.3">
      <c r="B1321" s="22" t="s">
        <v>23</v>
      </c>
      <c r="C1321" s="22">
        <v>1128299</v>
      </c>
      <c r="D1321" s="23">
        <v>44303</v>
      </c>
      <c r="E1321" s="22" t="s">
        <v>24</v>
      </c>
      <c r="F1321" s="22" t="s">
        <v>61</v>
      </c>
      <c r="G1321" s="22" t="s">
        <v>62</v>
      </c>
      <c r="H1321" s="22" t="s">
        <v>15</v>
      </c>
      <c r="I1321" s="24">
        <v>0.70000000000000007</v>
      </c>
      <c r="J1321" s="25">
        <v>3500</v>
      </c>
      <c r="K1321" s="26">
        <f>I1321*J1321</f>
        <v>2450.0000000000005</v>
      </c>
      <c r="L1321" s="26">
        <f>K1321*M1321</f>
        <v>612.50000000000011</v>
      </c>
      <c r="M1321" s="27">
        <v>0.25</v>
      </c>
      <c r="O1321" s="1"/>
      <c r="P1321" s="4">
        <f>Table1[[#This Row],[Price per Unit]]+0.05</f>
        <v>0.75000000000000011</v>
      </c>
      <c r="Q1321" s="3">
        <f>Table1[[#This Row],[Units Sold]]+500</f>
        <v>4000</v>
      </c>
      <c r="R1321" s="5">
        <f>Table1[[#This Row],[Operating Margin]]+5%</f>
        <v>0.3</v>
      </c>
    </row>
    <row r="1322" spans="2:18" x14ac:dyDescent="0.3">
      <c r="B1322" s="22" t="s">
        <v>23</v>
      </c>
      <c r="C1322" s="22">
        <v>1128299</v>
      </c>
      <c r="D1322" s="23">
        <v>44303</v>
      </c>
      <c r="E1322" s="22" t="s">
        <v>24</v>
      </c>
      <c r="F1322" s="22" t="s">
        <v>61</v>
      </c>
      <c r="G1322" s="22" t="s">
        <v>62</v>
      </c>
      <c r="H1322" s="22" t="s">
        <v>13</v>
      </c>
      <c r="I1322" s="24">
        <v>0.70000000000000007</v>
      </c>
      <c r="J1322" s="25">
        <v>4000</v>
      </c>
      <c r="K1322" s="26">
        <f t="shared" ref="K1322:K1325" si="434">I1322*J1322</f>
        <v>2800.0000000000005</v>
      </c>
      <c r="L1322" s="26">
        <f t="shared" ref="L1322:L1325" si="435">K1322*M1322</f>
        <v>840.00000000000011</v>
      </c>
      <c r="M1322" s="27">
        <v>0.3</v>
      </c>
      <c r="O1322" s="1"/>
      <c r="P1322" s="4">
        <f>Table1[[#This Row],[Price per Unit]]+0.05</f>
        <v>0.75000000000000011</v>
      </c>
      <c r="Q1322" s="3">
        <f>Table1[[#This Row],[Units Sold]]+500</f>
        <v>4500</v>
      </c>
      <c r="R1322" s="5">
        <f>Table1[[#This Row],[Operating Margin]]+5%</f>
        <v>0.35</v>
      </c>
    </row>
    <row r="1323" spans="2:18" x14ac:dyDescent="0.3">
      <c r="B1323" s="22" t="s">
        <v>23</v>
      </c>
      <c r="C1323" s="22">
        <v>1128299</v>
      </c>
      <c r="D1323" s="23">
        <v>44303</v>
      </c>
      <c r="E1323" s="22" t="s">
        <v>24</v>
      </c>
      <c r="F1323" s="22" t="s">
        <v>61</v>
      </c>
      <c r="G1323" s="22" t="s">
        <v>62</v>
      </c>
      <c r="H1323" s="22" t="s">
        <v>14</v>
      </c>
      <c r="I1323" s="24">
        <v>0.55000000000000004</v>
      </c>
      <c r="J1323" s="25">
        <v>3000</v>
      </c>
      <c r="K1323" s="26">
        <f t="shared" si="434"/>
        <v>1650.0000000000002</v>
      </c>
      <c r="L1323" s="26">
        <f t="shared" si="435"/>
        <v>495.00000000000006</v>
      </c>
      <c r="M1323" s="27">
        <v>0.3</v>
      </c>
      <c r="O1323" s="1"/>
      <c r="P1323" s="4">
        <f>Table1[[#This Row],[Price per Unit]]+0.05</f>
        <v>0.60000000000000009</v>
      </c>
      <c r="Q1323" s="3">
        <f>Table1[[#This Row],[Units Sold]]+500</f>
        <v>3500</v>
      </c>
      <c r="R1323" s="5">
        <f>Table1[[#This Row],[Operating Margin]]+5%</f>
        <v>0.35</v>
      </c>
    </row>
    <row r="1324" spans="2:18" x14ac:dyDescent="0.3">
      <c r="B1324" s="22" t="s">
        <v>23</v>
      </c>
      <c r="C1324" s="22">
        <v>1128299</v>
      </c>
      <c r="D1324" s="23">
        <v>44303</v>
      </c>
      <c r="E1324" s="22" t="s">
        <v>24</v>
      </c>
      <c r="F1324" s="22" t="s">
        <v>61</v>
      </c>
      <c r="G1324" s="22" t="s">
        <v>62</v>
      </c>
      <c r="H1324" s="22" t="s">
        <v>16</v>
      </c>
      <c r="I1324" s="24">
        <v>0.60000000000000009</v>
      </c>
      <c r="J1324" s="25">
        <v>2000</v>
      </c>
      <c r="K1324" s="26">
        <f t="shared" si="434"/>
        <v>1200.0000000000002</v>
      </c>
      <c r="L1324" s="26">
        <f t="shared" si="435"/>
        <v>240.00000000000006</v>
      </c>
      <c r="M1324" s="27">
        <v>0.2</v>
      </c>
      <c r="O1324" s="1"/>
      <c r="P1324" s="4">
        <f>Table1[[#This Row],[Price per Unit]]+0.05</f>
        <v>0.65000000000000013</v>
      </c>
      <c r="Q1324" s="3">
        <f>Table1[[#This Row],[Units Sold]]+500</f>
        <v>2500</v>
      </c>
      <c r="R1324" s="5">
        <f>Table1[[#This Row],[Operating Margin]]+5%</f>
        <v>0.25</v>
      </c>
    </row>
    <row r="1325" spans="2:18" x14ac:dyDescent="0.3">
      <c r="B1325" s="22" t="s">
        <v>23</v>
      </c>
      <c r="C1325" s="22">
        <v>1128299</v>
      </c>
      <c r="D1325" s="23">
        <v>44303</v>
      </c>
      <c r="E1325" s="22" t="s">
        <v>24</v>
      </c>
      <c r="F1325" s="22" t="s">
        <v>61</v>
      </c>
      <c r="G1325" s="22" t="s">
        <v>62</v>
      </c>
      <c r="H1325" s="22" t="s">
        <v>17</v>
      </c>
      <c r="I1325" s="24">
        <v>0.75000000000000011</v>
      </c>
      <c r="J1325" s="25">
        <v>3750</v>
      </c>
      <c r="K1325" s="26">
        <f t="shared" si="434"/>
        <v>2812.5000000000005</v>
      </c>
      <c r="L1325" s="26">
        <f t="shared" si="435"/>
        <v>1265.6250000000002</v>
      </c>
      <c r="M1325" s="27">
        <v>0.45</v>
      </c>
      <c r="O1325" s="1"/>
      <c r="P1325" s="4">
        <f>Table1[[#This Row],[Price per Unit]]+0.05</f>
        <v>0.80000000000000016</v>
      </c>
      <c r="Q1325" s="3">
        <f>Table1[[#This Row],[Units Sold]]+500</f>
        <v>4250</v>
      </c>
      <c r="R1325" s="5">
        <f>Table1[[#This Row],[Operating Margin]]+5%</f>
        <v>0.5</v>
      </c>
    </row>
    <row r="1326" spans="2:18" x14ac:dyDescent="0.3">
      <c r="B1326" s="22" t="s">
        <v>23</v>
      </c>
      <c r="C1326" s="22">
        <v>1128299</v>
      </c>
      <c r="D1326" s="23">
        <v>44334</v>
      </c>
      <c r="E1326" s="22" t="s">
        <v>24</v>
      </c>
      <c r="F1326" s="22" t="s">
        <v>61</v>
      </c>
      <c r="G1326" s="22" t="s">
        <v>62</v>
      </c>
      <c r="H1326" s="22" t="s">
        <v>12</v>
      </c>
      <c r="I1326" s="24">
        <v>0.6</v>
      </c>
      <c r="J1326" s="25">
        <v>5750</v>
      </c>
      <c r="K1326" s="26">
        <f>I1326*J1326</f>
        <v>3450</v>
      </c>
      <c r="L1326" s="26">
        <f>K1326*M1326</f>
        <v>1035</v>
      </c>
      <c r="M1326" s="27">
        <v>0.3</v>
      </c>
      <c r="O1326" s="1"/>
      <c r="P1326" s="4">
        <f>Table1[[#This Row],[Price per Unit]]+0.05</f>
        <v>0.65</v>
      </c>
      <c r="Q1326" s="3">
        <f>Table1[[#This Row],[Units Sold]]+500</f>
        <v>6250</v>
      </c>
      <c r="R1326" s="5">
        <f>Table1[[#This Row],[Operating Margin]]+5%</f>
        <v>0.35</v>
      </c>
    </row>
    <row r="1327" spans="2:18" x14ac:dyDescent="0.3">
      <c r="B1327" s="22" t="s">
        <v>23</v>
      </c>
      <c r="C1327" s="22">
        <v>1128299</v>
      </c>
      <c r="D1327" s="23">
        <v>44334</v>
      </c>
      <c r="E1327" s="22" t="s">
        <v>24</v>
      </c>
      <c r="F1327" s="22" t="s">
        <v>61</v>
      </c>
      <c r="G1327" s="22" t="s">
        <v>62</v>
      </c>
      <c r="H1327" s="22" t="s">
        <v>15</v>
      </c>
      <c r="I1327" s="24">
        <v>0.65</v>
      </c>
      <c r="J1327" s="25">
        <v>4250</v>
      </c>
      <c r="K1327" s="26">
        <f>I1327*J1327</f>
        <v>2762.5</v>
      </c>
      <c r="L1327" s="26">
        <f>K1327*M1327</f>
        <v>690.625</v>
      </c>
      <c r="M1327" s="27">
        <v>0.25</v>
      </c>
      <c r="O1327" s="1"/>
      <c r="P1327" s="4">
        <f>Table1[[#This Row],[Price per Unit]]+0.05</f>
        <v>0.70000000000000007</v>
      </c>
      <c r="Q1327" s="3">
        <f>Table1[[#This Row],[Units Sold]]+500</f>
        <v>4750</v>
      </c>
      <c r="R1327" s="5">
        <f>Table1[[#This Row],[Operating Margin]]+5%</f>
        <v>0.3</v>
      </c>
    </row>
    <row r="1328" spans="2:18" x14ac:dyDescent="0.3">
      <c r="B1328" s="22" t="s">
        <v>23</v>
      </c>
      <c r="C1328" s="22">
        <v>1128299</v>
      </c>
      <c r="D1328" s="23">
        <v>44334</v>
      </c>
      <c r="E1328" s="22" t="s">
        <v>24</v>
      </c>
      <c r="F1328" s="22" t="s">
        <v>61</v>
      </c>
      <c r="G1328" s="22" t="s">
        <v>62</v>
      </c>
      <c r="H1328" s="22" t="s">
        <v>13</v>
      </c>
      <c r="I1328" s="24">
        <v>0.65</v>
      </c>
      <c r="J1328" s="25">
        <v>4250</v>
      </c>
      <c r="K1328" s="26">
        <f t="shared" ref="K1328:K1331" si="436">I1328*J1328</f>
        <v>2762.5</v>
      </c>
      <c r="L1328" s="26">
        <f t="shared" ref="L1328:L1331" si="437">K1328*M1328</f>
        <v>828.75</v>
      </c>
      <c r="M1328" s="27">
        <v>0.3</v>
      </c>
      <c r="O1328" s="1"/>
      <c r="P1328" s="4">
        <f>Table1[[#This Row],[Price per Unit]]+0.05</f>
        <v>0.70000000000000007</v>
      </c>
      <c r="Q1328" s="3">
        <f>Table1[[#This Row],[Units Sold]]+500</f>
        <v>4750</v>
      </c>
      <c r="R1328" s="5">
        <f>Table1[[#This Row],[Operating Margin]]+5%</f>
        <v>0.35</v>
      </c>
    </row>
    <row r="1329" spans="2:18" x14ac:dyDescent="0.3">
      <c r="B1329" s="22" t="s">
        <v>23</v>
      </c>
      <c r="C1329" s="22">
        <v>1128299</v>
      </c>
      <c r="D1329" s="23">
        <v>44334</v>
      </c>
      <c r="E1329" s="22" t="s">
        <v>24</v>
      </c>
      <c r="F1329" s="22" t="s">
        <v>61</v>
      </c>
      <c r="G1329" s="22" t="s">
        <v>62</v>
      </c>
      <c r="H1329" s="22" t="s">
        <v>14</v>
      </c>
      <c r="I1329" s="24">
        <v>0.6</v>
      </c>
      <c r="J1329" s="25">
        <v>3250</v>
      </c>
      <c r="K1329" s="26">
        <f t="shared" si="436"/>
        <v>1950</v>
      </c>
      <c r="L1329" s="26">
        <f t="shared" si="437"/>
        <v>585</v>
      </c>
      <c r="M1329" s="27">
        <v>0.3</v>
      </c>
      <c r="O1329" s="1"/>
      <c r="P1329" s="4">
        <f>Table1[[#This Row],[Price per Unit]]+0.05</f>
        <v>0.65</v>
      </c>
      <c r="Q1329" s="3">
        <f>Table1[[#This Row],[Units Sold]]+500</f>
        <v>3750</v>
      </c>
      <c r="R1329" s="5">
        <f>Table1[[#This Row],[Operating Margin]]+5%</f>
        <v>0.35</v>
      </c>
    </row>
    <row r="1330" spans="2:18" x14ac:dyDescent="0.3">
      <c r="B1330" s="22" t="s">
        <v>23</v>
      </c>
      <c r="C1330" s="22">
        <v>1128299</v>
      </c>
      <c r="D1330" s="23">
        <v>44334</v>
      </c>
      <c r="E1330" s="22" t="s">
        <v>24</v>
      </c>
      <c r="F1330" s="22" t="s">
        <v>61</v>
      </c>
      <c r="G1330" s="22" t="s">
        <v>62</v>
      </c>
      <c r="H1330" s="22" t="s">
        <v>16</v>
      </c>
      <c r="I1330" s="24">
        <v>0.54999999999999993</v>
      </c>
      <c r="J1330" s="25">
        <v>2250</v>
      </c>
      <c r="K1330" s="26">
        <f t="shared" si="436"/>
        <v>1237.4999999999998</v>
      </c>
      <c r="L1330" s="26">
        <f t="shared" si="437"/>
        <v>247.49999999999997</v>
      </c>
      <c r="M1330" s="27">
        <v>0.2</v>
      </c>
      <c r="O1330" s="1"/>
      <c r="P1330" s="4">
        <f>Table1[[#This Row],[Price per Unit]]-0.05</f>
        <v>0.49999999999999994</v>
      </c>
      <c r="Q1330" s="3">
        <f>Table1[[#This Row],[Units Sold]]+500</f>
        <v>2750</v>
      </c>
      <c r="R1330" s="5">
        <f>Table1[[#This Row],[Operating Margin]]+5%</f>
        <v>0.25</v>
      </c>
    </row>
    <row r="1331" spans="2:18" x14ac:dyDescent="0.3">
      <c r="B1331" s="22" t="s">
        <v>23</v>
      </c>
      <c r="C1331" s="22">
        <v>1128299</v>
      </c>
      <c r="D1331" s="23">
        <v>44334</v>
      </c>
      <c r="E1331" s="22" t="s">
        <v>24</v>
      </c>
      <c r="F1331" s="22" t="s">
        <v>61</v>
      </c>
      <c r="G1331" s="22" t="s">
        <v>62</v>
      </c>
      <c r="H1331" s="22" t="s">
        <v>17</v>
      </c>
      <c r="I1331" s="24">
        <v>0.7</v>
      </c>
      <c r="J1331" s="25">
        <v>5750</v>
      </c>
      <c r="K1331" s="26">
        <f t="shared" si="436"/>
        <v>4024.9999999999995</v>
      </c>
      <c r="L1331" s="26">
        <f t="shared" si="437"/>
        <v>1811.2499999999998</v>
      </c>
      <c r="M1331" s="27">
        <v>0.45</v>
      </c>
      <c r="O1331" s="1"/>
      <c r="P1331" s="4">
        <f>Table1[[#This Row],[Price per Unit]]-0.05</f>
        <v>0.64999999999999991</v>
      </c>
      <c r="Q1331" s="3">
        <f>Table1[[#This Row],[Units Sold]]+1000</f>
        <v>6750</v>
      </c>
      <c r="R1331" s="5">
        <f>Table1[[#This Row],[Operating Margin]]+5%</f>
        <v>0.5</v>
      </c>
    </row>
    <row r="1332" spans="2:18" x14ac:dyDescent="0.3">
      <c r="B1332" s="22" t="s">
        <v>23</v>
      </c>
      <c r="C1332" s="22">
        <v>1128299</v>
      </c>
      <c r="D1332" s="23">
        <v>44364</v>
      </c>
      <c r="E1332" s="22" t="s">
        <v>24</v>
      </c>
      <c r="F1332" s="22" t="s">
        <v>61</v>
      </c>
      <c r="G1332" s="22" t="s">
        <v>62</v>
      </c>
      <c r="H1332" s="22" t="s">
        <v>12</v>
      </c>
      <c r="I1332" s="24">
        <v>0.64999999999999991</v>
      </c>
      <c r="J1332" s="25">
        <v>8250</v>
      </c>
      <c r="K1332" s="26">
        <f>I1332*J1332</f>
        <v>5362.4999999999991</v>
      </c>
      <c r="L1332" s="26">
        <f>K1332*M1332</f>
        <v>1608.7499999999998</v>
      </c>
      <c r="M1332" s="27">
        <v>0.3</v>
      </c>
      <c r="O1332" s="1"/>
      <c r="P1332" s="4">
        <f>Table1[[#This Row],[Price per Unit]]-0.05</f>
        <v>0.59999999999999987</v>
      </c>
      <c r="Q1332" s="3">
        <f>Table1[[#This Row],[Units Sold]]+1000</f>
        <v>9250</v>
      </c>
      <c r="R1332" s="5">
        <f>Table1[[#This Row],[Operating Margin]]+5%</f>
        <v>0.35</v>
      </c>
    </row>
    <row r="1333" spans="2:18" x14ac:dyDescent="0.3">
      <c r="B1333" s="22" t="s">
        <v>23</v>
      </c>
      <c r="C1333" s="22">
        <v>1128299</v>
      </c>
      <c r="D1333" s="23">
        <v>44364</v>
      </c>
      <c r="E1333" s="22" t="s">
        <v>24</v>
      </c>
      <c r="F1333" s="22" t="s">
        <v>61</v>
      </c>
      <c r="G1333" s="22" t="s">
        <v>62</v>
      </c>
      <c r="H1333" s="22" t="s">
        <v>15</v>
      </c>
      <c r="I1333" s="24">
        <v>0.7</v>
      </c>
      <c r="J1333" s="25">
        <v>7000</v>
      </c>
      <c r="K1333" s="26">
        <f>I1333*J1333</f>
        <v>4900</v>
      </c>
      <c r="L1333" s="26">
        <f>K1333*M1333</f>
        <v>1225</v>
      </c>
      <c r="M1333" s="27">
        <v>0.25</v>
      </c>
      <c r="O1333" s="1"/>
      <c r="P1333" s="4">
        <f>Table1[[#This Row],[Price per Unit]]-0.05</f>
        <v>0.64999999999999991</v>
      </c>
      <c r="Q1333" s="3">
        <f>Table1[[#This Row],[Units Sold]]+1000</f>
        <v>8000</v>
      </c>
      <c r="R1333" s="5">
        <f>Table1[[#This Row],[Operating Margin]]+5%</f>
        <v>0.3</v>
      </c>
    </row>
    <row r="1334" spans="2:18" x14ac:dyDescent="0.3">
      <c r="B1334" s="22" t="s">
        <v>23</v>
      </c>
      <c r="C1334" s="22">
        <v>1128299</v>
      </c>
      <c r="D1334" s="23">
        <v>44364</v>
      </c>
      <c r="E1334" s="22" t="s">
        <v>24</v>
      </c>
      <c r="F1334" s="22" t="s">
        <v>61</v>
      </c>
      <c r="G1334" s="22" t="s">
        <v>62</v>
      </c>
      <c r="H1334" s="22" t="s">
        <v>13</v>
      </c>
      <c r="I1334" s="24">
        <v>0.85</v>
      </c>
      <c r="J1334" s="25">
        <v>7000</v>
      </c>
      <c r="K1334" s="26">
        <f t="shared" ref="K1334:K1337" si="438">I1334*J1334</f>
        <v>5950</v>
      </c>
      <c r="L1334" s="26">
        <f t="shared" ref="L1334:L1337" si="439">K1334*M1334</f>
        <v>1785</v>
      </c>
      <c r="M1334" s="27">
        <v>0.3</v>
      </c>
      <c r="O1334" s="1"/>
      <c r="P1334" s="4">
        <f>Table1[[#This Row],[Price per Unit]]+0.1</f>
        <v>0.95</v>
      </c>
      <c r="Q1334" s="3">
        <f>Table1[[#This Row],[Units Sold]]+1000</f>
        <v>8000</v>
      </c>
      <c r="R1334" s="5">
        <f>Table1[[#This Row],[Operating Margin]]+5%</f>
        <v>0.35</v>
      </c>
    </row>
    <row r="1335" spans="2:18" x14ac:dyDescent="0.3">
      <c r="B1335" s="22" t="s">
        <v>23</v>
      </c>
      <c r="C1335" s="22">
        <v>1128299</v>
      </c>
      <c r="D1335" s="23">
        <v>44364</v>
      </c>
      <c r="E1335" s="22" t="s">
        <v>24</v>
      </c>
      <c r="F1335" s="22" t="s">
        <v>61</v>
      </c>
      <c r="G1335" s="22" t="s">
        <v>62</v>
      </c>
      <c r="H1335" s="22" t="s">
        <v>14</v>
      </c>
      <c r="I1335" s="24">
        <v>0.85</v>
      </c>
      <c r="J1335" s="25">
        <v>5750</v>
      </c>
      <c r="K1335" s="26">
        <f t="shared" si="438"/>
        <v>4887.5</v>
      </c>
      <c r="L1335" s="26">
        <f t="shared" si="439"/>
        <v>1466.25</v>
      </c>
      <c r="M1335" s="27">
        <v>0.3</v>
      </c>
      <c r="O1335" s="1"/>
      <c r="P1335" s="4">
        <f>Table1[[#This Row],[Price per Unit]]+0.1</f>
        <v>0.95</v>
      </c>
      <c r="Q1335" s="3">
        <f>Table1[[#This Row],[Units Sold]]+1000</f>
        <v>6750</v>
      </c>
      <c r="R1335" s="5">
        <f>Table1[[#This Row],[Operating Margin]]+5%</f>
        <v>0.35</v>
      </c>
    </row>
    <row r="1336" spans="2:18" x14ac:dyDescent="0.3">
      <c r="B1336" s="22" t="s">
        <v>23</v>
      </c>
      <c r="C1336" s="22">
        <v>1128299</v>
      </c>
      <c r="D1336" s="23">
        <v>44364</v>
      </c>
      <c r="E1336" s="22" t="s">
        <v>24</v>
      </c>
      <c r="F1336" s="22" t="s">
        <v>61</v>
      </c>
      <c r="G1336" s="22" t="s">
        <v>62</v>
      </c>
      <c r="H1336" s="22" t="s">
        <v>16</v>
      </c>
      <c r="I1336" s="24">
        <v>0.95000000000000007</v>
      </c>
      <c r="J1336" s="25">
        <v>4500</v>
      </c>
      <c r="K1336" s="26">
        <f t="shared" si="438"/>
        <v>4275</v>
      </c>
      <c r="L1336" s="26">
        <f t="shared" si="439"/>
        <v>855</v>
      </c>
      <c r="M1336" s="27">
        <v>0.2</v>
      </c>
      <c r="O1336" s="1"/>
      <c r="P1336" s="4">
        <f>Table1[[#This Row],[Price per Unit]]+0.1</f>
        <v>1.05</v>
      </c>
      <c r="Q1336" s="3">
        <f>Table1[[#This Row],[Units Sold]]+1000</f>
        <v>5500</v>
      </c>
      <c r="R1336" s="5">
        <f>Table1[[#This Row],[Operating Margin]]+5%</f>
        <v>0.25</v>
      </c>
    </row>
    <row r="1337" spans="2:18" x14ac:dyDescent="0.3">
      <c r="B1337" s="22" t="s">
        <v>23</v>
      </c>
      <c r="C1337" s="22">
        <v>1128299</v>
      </c>
      <c r="D1337" s="23">
        <v>44364</v>
      </c>
      <c r="E1337" s="22" t="s">
        <v>24</v>
      </c>
      <c r="F1337" s="22" t="s">
        <v>61</v>
      </c>
      <c r="G1337" s="22" t="s">
        <v>62</v>
      </c>
      <c r="H1337" s="22" t="s">
        <v>17</v>
      </c>
      <c r="I1337" s="24">
        <v>1.1000000000000001</v>
      </c>
      <c r="J1337" s="25">
        <v>7500</v>
      </c>
      <c r="K1337" s="26">
        <f t="shared" si="438"/>
        <v>8250</v>
      </c>
      <c r="L1337" s="26">
        <f t="shared" si="439"/>
        <v>3712.5</v>
      </c>
      <c r="M1337" s="27">
        <v>0.45</v>
      </c>
      <c r="O1337" s="1"/>
      <c r="P1337" s="4">
        <f>Table1[[#This Row],[Price per Unit]]+0.1</f>
        <v>1.2000000000000002</v>
      </c>
      <c r="Q1337" s="3">
        <f>Table1[[#This Row],[Units Sold]]+1000</f>
        <v>8500</v>
      </c>
      <c r="R1337" s="5">
        <f>Table1[[#This Row],[Operating Margin]]+5%</f>
        <v>0.5</v>
      </c>
    </row>
    <row r="1338" spans="2:18" x14ac:dyDescent="0.3">
      <c r="B1338" s="22" t="s">
        <v>23</v>
      </c>
      <c r="C1338" s="22">
        <v>1128299</v>
      </c>
      <c r="D1338" s="23">
        <v>44393</v>
      </c>
      <c r="E1338" s="22" t="s">
        <v>24</v>
      </c>
      <c r="F1338" s="22" t="s">
        <v>61</v>
      </c>
      <c r="G1338" s="22" t="s">
        <v>62</v>
      </c>
      <c r="H1338" s="22" t="s">
        <v>12</v>
      </c>
      <c r="I1338" s="24">
        <v>0.9</v>
      </c>
      <c r="J1338" s="25">
        <v>9000</v>
      </c>
      <c r="K1338" s="26">
        <f>I1338*J1338</f>
        <v>8100</v>
      </c>
      <c r="L1338" s="26">
        <f>K1338*M1338</f>
        <v>2430</v>
      </c>
      <c r="M1338" s="27">
        <v>0.3</v>
      </c>
      <c r="O1338" s="1"/>
      <c r="P1338" s="4">
        <f>Table1[[#This Row],[Price per Unit]]+0.1</f>
        <v>1</v>
      </c>
      <c r="Q1338" s="3">
        <f>Table1[[#This Row],[Units Sold]]+1000</f>
        <v>10000</v>
      </c>
      <c r="R1338" s="5">
        <f>Table1[[#This Row],[Operating Margin]]+5%</f>
        <v>0.35</v>
      </c>
    </row>
    <row r="1339" spans="2:18" x14ac:dyDescent="0.3">
      <c r="B1339" s="22" t="s">
        <v>23</v>
      </c>
      <c r="C1339" s="22">
        <v>1128299</v>
      </c>
      <c r="D1339" s="23">
        <v>44393</v>
      </c>
      <c r="E1339" s="22" t="s">
        <v>24</v>
      </c>
      <c r="F1339" s="22" t="s">
        <v>61</v>
      </c>
      <c r="G1339" s="22" t="s">
        <v>62</v>
      </c>
      <c r="H1339" s="22" t="s">
        <v>15</v>
      </c>
      <c r="I1339" s="24">
        <v>0.95000000000000007</v>
      </c>
      <c r="J1339" s="25">
        <v>7500</v>
      </c>
      <c r="K1339" s="26">
        <f>I1339*J1339</f>
        <v>7125.0000000000009</v>
      </c>
      <c r="L1339" s="26">
        <f>K1339*M1339</f>
        <v>1781.2500000000002</v>
      </c>
      <c r="M1339" s="27">
        <v>0.25</v>
      </c>
      <c r="O1339" s="1"/>
      <c r="P1339" s="4">
        <f>Table1[[#This Row],[Price per Unit]]+0.1</f>
        <v>1.05</v>
      </c>
      <c r="Q1339" s="3">
        <f>Table1[[#This Row],[Units Sold]]+1000</f>
        <v>8500</v>
      </c>
      <c r="R1339" s="5">
        <f>Table1[[#This Row],[Operating Margin]]+5%</f>
        <v>0.3</v>
      </c>
    </row>
    <row r="1340" spans="2:18" x14ac:dyDescent="0.3">
      <c r="B1340" s="22" t="s">
        <v>23</v>
      </c>
      <c r="C1340" s="22">
        <v>1128299</v>
      </c>
      <c r="D1340" s="23">
        <v>44393</v>
      </c>
      <c r="E1340" s="22" t="s">
        <v>24</v>
      </c>
      <c r="F1340" s="22" t="s">
        <v>61</v>
      </c>
      <c r="G1340" s="22" t="s">
        <v>62</v>
      </c>
      <c r="H1340" s="22" t="s">
        <v>13</v>
      </c>
      <c r="I1340" s="24">
        <v>0.95000000000000007</v>
      </c>
      <c r="J1340" s="25">
        <v>7000</v>
      </c>
      <c r="K1340" s="26">
        <f t="shared" ref="K1340:K1343" si="440">I1340*J1340</f>
        <v>6650.0000000000009</v>
      </c>
      <c r="L1340" s="26">
        <f t="shared" ref="L1340:L1343" si="441">K1340*M1340</f>
        <v>1995.0000000000002</v>
      </c>
      <c r="M1340" s="27">
        <v>0.3</v>
      </c>
      <c r="O1340" s="1"/>
      <c r="P1340" s="4">
        <f>Table1[[#This Row],[Price per Unit]]+0.1</f>
        <v>1.05</v>
      </c>
      <c r="Q1340" s="3">
        <f>Table1[[#This Row],[Units Sold]]+1000</f>
        <v>8000</v>
      </c>
      <c r="R1340" s="5">
        <f>Table1[[#This Row],[Operating Margin]]+5%</f>
        <v>0.35</v>
      </c>
    </row>
    <row r="1341" spans="2:18" x14ac:dyDescent="0.3">
      <c r="B1341" s="22" t="s">
        <v>23</v>
      </c>
      <c r="C1341" s="22">
        <v>1128299</v>
      </c>
      <c r="D1341" s="23">
        <v>44393</v>
      </c>
      <c r="E1341" s="22" t="s">
        <v>24</v>
      </c>
      <c r="F1341" s="22" t="s">
        <v>61</v>
      </c>
      <c r="G1341" s="22" t="s">
        <v>62</v>
      </c>
      <c r="H1341" s="22" t="s">
        <v>14</v>
      </c>
      <c r="I1341" s="24">
        <v>0.9</v>
      </c>
      <c r="J1341" s="25">
        <v>6000</v>
      </c>
      <c r="K1341" s="26">
        <f t="shared" si="440"/>
        <v>5400</v>
      </c>
      <c r="L1341" s="26">
        <f t="shared" si="441"/>
        <v>1620</v>
      </c>
      <c r="M1341" s="27">
        <v>0.3</v>
      </c>
      <c r="O1341" s="1"/>
      <c r="P1341" s="4">
        <f>Table1[[#This Row],[Price per Unit]]+0.1</f>
        <v>1</v>
      </c>
      <c r="Q1341" s="3">
        <f>Table1[[#This Row],[Units Sold]]+1000</f>
        <v>7000</v>
      </c>
      <c r="R1341" s="5">
        <f>Table1[[#This Row],[Operating Margin]]+5%</f>
        <v>0.35</v>
      </c>
    </row>
    <row r="1342" spans="2:18" x14ac:dyDescent="0.3">
      <c r="B1342" s="22" t="s">
        <v>23</v>
      </c>
      <c r="C1342" s="22">
        <v>1128299</v>
      </c>
      <c r="D1342" s="23">
        <v>44393</v>
      </c>
      <c r="E1342" s="22" t="s">
        <v>24</v>
      </c>
      <c r="F1342" s="22" t="s">
        <v>61</v>
      </c>
      <c r="G1342" s="22" t="s">
        <v>62</v>
      </c>
      <c r="H1342" s="22" t="s">
        <v>16</v>
      </c>
      <c r="I1342" s="24">
        <v>0.95000000000000007</v>
      </c>
      <c r="J1342" s="25">
        <v>6500</v>
      </c>
      <c r="K1342" s="26">
        <f t="shared" si="440"/>
        <v>6175</v>
      </c>
      <c r="L1342" s="26">
        <f t="shared" si="441"/>
        <v>1235</v>
      </c>
      <c r="M1342" s="27">
        <v>0.2</v>
      </c>
      <c r="O1342" s="1"/>
      <c r="P1342" s="4">
        <f>Table1[[#This Row],[Price per Unit]]+0.1</f>
        <v>1.05</v>
      </c>
      <c r="Q1342" s="3">
        <f>Table1[[#This Row],[Units Sold]]+1000</f>
        <v>7500</v>
      </c>
      <c r="R1342" s="5">
        <f>Table1[[#This Row],[Operating Margin]]+5%</f>
        <v>0.25</v>
      </c>
    </row>
    <row r="1343" spans="2:18" x14ac:dyDescent="0.3">
      <c r="B1343" s="22" t="s">
        <v>23</v>
      </c>
      <c r="C1343" s="22">
        <v>1128299</v>
      </c>
      <c r="D1343" s="23">
        <v>44393</v>
      </c>
      <c r="E1343" s="22" t="s">
        <v>24</v>
      </c>
      <c r="F1343" s="22" t="s">
        <v>61</v>
      </c>
      <c r="G1343" s="22" t="s">
        <v>62</v>
      </c>
      <c r="H1343" s="22" t="s">
        <v>17</v>
      </c>
      <c r="I1343" s="24">
        <v>1.1000000000000001</v>
      </c>
      <c r="J1343" s="25">
        <v>6500</v>
      </c>
      <c r="K1343" s="26">
        <f t="shared" si="440"/>
        <v>7150.0000000000009</v>
      </c>
      <c r="L1343" s="26">
        <f t="shared" si="441"/>
        <v>3217.5000000000005</v>
      </c>
      <c r="M1343" s="27">
        <v>0.45</v>
      </c>
      <c r="O1343" s="1"/>
      <c r="P1343" s="4">
        <f>Table1[[#This Row],[Price per Unit]]+0.1</f>
        <v>1.2000000000000002</v>
      </c>
      <c r="Q1343" s="3">
        <f>Table1[[#This Row],[Units Sold]]+1000</f>
        <v>7500</v>
      </c>
      <c r="R1343" s="5">
        <f>Table1[[#This Row],[Operating Margin]]+5%</f>
        <v>0.5</v>
      </c>
    </row>
    <row r="1344" spans="2:18" x14ac:dyDescent="0.3">
      <c r="B1344" s="22" t="s">
        <v>23</v>
      </c>
      <c r="C1344" s="22">
        <v>1128299</v>
      </c>
      <c r="D1344" s="23">
        <v>44425</v>
      </c>
      <c r="E1344" s="22" t="s">
        <v>24</v>
      </c>
      <c r="F1344" s="22" t="s">
        <v>61</v>
      </c>
      <c r="G1344" s="22" t="s">
        <v>62</v>
      </c>
      <c r="H1344" s="22" t="s">
        <v>12</v>
      </c>
      <c r="I1344" s="24">
        <v>0.95000000000000007</v>
      </c>
      <c r="J1344" s="25">
        <v>8500</v>
      </c>
      <c r="K1344" s="26">
        <f>I1344*J1344</f>
        <v>8075.0000000000009</v>
      </c>
      <c r="L1344" s="26">
        <f>K1344*M1344</f>
        <v>2422.5</v>
      </c>
      <c r="M1344" s="27">
        <v>0.3</v>
      </c>
      <c r="O1344" s="1"/>
      <c r="P1344" s="4">
        <f>Table1[[#This Row],[Price per Unit]]+0.1</f>
        <v>1.05</v>
      </c>
      <c r="Q1344" s="3">
        <f>Table1[[#This Row],[Units Sold]]+1000</f>
        <v>9500</v>
      </c>
      <c r="R1344" s="5">
        <f>Table1[[#This Row],[Operating Margin]]+5%</f>
        <v>0.35</v>
      </c>
    </row>
    <row r="1345" spans="2:18" x14ac:dyDescent="0.3">
      <c r="B1345" s="22" t="s">
        <v>23</v>
      </c>
      <c r="C1345" s="22">
        <v>1128299</v>
      </c>
      <c r="D1345" s="23">
        <v>44425</v>
      </c>
      <c r="E1345" s="22" t="s">
        <v>24</v>
      </c>
      <c r="F1345" s="22" t="s">
        <v>61</v>
      </c>
      <c r="G1345" s="22" t="s">
        <v>62</v>
      </c>
      <c r="H1345" s="22" t="s">
        <v>15</v>
      </c>
      <c r="I1345" s="24">
        <v>0.85000000000000009</v>
      </c>
      <c r="J1345" s="25">
        <v>8250</v>
      </c>
      <c r="K1345" s="26">
        <f>I1345*J1345</f>
        <v>7012.5000000000009</v>
      </c>
      <c r="L1345" s="26">
        <f>K1345*M1345</f>
        <v>1753.1250000000002</v>
      </c>
      <c r="M1345" s="27">
        <v>0.25</v>
      </c>
      <c r="O1345" s="1"/>
      <c r="P1345" s="4">
        <f>Table1[[#This Row],[Price per Unit]]+0.1</f>
        <v>0.95000000000000007</v>
      </c>
      <c r="Q1345" s="3">
        <f>Table1[[#This Row],[Units Sold]]+1000</f>
        <v>9250</v>
      </c>
      <c r="R1345" s="5">
        <f>Table1[[#This Row],[Operating Margin]]+5%</f>
        <v>0.3</v>
      </c>
    </row>
    <row r="1346" spans="2:18" x14ac:dyDescent="0.3">
      <c r="B1346" s="22" t="s">
        <v>23</v>
      </c>
      <c r="C1346" s="22">
        <v>1128299</v>
      </c>
      <c r="D1346" s="23">
        <v>44425</v>
      </c>
      <c r="E1346" s="22" t="s">
        <v>24</v>
      </c>
      <c r="F1346" s="22" t="s">
        <v>61</v>
      </c>
      <c r="G1346" s="22" t="s">
        <v>62</v>
      </c>
      <c r="H1346" s="22" t="s">
        <v>13</v>
      </c>
      <c r="I1346" s="24">
        <v>0.8</v>
      </c>
      <c r="J1346" s="25">
        <v>7000</v>
      </c>
      <c r="K1346" s="26">
        <f t="shared" ref="K1346:K1349" si="442">I1346*J1346</f>
        <v>5600</v>
      </c>
      <c r="L1346" s="26">
        <f t="shared" ref="L1346:L1349" si="443">K1346*M1346</f>
        <v>1680</v>
      </c>
      <c r="M1346" s="27">
        <v>0.3</v>
      </c>
      <c r="O1346" s="1"/>
      <c r="P1346" s="4">
        <f>Table1[[#This Row],[Price per Unit]]+0.1</f>
        <v>0.9</v>
      </c>
      <c r="Q1346" s="3">
        <f>Table1[[#This Row],[Units Sold]]+1000</f>
        <v>8000</v>
      </c>
      <c r="R1346" s="5">
        <f>Table1[[#This Row],[Operating Margin]]+5%</f>
        <v>0.35</v>
      </c>
    </row>
    <row r="1347" spans="2:18" x14ac:dyDescent="0.3">
      <c r="B1347" s="22" t="s">
        <v>23</v>
      </c>
      <c r="C1347" s="22">
        <v>1128299</v>
      </c>
      <c r="D1347" s="23">
        <v>44425</v>
      </c>
      <c r="E1347" s="22" t="s">
        <v>24</v>
      </c>
      <c r="F1347" s="22" t="s">
        <v>61</v>
      </c>
      <c r="G1347" s="22" t="s">
        <v>62</v>
      </c>
      <c r="H1347" s="22" t="s">
        <v>14</v>
      </c>
      <c r="I1347" s="24">
        <v>0.8</v>
      </c>
      <c r="J1347" s="25">
        <v>4750</v>
      </c>
      <c r="K1347" s="26">
        <f t="shared" si="442"/>
        <v>3800</v>
      </c>
      <c r="L1347" s="26">
        <f t="shared" si="443"/>
        <v>1140</v>
      </c>
      <c r="M1347" s="27">
        <v>0.3</v>
      </c>
      <c r="O1347" s="1"/>
      <c r="P1347" s="4">
        <f>Table1[[#This Row],[Price per Unit]]+0.1</f>
        <v>0.9</v>
      </c>
      <c r="Q1347" s="3">
        <f>Table1[[#This Row],[Units Sold]]-500</f>
        <v>4250</v>
      </c>
      <c r="R1347" s="5">
        <f>Table1[[#This Row],[Operating Margin]]+5%</f>
        <v>0.35</v>
      </c>
    </row>
    <row r="1348" spans="2:18" x14ac:dyDescent="0.3">
      <c r="B1348" s="22" t="s">
        <v>23</v>
      </c>
      <c r="C1348" s="22">
        <v>1128299</v>
      </c>
      <c r="D1348" s="23">
        <v>44425</v>
      </c>
      <c r="E1348" s="22" t="s">
        <v>24</v>
      </c>
      <c r="F1348" s="22" t="s">
        <v>61</v>
      </c>
      <c r="G1348" s="22" t="s">
        <v>62</v>
      </c>
      <c r="H1348" s="22" t="s">
        <v>16</v>
      </c>
      <c r="I1348" s="24">
        <v>0.79999999999999993</v>
      </c>
      <c r="J1348" s="25">
        <v>4750</v>
      </c>
      <c r="K1348" s="26">
        <f t="shared" si="442"/>
        <v>3799.9999999999995</v>
      </c>
      <c r="L1348" s="26">
        <f t="shared" si="443"/>
        <v>760</v>
      </c>
      <c r="M1348" s="27">
        <v>0.2</v>
      </c>
      <c r="O1348" s="1"/>
      <c r="P1348" s="4">
        <f>Table1[[#This Row],[Price per Unit]]+0.1</f>
        <v>0.89999999999999991</v>
      </c>
      <c r="Q1348" s="3">
        <f>Table1[[#This Row],[Units Sold]]-500</f>
        <v>4250</v>
      </c>
      <c r="R1348" s="5">
        <f>Table1[[#This Row],[Operating Margin]]+5%</f>
        <v>0.25</v>
      </c>
    </row>
    <row r="1349" spans="2:18" x14ac:dyDescent="0.3">
      <c r="B1349" s="22" t="s">
        <v>23</v>
      </c>
      <c r="C1349" s="22">
        <v>1128299</v>
      </c>
      <c r="D1349" s="23">
        <v>44425</v>
      </c>
      <c r="E1349" s="22" t="s">
        <v>24</v>
      </c>
      <c r="F1349" s="22" t="s">
        <v>61</v>
      </c>
      <c r="G1349" s="22" t="s">
        <v>62</v>
      </c>
      <c r="H1349" s="22" t="s">
        <v>17</v>
      </c>
      <c r="I1349" s="24">
        <v>0.85</v>
      </c>
      <c r="J1349" s="25">
        <v>3000</v>
      </c>
      <c r="K1349" s="26">
        <f t="shared" si="442"/>
        <v>2550</v>
      </c>
      <c r="L1349" s="26">
        <f t="shared" si="443"/>
        <v>1147.5</v>
      </c>
      <c r="M1349" s="27">
        <v>0.45</v>
      </c>
      <c r="O1349" s="1"/>
      <c r="P1349" s="4">
        <f>Table1[[#This Row],[Price per Unit]]+0.1</f>
        <v>0.95</v>
      </c>
      <c r="Q1349" s="3">
        <f>Table1[[#This Row],[Units Sold]]-500</f>
        <v>2500</v>
      </c>
      <c r="R1349" s="5">
        <f>Table1[[#This Row],[Operating Margin]]+5%</f>
        <v>0.5</v>
      </c>
    </row>
    <row r="1350" spans="2:18" x14ac:dyDescent="0.3">
      <c r="B1350" s="22" t="s">
        <v>23</v>
      </c>
      <c r="C1350" s="22">
        <v>1128299</v>
      </c>
      <c r="D1350" s="23">
        <v>44457</v>
      </c>
      <c r="E1350" s="22" t="s">
        <v>24</v>
      </c>
      <c r="F1350" s="22" t="s">
        <v>61</v>
      </c>
      <c r="G1350" s="22" t="s">
        <v>62</v>
      </c>
      <c r="H1350" s="22" t="s">
        <v>12</v>
      </c>
      <c r="I1350" s="24">
        <v>0.60000000000000009</v>
      </c>
      <c r="J1350" s="25">
        <v>5000</v>
      </c>
      <c r="K1350" s="26">
        <f>I1350*J1350</f>
        <v>3000.0000000000005</v>
      </c>
      <c r="L1350" s="26">
        <f>K1350*M1350</f>
        <v>900.00000000000011</v>
      </c>
      <c r="M1350" s="27">
        <v>0.3</v>
      </c>
      <c r="O1350" s="1"/>
      <c r="P1350" s="4">
        <f>Table1[[#This Row],[Price per Unit]]-0.05</f>
        <v>0.55000000000000004</v>
      </c>
      <c r="Q1350" s="3">
        <f>Table1[[#This Row],[Units Sold]]-500</f>
        <v>4500</v>
      </c>
      <c r="R1350" s="5">
        <f>Table1[[#This Row],[Operating Margin]]+5%</f>
        <v>0.35</v>
      </c>
    </row>
    <row r="1351" spans="2:18" x14ac:dyDescent="0.3">
      <c r="B1351" s="22" t="s">
        <v>23</v>
      </c>
      <c r="C1351" s="22">
        <v>1128299</v>
      </c>
      <c r="D1351" s="23">
        <v>44457</v>
      </c>
      <c r="E1351" s="22" t="s">
        <v>24</v>
      </c>
      <c r="F1351" s="22" t="s">
        <v>61</v>
      </c>
      <c r="G1351" s="22" t="s">
        <v>62</v>
      </c>
      <c r="H1351" s="22" t="s">
        <v>15</v>
      </c>
      <c r="I1351" s="24">
        <v>0.65000000000000013</v>
      </c>
      <c r="J1351" s="25">
        <v>5000</v>
      </c>
      <c r="K1351" s="26">
        <f>I1351*J1351</f>
        <v>3250.0000000000005</v>
      </c>
      <c r="L1351" s="26">
        <f>K1351*M1351</f>
        <v>812.50000000000011</v>
      </c>
      <c r="M1351" s="27">
        <v>0.25</v>
      </c>
      <c r="O1351" s="1"/>
      <c r="P1351" s="4">
        <f>Table1[[#This Row],[Price per Unit]]-0.05</f>
        <v>0.60000000000000009</v>
      </c>
      <c r="Q1351" s="3">
        <f>Table1[[#This Row],[Units Sold]]-500</f>
        <v>4500</v>
      </c>
      <c r="R1351" s="5">
        <f>Table1[[#This Row],[Operating Margin]]+5%</f>
        <v>0.3</v>
      </c>
    </row>
    <row r="1352" spans="2:18" x14ac:dyDescent="0.3">
      <c r="B1352" s="22" t="s">
        <v>23</v>
      </c>
      <c r="C1352" s="22">
        <v>1128299</v>
      </c>
      <c r="D1352" s="23">
        <v>44457</v>
      </c>
      <c r="E1352" s="22" t="s">
        <v>24</v>
      </c>
      <c r="F1352" s="22" t="s">
        <v>61</v>
      </c>
      <c r="G1352" s="22" t="s">
        <v>62</v>
      </c>
      <c r="H1352" s="22" t="s">
        <v>13</v>
      </c>
      <c r="I1352" s="24">
        <v>0.60000000000000009</v>
      </c>
      <c r="J1352" s="25">
        <v>3000</v>
      </c>
      <c r="K1352" s="26">
        <f t="shared" ref="K1352:K1355" si="444">I1352*J1352</f>
        <v>1800.0000000000002</v>
      </c>
      <c r="L1352" s="26">
        <f t="shared" ref="L1352:L1355" si="445">K1352*M1352</f>
        <v>540</v>
      </c>
      <c r="M1352" s="27">
        <v>0.3</v>
      </c>
      <c r="O1352" s="1"/>
      <c r="P1352" s="4">
        <f>Table1[[#This Row],[Price per Unit]]-0.05</f>
        <v>0.55000000000000004</v>
      </c>
      <c r="Q1352" s="3">
        <f>Table1[[#This Row],[Units Sold]]-750</f>
        <v>2250</v>
      </c>
      <c r="R1352" s="5">
        <f>Table1[[#This Row],[Operating Margin]]+5%</f>
        <v>0.35</v>
      </c>
    </row>
    <row r="1353" spans="2:18" x14ac:dyDescent="0.3">
      <c r="B1353" s="22" t="s">
        <v>23</v>
      </c>
      <c r="C1353" s="22">
        <v>1128299</v>
      </c>
      <c r="D1353" s="23">
        <v>44457</v>
      </c>
      <c r="E1353" s="22" t="s">
        <v>24</v>
      </c>
      <c r="F1353" s="22" t="s">
        <v>61</v>
      </c>
      <c r="G1353" s="22" t="s">
        <v>62</v>
      </c>
      <c r="H1353" s="22" t="s">
        <v>14</v>
      </c>
      <c r="I1353" s="24">
        <v>0.60000000000000009</v>
      </c>
      <c r="J1353" s="25">
        <v>2500</v>
      </c>
      <c r="K1353" s="26">
        <f t="shared" si="444"/>
        <v>1500.0000000000002</v>
      </c>
      <c r="L1353" s="26">
        <f t="shared" si="445"/>
        <v>450.00000000000006</v>
      </c>
      <c r="M1353" s="27">
        <v>0.3</v>
      </c>
      <c r="O1353" s="1"/>
      <c r="P1353" s="4">
        <f>Table1[[#This Row],[Price per Unit]]-0.05</f>
        <v>0.55000000000000004</v>
      </c>
      <c r="Q1353" s="3">
        <f>Table1[[#This Row],[Units Sold]]-750</f>
        <v>1750</v>
      </c>
      <c r="R1353" s="5">
        <f>Table1[[#This Row],[Operating Margin]]+5%</f>
        <v>0.35</v>
      </c>
    </row>
    <row r="1354" spans="2:18" x14ac:dyDescent="0.3">
      <c r="B1354" s="22" t="s">
        <v>23</v>
      </c>
      <c r="C1354" s="22">
        <v>1128299</v>
      </c>
      <c r="D1354" s="23">
        <v>44457</v>
      </c>
      <c r="E1354" s="22" t="s">
        <v>24</v>
      </c>
      <c r="F1354" s="22" t="s">
        <v>61</v>
      </c>
      <c r="G1354" s="22" t="s">
        <v>62</v>
      </c>
      <c r="H1354" s="22" t="s">
        <v>16</v>
      </c>
      <c r="I1354" s="24">
        <v>0.70000000000000007</v>
      </c>
      <c r="J1354" s="25">
        <v>2750</v>
      </c>
      <c r="K1354" s="26">
        <f t="shared" si="444"/>
        <v>1925.0000000000002</v>
      </c>
      <c r="L1354" s="26">
        <f t="shared" si="445"/>
        <v>385.00000000000006</v>
      </c>
      <c r="M1354" s="27">
        <v>0.2</v>
      </c>
      <c r="O1354" s="1"/>
      <c r="P1354" s="4">
        <f>Table1[[#This Row],[Price per Unit]]-0.05</f>
        <v>0.65</v>
      </c>
      <c r="Q1354" s="3">
        <f>Table1[[#This Row],[Units Sold]]-750</f>
        <v>2000</v>
      </c>
      <c r="R1354" s="5">
        <f>Table1[[#This Row],[Operating Margin]]+5%</f>
        <v>0.25</v>
      </c>
    </row>
    <row r="1355" spans="2:18" x14ac:dyDescent="0.3">
      <c r="B1355" s="22" t="s">
        <v>23</v>
      </c>
      <c r="C1355" s="22">
        <v>1128299</v>
      </c>
      <c r="D1355" s="23">
        <v>44457</v>
      </c>
      <c r="E1355" s="22" t="s">
        <v>24</v>
      </c>
      <c r="F1355" s="22" t="s">
        <v>61</v>
      </c>
      <c r="G1355" s="22" t="s">
        <v>62</v>
      </c>
      <c r="H1355" s="22" t="s">
        <v>17</v>
      </c>
      <c r="I1355" s="24">
        <v>0.54999999999999993</v>
      </c>
      <c r="J1355" s="25">
        <v>3000</v>
      </c>
      <c r="K1355" s="26">
        <f t="shared" si="444"/>
        <v>1649.9999999999998</v>
      </c>
      <c r="L1355" s="26">
        <f t="shared" si="445"/>
        <v>742.49999999999989</v>
      </c>
      <c r="M1355" s="27">
        <v>0.45</v>
      </c>
      <c r="O1355" s="1"/>
      <c r="P1355" s="4">
        <f>Table1[[#This Row],[Price per Unit]]-0.05</f>
        <v>0.49999999999999994</v>
      </c>
      <c r="Q1355" s="3">
        <f>Table1[[#This Row],[Units Sold]]-750</f>
        <v>2250</v>
      </c>
      <c r="R1355" s="5">
        <f>Table1[[#This Row],[Operating Margin]]+5%</f>
        <v>0.5</v>
      </c>
    </row>
    <row r="1356" spans="2:18" x14ac:dyDescent="0.3">
      <c r="B1356" s="22" t="s">
        <v>23</v>
      </c>
      <c r="C1356" s="22">
        <v>1128299</v>
      </c>
      <c r="D1356" s="23">
        <v>44486</v>
      </c>
      <c r="E1356" s="22" t="s">
        <v>24</v>
      </c>
      <c r="F1356" s="22" t="s">
        <v>61</v>
      </c>
      <c r="G1356" s="22" t="s">
        <v>62</v>
      </c>
      <c r="H1356" s="22" t="s">
        <v>12</v>
      </c>
      <c r="I1356" s="24">
        <v>0.5</v>
      </c>
      <c r="J1356" s="25">
        <v>4000</v>
      </c>
      <c r="K1356" s="26">
        <f>I1356*J1356</f>
        <v>2000</v>
      </c>
      <c r="L1356" s="26">
        <f>K1356*M1356</f>
        <v>600</v>
      </c>
      <c r="M1356" s="27">
        <v>0.3</v>
      </c>
      <c r="O1356" s="1"/>
      <c r="P1356" s="4">
        <f>Table1[[#This Row],[Price per Unit]]-0.05</f>
        <v>0.45</v>
      </c>
      <c r="Q1356" s="3">
        <f>Table1[[#This Row],[Units Sold]]-750</f>
        <v>3250</v>
      </c>
      <c r="R1356" s="5">
        <f>Table1[[#This Row],[Operating Margin]]+5%</f>
        <v>0.35</v>
      </c>
    </row>
    <row r="1357" spans="2:18" x14ac:dyDescent="0.3">
      <c r="B1357" s="22" t="s">
        <v>23</v>
      </c>
      <c r="C1357" s="22">
        <v>1128299</v>
      </c>
      <c r="D1357" s="23">
        <v>44486</v>
      </c>
      <c r="E1357" s="22" t="s">
        <v>24</v>
      </c>
      <c r="F1357" s="22" t="s">
        <v>61</v>
      </c>
      <c r="G1357" s="22" t="s">
        <v>62</v>
      </c>
      <c r="H1357" s="22" t="s">
        <v>15</v>
      </c>
      <c r="I1357" s="24">
        <v>0.65000000000000013</v>
      </c>
      <c r="J1357" s="25">
        <v>5750</v>
      </c>
      <c r="K1357" s="26">
        <f>I1357*J1357</f>
        <v>3737.5000000000009</v>
      </c>
      <c r="L1357" s="26">
        <f>K1357*M1357</f>
        <v>934.37500000000023</v>
      </c>
      <c r="M1357" s="27">
        <v>0.25</v>
      </c>
      <c r="O1357" s="1"/>
      <c r="P1357" s="4">
        <f>Table1[[#This Row],[Price per Unit]]-0</f>
        <v>0.65000000000000013</v>
      </c>
      <c r="Q1357" s="3">
        <f>Table1[[#This Row],[Units Sold]]+1000</f>
        <v>6750</v>
      </c>
      <c r="R1357" s="5">
        <f>Table1[[#This Row],[Operating Margin]]+5%</f>
        <v>0.3</v>
      </c>
    </row>
    <row r="1358" spans="2:18" x14ac:dyDescent="0.3">
      <c r="B1358" s="22" t="s">
        <v>23</v>
      </c>
      <c r="C1358" s="22">
        <v>1128299</v>
      </c>
      <c r="D1358" s="23">
        <v>44486</v>
      </c>
      <c r="E1358" s="22" t="s">
        <v>24</v>
      </c>
      <c r="F1358" s="22" t="s">
        <v>61</v>
      </c>
      <c r="G1358" s="22" t="s">
        <v>62</v>
      </c>
      <c r="H1358" s="22" t="s">
        <v>13</v>
      </c>
      <c r="I1358" s="24">
        <v>0.60000000000000009</v>
      </c>
      <c r="J1358" s="25">
        <v>4000</v>
      </c>
      <c r="K1358" s="26">
        <f t="shared" ref="K1358:K1361" si="446">I1358*J1358</f>
        <v>2400.0000000000005</v>
      </c>
      <c r="L1358" s="26">
        <f t="shared" ref="L1358:L1361" si="447">K1358*M1358</f>
        <v>720.00000000000011</v>
      </c>
      <c r="M1358" s="27">
        <v>0.3</v>
      </c>
      <c r="O1358" s="1"/>
      <c r="P1358" s="4">
        <f>Table1[[#This Row],[Price per Unit]]-0</f>
        <v>0.60000000000000009</v>
      </c>
      <c r="Q1358" s="3">
        <f>Table1[[#This Row],[Units Sold]]+1000</f>
        <v>5000</v>
      </c>
      <c r="R1358" s="5">
        <f>Table1[[#This Row],[Operating Margin]]+5%</f>
        <v>0.35</v>
      </c>
    </row>
    <row r="1359" spans="2:18" x14ac:dyDescent="0.3">
      <c r="B1359" s="22" t="s">
        <v>23</v>
      </c>
      <c r="C1359" s="22">
        <v>1128299</v>
      </c>
      <c r="D1359" s="23">
        <v>44486</v>
      </c>
      <c r="E1359" s="22" t="s">
        <v>24</v>
      </c>
      <c r="F1359" s="22" t="s">
        <v>61</v>
      </c>
      <c r="G1359" s="22" t="s">
        <v>62</v>
      </c>
      <c r="H1359" s="22" t="s">
        <v>14</v>
      </c>
      <c r="I1359" s="24">
        <v>0.55000000000000004</v>
      </c>
      <c r="J1359" s="25">
        <v>3750</v>
      </c>
      <c r="K1359" s="26">
        <f t="shared" si="446"/>
        <v>2062.5</v>
      </c>
      <c r="L1359" s="26">
        <f t="shared" si="447"/>
        <v>618.75</v>
      </c>
      <c r="M1359" s="27">
        <v>0.3</v>
      </c>
      <c r="O1359" s="1"/>
      <c r="P1359" s="4">
        <f>Table1[[#This Row],[Price per Unit]]-0</f>
        <v>0.55000000000000004</v>
      </c>
      <c r="Q1359" s="3">
        <f>Table1[[#This Row],[Units Sold]]+1000</f>
        <v>4750</v>
      </c>
      <c r="R1359" s="5">
        <f>Table1[[#This Row],[Operating Margin]]+5%</f>
        <v>0.35</v>
      </c>
    </row>
    <row r="1360" spans="2:18" x14ac:dyDescent="0.3">
      <c r="B1360" s="22" t="s">
        <v>23</v>
      </c>
      <c r="C1360" s="22">
        <v>1128299</v>
      </c>
      <c r="D1360" s="23">
        <v>44486</v>
      </c>
      <c r="E1360" s="22" t="s">
        <v>24</v>
      </c>
      <c r="F1360" s="22" t="s">
        <v>61</v>
      </c>
      <c r="G1360" s="22" t="s">
        <v>62</v>
      </c>
      <c r="H1360" s="22" t="s">
        <v>16</v>
      </c>
      <c r="I1360" s="24">
        <v>0.65</v>
      </c>
      <c r="J1360" s="25">
        <v>3500</v>
      </c>
      <c r="K1360" s="26">
        <f t="shared" si="446"/>
        <v>2275</v>
      </c>
      <c r="L1360" s="26">
        <f t="shared" si="447"/>
        <v>455</v>
      </c>
      <c r="M1360" s="27">
        <v>0.2</v>
      </c>
      <c r="O1360" s="1"/>
      <c r="P1360" s="4">
        <f>Table1[[#This Row],[Price per Unit]]-0</f>
        <v>0.65</v>
      </c>
      <c r="Q1360" s="3">
        <f>Table1[[#This Row],[Units Sold]]+1000</f>
        <v>4500</v>
      </c>
      <c r="R1360" s="5">
        <f>Table1[[#This Row],[Operating Margin]]+5%</f>
        <v>0.25</v>
      </c>
    </row>
    <row r="1361" spans="1:18" x14ac:dyDescent="0.3">
      <c r="B1361" s="22" t="s">
        <v>23</v>
      </c>
      <c r="C1361" s="22">
        <v>1128299</v>
      </c>
      <c r="D1361" s="23">
        <v>44486</v>
      </c>
      <c r="E1361" s="22" t="s">
        <v>24</v>
      </c>
      <c r="F1361" s="22" t="s">
        <v>61</v>
      </c>
      <c r="G1361" s="22" t="s">
        <v>62</v>
      </c>
      <c r="H1361" s="22" t="s">
        <v>17</v>
      </c>
      <c r="I1361" s="24">
        <v>0.70000000000000007</v>
      </c>
      <c r="J1361" s="25">
        <v>4000</v>
      </c>
      <c r="K1361" s="26">
        <f t="shared" si="446"/>
        <v>2800.0000000000005</v>
      </c>
      <c r="L1361" s="26">
        <f t="shared" si="447"/>
        <v>1260.0000000000002</v>
      </c>
      <c r="M1361" s="27">
        <v>0.45</v>
      </c>
      <c r="O1361" s="1"/>
      <c r="P1361" s="4">
        <f>Table1[[#This Row],[Price per Unit]]-0</f>
        <v>0.70000000000000007</v>
      </c>
      <c r="Q1361" s="3">
        <f>Table1[[#This Row],[Units Sold]]+1000</f>
        <v>5000</v>
      </c>
      <c r="R1361" s="5">
        <f>Table1[[#This Row],[Operating Margin]]+5%</f>
        <v>0.5</v>
      </c>
    </row>
    <row r="1362" spans="1:18" x14ac:dyDescent="0.3">
      <c r="B1362" s="22" t="s">
        <v>23</v>
      </c>
      <c r="C1362" s="22">
        <v>1128299</v>
      </c>
      <c r="D1362" s="23">
        <v>44517</v>
      </c>
      <c r="E1362" s="22" t="s">
        <v>24</v>
      </c>
      <c r="F1362" s="22" t="s">
        <v>61</v>
      </c>
      <c r="G1362" s="22" t="s">
        <v>62</v>
      </c>
      <c r="H1362" s="22" t="s">
        <v>12</v>
      </c>
      <c r="I1362" s="24">
        <v>0.55000000000000004</v>
      </c>
      <c r="J1362" s="25">
        <v>6250</v>
      </c>
      <c r="K1362" s="26">
        <f>I1362*J1362</f>
        <v>3437.5000000000005</v>
      </c>
      <c r="L1362" s="26">
        <f>K1362*M1362</f>
        <v>1031.25</v>
      </c>
      <c r="M1362" s="27">
        <v>0.3</v>
      </c>
      <c r="O1362" s="1"/>
      <c r="P1362" s="4">
        <f>Table1[[#This Row],[Price per Unit]]-0</f>
        <v>0.55000000000000004</v>
      </c>
      <c r="Q1362" s="3">
        <f>Table1[[#This Row],[Units Sold]]+1000</f>
        <v>7250</v>
      </c>
      <c r="R1362" s="5">
        <f>Table1[[#This Row],[Operating Margin]]+5%</f>
        <v>0.35</v>
      </c>
    </row>
    <row r="1363" spans="1:18" x14ac:dyDescent="0.3">
      <c r="B1363" s="22" t="s">
        <v>23</v>
      </c>
      <c r="C1363" s="22">
        <v>1128299</v>
      </c>
      <c r="D1363" s="23">
        <v>44517</v>
      </c>
      <c r="E1363" s="22" t="s">
        <v>24</v>
      </c>
      <c r="F1363" s="22" t="s">
        <v>61</v>
      </c>
      <c r="G1363" s="22" t="s">
        <v>62</v>
      </c>
      <c r="H1363" s="22" t="s">
        <v>15</v>
      </c>
      <c r="I1363" s="24">
        <v>0.60000000000000009</v>
      </c>
      <c r="J1363" s="25">
        <v>7000</v>
      </c>
      <c r="K1363" s="26">
        <f>I1363*J1363</f>
        <v>4200.0000000000009</v>
      </c>
      <c r="L1363" s="26">
        <f>K1363*M1363</f>
        <v>1050.0000000000002</v>
      </c>
      <c r="M1363" s="27">
        <v>0.25</v>
      </c>
      <c r="O1363" s="1"/>
      <c r="P1363" s="4">
        <f>Table1[[#This Row],[Price per Unit]]-0</f>
        <v>0.60000000000000009</v>
      </c>
      <c r="Q1363" s="3">
        <f>Table1[[#This Row],[Units Sold]]+1000</f>
        <v>8000</v>
      </c>
      <c r="R1363" s="5">
        <f>Table1[[#This Row],[Operating Margin]]+5%</f>
        <v>0.3</v>
      </c>
    </row>
    <row r="1364" spans="1:18" x14ac:dyDescent="0.3">
      <c r="B1364" s="22" t="s">
        <v>23</v>
      </c>
      <c r="C1364" s="22">
        <v>1128299</v>
      </c>
      <c r="D1364" s="23">
        <v>44517</v>
      </c>
      <c r="E1364" s="22" t="s">
        <v>24</v>
      </c>
      <c r="F1364" s="22" t="s">
        <v>61</v>
      </c>
      <c r="G1364" s="22" t="s">
        <v>62</v>
      </c>
      <c r="H1364" s="22" t="s">
        <v>13</v>
      </c>
      <c r="I1364" s="24">
        <v>0.55000000000000004</v>
      </c>
      <c r="J1364" s="25">
        <v>5250</v>
      </c>
      <c r="K1364" s="26">
        <f t="shared" ref="K1364:K1367" si="448">I1364*J1364</f>
        <v>2887.5000000000005</v>
      </c>
      <c r="L1364" s="26">
        <f t="shared" ref="L1364:L1367" si="449">K1364*M1364</f>
        <v>866.25000000000011</v>
      </c>
      <c r="M1364" s="27">
        <v>0.3</v>
      </c>
      <c r="O1364" s="1"/>
      <c r="P1364" s="4">
        <f>Table1[[#This Row],[Price per Unit]]-0</f>
        <v>0.55000000000000004</v>
      </c>
      <c r="Q1364" s="3">
        <f>Table1[[#This Row],[Units Sold]]+1000</f>
        <v>6250</v>
      </c>
      <c r="R1364" s="5">
        <f>Table1[[#This Row],[Operating Margin]]+5%</f>
        <v>0.35</v>
      </c>
    </row>
    <row r="1365" spans="1:18" x14ac:dyDescent="0.3">
      <c r="B1365" s="22" t="s">
        <v>23</v>
      </c>
      <c r="C1365" s="22">
        <v>1128299</v>
      </c>
      <c r="D1365" s="23">
        <v>44517</v>
      </c>
      <c r="E1365" s="22" t="s">
        <v>24</v>
      </c>
      <c r="F1365" s="22" t="s">
        <v>61</v>
      </c>
      <c r="G1365" s="22" t="s">
        <v>62</v>
      </c>
      <c r="H1365" s="22" t="s">
        <v>14</v>
      </c>
      <c r="I1365" s="24">
        <v>0.65000000000000013</v>
      </c>
      <c r="J1365" s="25">
        <v>5000</v>
      </c>
      <c r="K1365" s="26">
        <f t="shared" si="448"/>
        <v>3250.0000000000005</v>
      </c>
      <c r="L1365" s="26">
        <f t="shared" si="449"/>
        <v>975.00000000000011</v>
      </c>
      <c r="M1365" s="27">
        <v>0.3</v>
      </c>
      <c r="O1365" s="1"/>
      <c r="P1365" s="4">
        <f>Table1[[#This Row],[Price per Unit]]-0</f>
        <v>0.65000000000000013</v>
      </c>
      <c r="Q1365" s="3">
        <f>Table1[[#This Row],[Units Sold]]+1000</f>
        <v>6000</v>
      </c>
      <c r="R1365" s="5">
        <f>Table1[[#This Row],[Operating Margin]]+5%</f>
        <v>0.35</v>
      </c>
    </row>
    <row r="1366" spans="1:18" x14ac:dyDescent="0.3">
      <c r="B1366" s="22" t="s">
        <v>23</v>
      </c>
      <c r="C1366" s="22">
        <v>1128299</v>
      </c>
      <c r="D1366" s="23">
        <v>44517</v>
      </c>
      <c r="E1366" s="22" t="s">
        <v>24</v>
      </c>
      <c r="F1366" s="22" t="s">
        <v>61</v>
      </c>
      <c r="G1366" s="22" t="s">
        <v>62</v>
      </c>
      <c r="H1366" s="22" t="s">
        <v>16</v>
      </c>
      <c r="I1366" s="24">
        <v>0.85000000000000009</v>
      </c>
      <c r="J1366" s="25">
        <v>4750</v>
      </c>
      <c r="K1366" s="26">
        <f t="shared" si="448"/>
        <v>4037.5000000000005</v>
      </c>
      <c r="L1366" s="26">
        <f t="shared" si="449"/>
        <v>807.50000000000011</v>
      </c>
      <c r="M1366" s="27">
        <v>0.2</v>
      </c>
      <c r="O1366" s="1"/>
      <c r="P1366" s="4">
        <f>Table1[[#This Row],[Price per Unit]]-0</f>
        <v>0.85000000000000009</v>
      </c>
      <c r="Q1366" s="3">
        <f>Table1[[#This Row],[Units Sold]]+1000</f>
        <v>5750</v>
      </c>
      <c r="R1366" s="5">
        <f>Table1[[#This Row],[Operating Margin]]+5%</f>
        <v>0.25</v>
      </c>
    </row>
    <row r="1367" spans="1:18" x14ac:dyDescent="0.3">
      <c r="B1367" s="22" t="s">
        <v>23</v>
      </c>
      <c r="C1367" s="22">
        <v>1128299</v>
      </c>
      <c r="D1367" s="23">
        <v>44517</v>
      </c>
      <c r="E1367" s="22" t="s">
        <v>24</v>
      </c>
      <c r="F1367" s="22" t="s">
        <v>61</v>
      </c>
      <c r="G1367" s="22" t="s">
        <v>62</v>
      </c>
      <c r="H1367" s="22" t="s">
        <v>17</v>
      </c>
      <c r="I1367" s="24">
        <v>0.90000000000000013</v>
      </c>
      <c r="J1367" s="25">
        <v>6000</v>
      </c>
      <c r="K1367" s="26">
        <f t="shared" si="448"/>
        <v>5400.0000000000009</v>
      </c>
      <c r="L1367" s="26">
        <f t="shared" si="449"/>
        <v>2430.0000000000005</v>
      </c>
      <c r="M1367" s="27">
        <v>0.45</v>
      </c>
      <c r="O1367" s="1"/>
      <c r="P1367" s="4">
        <f>Table1[[#This Row],[Price per Unit]]-0</f>
        <v>0.90000000000000013</v>
      </c>
      <c r="Q1367" s="3">
        <f>Table1[[#This Row],[Units Sold]]+1000</f>
        <v>7000</v>
      </c>
      <c r="R1367" s="5">
        <f>Table1[[#This Row],[Operating Margin]]+5%</f>
        <v>0.5</v>
      </c>
    </row>
    <row r="1368" spans="1:18" x14ac:dyDescent="0.3">
      <c r="B1368" s="22" t="s">
        <v>23</v>
      </c>
      <c r="C1368" s="22">
        <v>1128299</v>
      </c>
      <c r="D1368" s="23">
        <v>44546</v>
      </c>
      <c r="E1368" s="22" t="s">
        <v>24</v>
      </c>
      <c r="F1368" s="22" t="s">
        <v>61</v>
      </c>
      <c r="G1368" s="22" t="s">
        <v>62</v>
      </c>
      <c r="H1368" s="22" t="s">
        <v>12</v>
      </c>
      <c r="I1368" s="24">
        <v>0.75000000000000011</v>
      </c>
      <c r="J1368" s="25">
        <v>8000</v>
      </c>
      <c r="K1368" s="26">
        <f>I1368*J1368</f>
        <v>6000.0000000000009</v>
      </c>
      <c r="L1368" s="26">
        <f>K1368*M1368</f>
        <v>1800.0000000000002</v>
      </c>
      <c r="M1368" s="27">
        <v>0.3</v>
      </c>
      <c r="O1368" s="1"/>
      <c r="P1368" s="4">
        <f>Table1[[#This Row],[Price per Unit]]-0</f>
        <v>0.75000000000000011</v>
      </c>
      <c r="Q1368" s="3">
        <f>Table1[[#This Row],[Units Sold]]+1000</f>
        <v>9000</v>
      </c>
      <c r="R1368" s="5">
        <f>Table1[[#This Row],[Operating Margin]]+5%</f>
        <v>0.35</v>
      </c>
    </row>
    <row r="1369" spans="1:18" x14ac:dyDescent="0.3">
      <c r="B1369" s="22" t="s">
        <v>23</v>
      </c>
      <c r="C1369" s="22">
        <v>1128299</v>
      </c>
      <c r="D1369" s="23">
        <v>44546</v>
      </c>
      <c r="E1369" s="22" t="s">
        <v>24</v>
      </c>
      <c r="F1369" s="22" t="s">
        <v>61</v>
      </c>
      <c r="G1369" s="22" t="s">
        <v>62</v>
      </c>
      <c r="H1369" s="22" t="s">
        <v>15</v>
      </c>
      <c r="I1369" s="24">
        <v>0.8500000000000002</v>
      </c>
      <c r="J1369" s="25">
        <v>8000</v>
      </c>
      <c r="K1369" s="26">
        <f>I1369*J1369</f>
        <v>6800.0000000000018</v>
      </c>
      <c r="L1369" s="26">
        <f>K1369*M1369</f>
        <v>1700.0000000000005</v>
      </c>
      <c r="M1369" s="27">
        <v>0.25</v>
      </c>
      <c r="O1369" s="1"/>
      <c r="P1369" s="4">
        <f>Table1[[#This Row],[Price per Unit]]-0</f>
        <v>0.8500000000000002</v>
      </c>
      <c r="Q1369" s="3">
        <f>Table1[[#This Row],[Units Sold]]+1000</f>
        <v>9000</v>
      </c>
      <c r="R1369" s="5">
        <f>Table1[[#This Row],[Operating Margin]]+5%</f>
        <v>0.3</v>
      </c>
    </row>
    <row r="1370" spans="1:18" x14ac:dyDescent="0.3">
      <c r="B1370" s="22" t="s">
        <v>23</v>
      </c>
      <c r="C1370" s="22">
        <v>1128299</v>
      </c>
      <c r="D1370" s="23">
        <v>44546</v>
      </c>
      <c r="E1370" s="22" t="s">
        <v>24</v>
      </c>
      <c r="F1370" s="22" t="s">
        <v>61</v>
      </c>
      <c r="G1370" s="22" t="s">
        <v>62</v>
      </c>
      <c r="H1370" s="22" t="s">
        <v>13</v>
      </c>
      <c r="I1370" s="24">
        <v>0.80000000000000016</v>
      </c>
      <c r="J1370" s="25">
        <v>6000</v>
      </c>
      <c r="K1370" s="26">
        <f t="shared" ref="K1370:K1373" si="450">I1370*J1370</f>
        <v>4800.0000000000009</v>
      </c>
      <c r="L1370" s="26">
        <f t="shared" ref="L1370:L1373" si="451">K1370*M1370</f>
        <v>1440.0000000000002</v>
      </c>
      <c r="M1370" s="27">
        <v>0.3</v>
      </c>
      <c r="O1370" s="1"/>
      <c r="P1370" s="4">
        <f>Table1[[#This Row],[Price per Unit]]-0</f>
        <v>0.80000000000000016</v>
      </c>
      <c r="Q1370" s="3">
        <f>Table1[[#This Row],[Units Sold]]+1000</f>
        <v>7000</v>
      </c>
      <c r="R1370" s="5">
        <f>Table1[[#This Row],[Operating Margin]]+5%</f>
        <v>0.35</v>
      </c>
    </row>
    <row r="1371" spans="1:18" x14ac:dyDescent="0.3">
      <c r="B1371" s="22" t="s">
        <v>23</v>
      </c>
      <c r="C1371" s="22">
        <v>1128299</v>
      </c>
      <c r="D1371" s="23">
        <v>44546</v>
      </c>
      <c r="E1371" s="22" t="s">
        <v>24</v>
      </c>
      <c r="F1371" s="22" t="s">
        <v>61</v>
      </c>
      <c r="G1371" s="22" t="s">
        <v>62</v>
      </c>
      <c r="H1371" s="22" t="s">
        <v>14</v>
      </c>
      <c r="I1371" s="24">
        <v>0.80000000000000016</v>
      </c>
      <c r="J1371" s="25">
        <v>6000</v>
      </c>
      <c r="K1371" s="26">
        <f t="shared" si="450"/>
        <v>4800.0000000000009</v>
      </c>
      <c r="L1371" s="26">
        <f t="shared" si="451"/>
        <v>1440.0000000000002</v>
      </c>
      <c r="M1371" s="27">
        <v>0.3</v>
      </c>
      <c r="O1371" s="1"/>
      <c r="P1371" s="4">
        <f>Table1[[#This Row],[Price per Unit]]-0</f>
        <v>0.80000000000000016</v>
      </c>
      <c r="Q1371" s="3">
        <f>Table1[[#This Row],[Units Sold]]+1000</f>
        <v>7000</v>
      </c>
      <c r="R1371" s="5">
        <f>Table1[[#This Row],[Operating Margin]]+5%</f>
        <v>0.35</v>
      </c>
    </row>
    <row r="1372" spans="1:18" x14ac:dyDescent="0.3">
      <c r="B1372" s="22" t="s">
        <v>23</v>
      </c>
      <c r="C1372" s="22">
        <v>1128299</v>
      </c>
      <c r="D1372" s="23">
        <v>44546</v>
      </c>
      <c r="E1372" s="22" t="s">
        <v>24</v>
      </c>
      <c r="F1372" s="22" t="s">
        <v>61</v>
      </c>
      <c r="G1372" s="22" t="s">
        <v>62</v>
      </c>
      <c r="H1372" s="22" t="s">
        <v>16</v>
      </c>
      <c r="I1372" s="24">
        <v>0.90000000000000013</v>
      </c>
      <c r="J1372" s="25">
        <v>5250</v>
      </c>
      <c r="K1372" s="26">
        <f t="shared" si="450"/>
        <v>4725.0000000000009</v>
      </c>
      <c r="L1372" s="26">
        <f t="shared" si="451"/>
        <v>945.00000000000023</v>
      </c>
      <c r="M1372" s="27">
        <v>0.2</v>
      </c>
      <c r="O1372" s="1"/>
      <c r="P1372" s="4">
        <f>Table1[[#This Row],[Price per Unit]]-0</f>
        <v>0.90000000000000013</v>
      </c>
      <c r="Q1372" s="3">
        <f>Table1[[#This Row],[Units Sold]]+1000</f>
        <v>6250</v>
      </c>
      <c r="R1372" s="5">
        <f>Table1[[#This Row],[Operating Margin]]+5%</f>
        <v>0.25</v>
      </c>
    </row>
    <row r="1373" spans="1:18" x14ac:dyDescent="0.3">
      <c r="B1373" s="22" t="s">
        <v>23</v>
      </c>
      <c r="C1373" s="22">
        <v>1128299</v>
      </c>
      <c r="D1373" s="23">
        <v>44546</v>
      </c>
      <c r="E1373" s="22" t="s">
        <v>24</v>
      </c>
      <c r="F1373" s="22" t="s">
        <v>61</v>
      </c>
      <c r="G1373" s="22" t="s">
        <v>62</v>
      </c>
      <c r="H1373" s="22" t="s">
        <v>17</v>
      </c>
      <c r="I1373" s="24">
        <v>0.95000000000000018</v>
      </c>
      <c r="J1373" s="25">
        <v>6250</v>
      </c>
      <c r="K1373" s="26">
        <f t="shared" si="450"/>
        <v>5937.5000000000009</v>
      </c>
      <c r="L1373" s="26">
        <f t="shared" si="451"/>
        <v>2671.8750000000005</v>
      </c>
      <c r="M1373" s="27">
        <v>0.45</v>
      </c>
      <c r="O1373" s="1"/>
      <c r="P1373" s="4">
        <f>Table1[[#This Row],[Price per Unit]]-0</f>
        <v>0.95000000000000018</v>
      </c>
      <c r="Q1373" s="3">
        <f>Table1[[#This Row],[Units Sold]]+1000</f>
        <v>7250</v>
      </c>
      <c r="R1373" s="5">
        <f>Table1[[#This Row],[Operating Margin]]+5%</f>
        <v>0.5</v>
      </c>
    </row>
    <row r="1374" spans="1:18" x14ac:dyDescent="0.3">
      <c r="A1374" s="8" t="s">
        <v>40</v>
      </c>
      <c r="B1374" s="22" t="s">
        <v>10</v>
      </c>
      <c r="C1374" s="22">
        <v>1185732</v>
      </c>
      <c r="D1374" s="23">
        <v>44208</v>
      </c>
      <c r="E1374" s="22" t="s">
        <v>131</v>
      </c>
      <c r="F1374" s="22" t="s">
        <v>43</v>
      </c>
      <c r="G1374" s="22" t="s">
        <v>63</v>
      </c>
      <c r="H1374" s="22" t="s">
        <v>12</v>
      </c>
      <c r="I1374" s="24">
        <v>0.45</v>
      </c>
      <c r="J1374" s="25">
        <v>8500</v>
      </c>
      <c r="K1374" s="26">
        <f>I1374*J1374</f>
        <v>3825</v>
      </c>
      <c r="L1374" s="26">
        <f>K1374*M1374</f>
        <v>1721.25</v>
      </c>
      <c r="M1374" s="27">
        <v>0.45</v>
      </c>
      <c r="P1374" s="3"/>
    </row>
    <row r="1375" spans="1:18" x14ac:dyDescent="0.3">
      <c r="B1375" s="22" t="s">
        <v>10</v>
      </c>
      <c r="C1375" s="22">
        <v>1185732</v>
      </c>
      <c r="D1375" s="23">
        <v>44208</v>
      </c>
      <c r="E1375" s="22" t="s">
        <v>131</v>
      </c>
      <c r="F1375" s="22" t="s">
        <v>43</v>
      </c>
      <c r="G1375" s="22" t="s">
        <v>63</v>
      </c>
      <c r="H1375" s="22" t="s">
        <v>15</v>
      </c>
      <c r="I1375" s="24">
        <v>0.45</v>
      </c>
      <c r="J1375" s="25">
        <v>6500</v>
      </c>
      <c r="K1375" s="26">
        <f>I1375*J1375</f>
        <v>2925</v>
      </c>
      <c r="L1375" s="26">
        <f>K1375*M1375</f>
        <v>1023.7499999999999</v>
      </c>
      <c r="M1375" s="27">
        <v>0.35</v>
      </c>
      <c r="P1375" s="3"/>
    </row>
    <row r="1376" spans="1:18" x14ac:dyDescent="0.3">
      <c r="B1376" s="22" t="s">
        <v>10</v>
      </c>
      <c r="C1376" s="22">
        <v>1185732</v>
      </c>
      <c r="D1376" s="23">
        <v>44208</v>
      </c>
      <c r="E1376" s="22" t="s">
        <v>131</v>
      </c>
      <c r="F1376" s="22" t="s">
        <v>43</v>
      </c>
      <c r="G1376" s="22" t="s">
        <v>63</v>
      </c>
      <c r="H1376" s="22" t="s">
        <v>13</v>
      </c>
      <c r="I1376" s="24">
        <v>0.35000000000000003</v>
      </c>
      <c r="J1376" s="25">
        <v>6500</v>
      </c>
      <c r="K1376" s="26">
        <f t="shared" ref="K1376:K1379" si="452">I1376*J1376</f>
        <v>2275</v>
      </c>
      <c r="L1376" s="26">
        <f t="shared" ref="L1376:L1385" si="453">K1376*M1376</f>
        <v>568.75</v>
      </c>
      <c r="M1376" s="27">
        <v>0.25</v>
      </c>
      <c r="P1376" s="3"/>
    </row>
    <row r="1377" spans="2:16" x14ac:dyDescent="0.3">
      <c r="B1377" s="22" t="s">
        <v>10</v>
      </c>
      <c r="C1377" s="22">
        <v>1185732</v>
      </c>
      <c r="D1377" s="23">
        <v>44208</v>
      </c>
      <c r="E1377" s="22" t="s">
        <v>131</v>
      </c>
      <c r="F1377" s="22" t="s">
        <v>43</v>
      </c>
      <c r="G1377" s="22" t="s">
        <v>63</v>
      </c>
      <c r="H1377" s="22" t="s">
        <v>14</v>
      </c>
      <c r="I1377" s="24">
        <v>0.39999999999999997</v>
      </c>
      <c r="J1377" s="25">
        <v>5000</v>
      </c>
      <c r="K1377" s="26">
        <f t="shared" si="452"/>
        <v>1999.9999999999998</v>
      </c>
      <c r="L1377" s="26">
        <f t="shared" si="453"/>
        <v>599.99999999999989</v>
      </c>
      <c r="M1377" s="27">
        <v>0.3</v>
      </c>
      <c r="P1377" s="3"/>
    </row>
    <row r="1378" spans="2:16" x14ac:dyDescent="0.3">
      <c r="B1378" s="22" t="s">
        <v>10</v>
      </c>
      <c r="C1378" s="22">
        <v>1185732</v>
      </c>
      <c r="D1378" s="23">
        <v>44208</v>
      </c>
      <c r="E1378" s="22" t="s">
        <v>131</v>
      </c>
      <c r="F1378" s="22" t="s">
        <v>43</v>
      </c>
      <c r="G1378" s="22" t="s">
        <v>63</v>
      </c>
      <c r="H1378" s="22" t="s">
        <v>16</v>
      </c>
      <c r="I1378" s="24">
        <v>0.55000000000000004</v>
      </c>
      <c r="J1378" s="25">
        <v>5500</v>
      </c>
      <c r="K1378" s="26">
        <f t="shared" si="452"/>
        <v>3025.0000000000005</v>
      </c>
      <c r="L1378" s="26">
        <f t="shared" si="453"/>
        <v>1058.75</v>
      </c>
      <c r="M1378" s="27">
        <v>0.35</v>
      </c>
      <c r="P1378" s="3"/>
    </row>
    <row r="1379" spans="2:16" x14ac:dyDescent="0.3">
      <c r="B1379" s="22" t="s">
        <v>10</v>
      </c>
      <c r="C1379" s="22">
        <v>1185732</v>
      </c>
      <c r="D1379" s="23">
        <v>44208</v>
      </c>
      <c r="E1379" s="22" t="s">
        <v>131</v>
      </c>
      <c r="F1379" s="22" t="s">
        <v>43</v>
      </c>
      <c r="G1379" s="22" t="s">
        <v>63</v>
      </c>
      <c r="H1379" s="22" t="s">
        <v>17</v>
      </c>
      <c r="I1379" s="24">
        <v>0.45</v>
      </c>
      <c r="J1379" s="25">
        <v>6500</v>
      </c>
      <c r="K1379" s="26">
        <f t="shared" si="452"/>
        <v>2925</v>
      </c>
      <c r="L1379" s="26">
        <f t="shared" si="453"/>
        <v>1462.5</v>
      </c>
      <c r="M1379" s="27">
        <v>0.5</v>
      </c>
      <c r="P1379" s="3"/>
    </row>
    <row r="1380" spans="2:16" x14ac:dyDescent="0.3">
      <c r="B1380" s="22" t="s">
        <v>10</v>
      </c>
      <c r="C1380" s="22">
        <v>1185732</v>
      </c>
      <c r="D1380" s="23">
        <v>44237</v>
      </c>
      <c r="E1380" s="22" t="s">
        <v>131</v>
      </c>
      <c r="F1380" s="22" t="s">
        <v>43</v>
      </c>
      <c r="G1380" s="22" t="s">
        <v>63</v>
      </c>
      <c r="H1380" s="22" t="s">
        <v>12</v>
      </c>
      <c r="I1380" s="24">
        <v>0.45</v>
      </c>
      <c r="J1380" s="25">
        <v>9000</v>
      </c>
      <c r="K1380" s="26">
        <f>I1380*J1380</f>
        <v>4050</v>
      </c>
      <c r="L1380" s="26">
        <f>K1380*M1380</f>
        <v>1822.5</v>
      </c>
      <c r="M1380" s="27">
        <v>0.45</v>
      </c>
      <c r="P1380" s="3"/>
    </row>
    <row r="1381" spans="2:16" x14ac:dyDescent="0.3">
      <c r="B1381" s="22" t="s">
        <v>10</v>
      </c>
      <c r="C1381" s="22">
        <v>1185732</v>
      </c>
      <c r="D1381" s="23">
        <v>44237</v>
      </c>
      <c r="E1381" s="22" t="s">
        <v>131</v>
      </c>
      <c r="F1381" s="22" t="s">
        <v>43</v>
      </c>
      <c r="G1381" s="22" t="s">
        <v>63</v>
      </c>
      <c r="H1381" s="22" t="s">
        <v>15</v>
      </c>
      <c r="I1381" s="24">
        <v>0.45</v>
      </c>
      <c r="J1381" s="25">
        <v>5500</v>
      </c>
      <c r="K1381" s="26">
        <f>I1381*J1381</f>
        <v>2475</v>
      </c>
      <c r="L1381" s="26">
        <f>K1381*M1381</f>
        <v>866.25</v>
      </c>
      <c r="M1381" s="27">
        <v>0.35</v>
      </c>
      <c r="P1381" s="3"/>
    </row>
    <row r="1382" spans="2:16" x14ac:dyDescent="0.3">
      <c r="B1382" s="22" t="s">
        <v>10</v>
      </c>
      <c r="C1382" s="22">
        <v>1185732</v>
      </c>
      <c r="D1382" s="23">
        <v>44237</v>
      </c>
      <c r="E1382" s="22" t="s">
        <v>131</v>
      </c>
      <c r="F1382" s="22" t="s">
        <v>43</v>
      </c>
      <c r="G1382" s="22" t="s">
        <v>63</v>
      </c>
      <c r="H1382" s="22" t="s">
        <v>13</v>
      </c>
      <c r="I1382" s="24">
        <v>0.35000000000000003</v>
      </c>
      <c r="J1382" s="25">
        <v>6000</v>
      </c>
      <c r="K1382" s="26">
        <f t="shared" ref="K1382:K1385" si="454">I1382*J1382</f>
        <v>2100</v>
      </c>
      <c r="L1382" s="26">
        <f t="shared" si="453"/>
        <v>525</v>
      </c>
      <c r="M1382" s="27">
        <v>0.25</v>
      </c>
      <c r="P1382" s="3"/>
    </row>
    <row r="1383" spans="2:16" x14ac:dyDescent="0.3">
      <c r="B1383" s="22" t="s">
        <v>10</v>
      </c>
      <c r="C1383" s="22">
        <v>1185732</v>
      </c>
      <c r="D1383" s="23">
        <v>44237</v>
      </c>
      <c r="E1383" s="22" t="s">
        <v>131</v>
      </c>
      <c r="F1383" s="22" t="s">
        <v>43</v>
      </c>
      <c r="G1383" s="22" t="s">
        <v>63</v>
      </c>
      <c r="H1383" s="22" t="s">
        <v>14</v>
      </c>
      <c r="I1383" s="24">
        <v>0.39999999999999997</v>
      </c>
      <c r="J1383" s="25">
        <v>4750</v>
      </c>
      <c r="K1383" s="26">
        <f t="shared" si="454"/>
        <v>1899.9999999999998</v>
      </c>
      <c r="L1383" s="26">
        <f t="shared" si="453"/>
        <v>569.99999999999989</v>
      </c>
      <c r="M1383" s="27">
        <v>0.3</v>
      </c>
      <c r="P1383" s="3"/>
    </row>
    <row r="1384" spans="2:16" x14ac:dyDescent="0.3">
      <c r="B1384" s="22" t="s">
        <v>10</v>
      </c>
      <c r="C1384" s="22">
        <v>1185732</v>
      </c>
      <c r="D1384" s="23">
        <v>44237</v>
      </c>
      <c r="E1384" s="22" t="s">
        <v>131</v>
      </c>
      <c r="F1384" s="22" t="s">
        <v>43</v>
      </c>
      <c r="G1384" s="22" t="s">
        <v>63</v>
      </c>
      <c r="H1384" s="22" t="s">
        <v>16</v>
      </c>
      <c r="I1384" s="24">
        <v>0.55000000000000004</v>
      </c>
      <c r="J1384" s="25">
        <v>5500</v>
      </c>
      <c r="K1384" s="26">
        <f t="shared" si="454"/>
        <v>3025.0000000000005</v>
      </c>
      <c r="L1384" s="26">
        <f t="shared" si="453"/>
        <v>1058.75</v>
      </c>
      <c r="M1384" s="27">
        <v>0.35</v>
      </c>
      <c r="P1384" s="3"/>
    </row>
    <row r="1385" spans="2:16" x14ac:dyDescent="0.3">
      <c r="B1385" s="22" t="s">
        <v>10</v>
      </c>
      <c r="C1385" s="22">
        <v>1185732</v>
      </c>
      <c r="D1385" s="23">
        <v>44237</v>
      </c>
      <c r="E1385" s="22" t="s">
        <v>131</v>
      </c>
      <c r="F1385" s="22" t="s">
        <v>43</v>
      </c>
      <c r="G1385" s="22" t="s">
        <v>63</v>
      </c>
      <c r="H1385" s="22" t="s">
        <v>17</v>
      </c>
      <c r="I1385" s="24">
        <v>0.45</v>
      </c>
      <c r="J1385" s="25">
        <v>6500</v>
      </c>
      <c r="K1385" s="26">
        <f t="shared" si="454"/>
        <v>2925</v>
      </c>
      <c r="L1385" s="26">
        <f t="shared" si="453"/>
        <v>1462.5</v>
      </c>
      <c r="M1385" s="27">
        <v>0.5</v>
      </c>
      <c r="P1385" s="3"/>
    </row>
    <row r="1386" spans="2:16" x14ac:dyDescent="0.3">
      <c r="B1386" s="22" t="s">
        <v>10</v>
      </c>
      <c r="C1386" s="22">
        <v>1185732</v>
      </c>
      <c r="D1386" s="23">
        <v>44263</v>
      </c>
      <c r="E1386" s="22" t="s">
        <v>131</v>
      </c>
      <c r="F1386" s="22" t="s">
        <v>43</v>
      </c>
      <c r="G1386" s="22" t="s">
        <v>63</v>
      </c>
      <c r="H1386" s="22" t="s">
        <v>12</v>
      </c>
      <c r="I1386" s="24">
        <v>0.45</v>
      </c>
      <c r="J1386" s="25">
        <v>8700</v>
      </c>
      <c r="K1386" s="26">
        <f>I1386*J1386</f>
        <v>3915</v>
      </c>
      <c r="L1386" s="26">
        <f>K1386*M1386</f>
        <v>1761.75</v>
      </c>
      <c r="M1386" s="27">
        <v>0.45</v>
      </c>
      <c r="P1386" s="3"/>
    </row>
    <row r="1387" spans="2:16" x14ac:dyDescent="0.3">
      <c r="B1387" s="22" t="s">
        <v>10</v>
      </c>
      <c r="C1387" s="22">
        <v>1185732</v>
      </c>
      <c r="D1387" s="23">
        <v>44263</v>
      </c>
      <c r="E1387" s="22" t="s">
        <v>131</v>
      </c>
      <c r="F1387" s="22" t="s">
        <v>43</v>
      </c>
      <c r="G1387" s="22" t="s">
        <v>63</v>
      </c>
      <c r="H1387" s="22" t="s">
        <v>15</v>
      </c>
      <c r="I1387" s="24">
        <v>0.45</v>
      </c>
      <c r="J1387" s="25">
        <v>5500</v>
      </c>
      <c r="K1387" s="26">
        <f>I1387*J1387</f>
        <v>2475</v>
      </c>
      <c r="L1387" s="26">
        <f>K1387*M1387</f>
        <v>866.25</v>
      </c>
      <c r="M1387" s="27">
        <v>0.35</v>
      </c>
      <c r="P1387" s="3"/>
    </row>
    <row r="1388" spans="2:16" x14ac:dyDescent="0.3">
      <c r="B1388" s="22" t="s">
        <v>10</v>
      </c>
      <c r="C1388" s="22">
        <v>1185732</v>
      </c>
      <c r="D1388" s="23">
        <v>44263</v>
      </c>
      <c r="E1388" s="22" t="s">
        <v>131</v>
      </c>
      <c r="F1388" s="22" t="s">
        <v>43</v>
      </c>
      <c r="G1388" s="22" t="s">
        <v>63</v>
      </c>
      <c r="H1388" s="22" t="s">
        <v>13</v>
      </c>
      <c r="I1388" s="24">
        <v>0.35000000000000003</v>
      </c>
      <c r="J1388" s="25">
        <v>5750</v>
      </c>
      <c r="K1388" s="26">
        <f t="shared" ref="K1388:K1391" si="455">I1388*J1388</f>
        <v>2012.5000000000002</v>
      </c>
      <c r="L1388" s="26">
        <f t="shared" ref="L1388:L1391" si="456">K1388*M1388</f>
        <v>503.12500000000006</v>
      </c>
      <c r="M1388" s="27">
        <v>0.25</v>
      </c>
      <c r="P1388" s="3"/>
    </row>
    <row r="1389" spans="2:16" x14ac:dyDescent="0.3">
      <c r="B1389" s="22" t="s">
        <v>10</v>
      </c>
      <c r="C1389" s="22">
        <v>1185732</v>
      </c>
      <c r="D1389" s="23">
        <v>44263</v>
      </c>
      <c r="E1389" s="22" t="s">
        <v>131</v>
      </c>
      <c r="F1389" s="22" t="s">
        <v>43</v>
      </c>
      <c r="G1389" s="22" t="s">
        <v>63</v>
      </c>
      <c r="H1389" s="22" t="s">
        <v>14</v>
      </c>
      <c r="I1389" s="24">
        <v>0.39999999999999997</v>
      </c>
      <c r="J1389" s="25">
        <v>4250</v>
      </c>
      <c r="K1389" s="26">
        <f t="shared" si="455"/>
        <v>1699.9999999999998</v>
      </c>
      <c r="L1389" s="26">
        <f t="shared" si="456"/>
        <v>509.99999999999989</v>
      </c>
      <c r="M1389" s="27">
        <v>0.3</v>
      </c>
      <c r="P1389" s="3"/>
    </row>
    <row r="1390" spans="2:16" x14ac:dyDescent="0.3">
      <c r="B1390" s="22" t="s">
        <v>10</v>
      </c>
      <c r="C1390" s="22">
        <v>1185732</v>
      </c>
      <c r="D1390" s="23">
        <v>44263</v>
      </c>
      <c r="E1390" s="22" t="s">
        <v>131</v>
      </c>
      <c r="F1390" s="22" t="s">
        <v>43</v>
      </c>
      <c r="G1390" s="22" t="s">
        <v>63</v>
      </c>
      <c r="H1390" s="22" t="s">
        <v>16</v>
      </c>
      <c r="I1390" s="24">
        <v>0.55000000000000004</v>
      </c>
      <c r="J1390" s="25">
        <v>4750</v>
      </c>
      <c r="K1390" s="26">
        <f t="shared" si="455"/>
        <v>2612.5</v>
      </c>
      <c r="L1390" s="26">
        <f t="shared" si="456"/>
        <v>914.37499999999989</v>
      </c>
      <c r="M1390" s="27">
        <v>0.35</v>
      </c>
      <c r="P1390" s="3"/>
    </row>
    <row r="1391" spans="2:16" x14ac:dyDescent="0.3">
      <c r="B1391" s="22" t="s">
        <v>10</v>
      </c>
      <c r="C1391" s="22">
        <v>1185732</v>
      </c>
      <c r="D1391" s="23">
        <v>44263</v>
      </c>
      <c r="E1391" s="22" t="s">
        <v>131</v>
      </c>
      <c r="F1391" s="22" t="s">
        <v>43</v>
      </c>
      <c r="G1391" s="22" t="s">
        <v>63</v>
      </c>
      <c r="H1391" s="22" t="s">
        <v>17</v>
      </c>
      <c r="I1391" s="24">
        <v>0.45</v>
      </c>
      <c r="J1391" s="25">
        <v>5750</v>
      </c>
      <c r="K1391" s="26">
        <f t="shared" si="455"/>
        <v>2587.5</v>
      </c>
      <c r="L1391" s="26">
        <f t="shared" si="456"/>
        <v>1293.75</v>
      </c>
      <c r="M1391" s="27">
        <v>0.5</v>
      </c>
      <c r="P1391" s="3"/>
    </row>
    <row r="1392" spans="2:16" x14ac:dyDescent="0.3">
      <c r="B1392" s="22" t="s">
        <v>10</v>
      </c>
      <c r="C1392" s="22">
        <v>1185732</v>
      </c>
      <c r="D1392" s="23">
        <v>44295</v>
      </c>
      <c r="E1392" s="22" t="s">
        <v>131</v>
      </c>
      <c r="F1392" s="22" t="s">
        <v>43</v>
      </c>
      <c r="G1392" s="22" t="s">
        <v>63</v>
      </c>
      <c r="H1392" s="22" t="s">
        <v>12</v>
      </c>
      <c r="I1392" s="24">
        <v>0.45</v>
      </c>
      <c r="J1392" s="25">
        <v>8250</v>
      </c>
      <c r="K1392" s="26">
        <f>I1392*J1392</f>
        <v>3712.5</v>
      </c>
      <c r="L1392" s="26">
        <f>K1392*M1392</f>
        <v>1670.625</v>
      </c>
      <c r="M1392" s="27">
        <v>0.45</v>
      </c>
      <c r="P1392" s="3"/>
    </row>
    <row r="1393" spans="2:16" x14ac:dyDescent="0.3">
      <c r="B1393" s="22" t="s">
        <v>10</v>
      </c>
      <c r="C1393" s="22">
        <v>1185732</v>
      </c>
      <c r="D1393" s="23">
        <v>44295</v>
      </c>
      <c r="E1393" s="22" t="s">
        <v>131</v>
      </c>
      <c r="F1393" s="22" t="s">
        <v>43</v>
      </c>
      <c r="G1393" s="22" t="s">
        <v>63</v>
      </c>
      <c r="H1393" s="22" t="s">
        <v>15</v>
      </c>
      <c r="I1393" s="24">
        <v>0.45</v>
      </c>
      <c r="J1393" s="25">
        <v>5250</v>
      </c>
      <c r="K1393" s="26">
        <f>I1393*J1393</f>
        <v>2362.5</v>
      </c>
      <c r="L1393" s="26">
        <f>K1393*M1393</f>
        <v>826.875</v>
      </c>
      <c r="M1393" s="27">
        <v>0.35</v>
      </c>
      <c r="P1393" s="3"/>
    </row>
    <row r="1394" spans="2:16" x14ac:dyDescent="0.3">
      <c r="B1394" s="22" t="s">
        <v>10</v>
      </c>
      <c r="C1394" s="22">
        <v>1185732</v>
      </c>
      <c r="D1394" s="23">
        <v>44295</v>
      </c>
      <c r="E1394" s="22" t="s">
        <v>131</v>
      </c>
      <c r="F1394" s="22" t="s">
        <v>43</v>
      </c>
      <c r="G1394" s="22" t="s">
        <v>63</v>
      </c>
      <c r="H1394" s="22" t="s">
        <v>13</v>
      </c>
      <c r="I1394" s="24">
        <v>0.35000000000000003</v>
      </c>
      <c r="J1394" s="25">
        <v>5250</v>
      </c>
      <c r="K1394" s="26">
        <f t="shared" ref="K1394:K1397" si="457">I1394*J1394</f>
        <v>1837.5000000000002</v>
      </c>
      <c r="L1394" s="26">
        <f t="shared" ref="L1394:L1397" si="458">K1394*M1394</f>
        <v>459.37500000000006</v>
      </c>
      <c r="M1394" s="27">
        <v>0.25</v>
      </c>
      <c r="P1394" s="3"/>
    </row>
    <row r="1395" spans="2:16" x14ac:dyDescent="0.3">
      <c r="B1395" s="22" t="s">
        <v>10</v>
      </c>
      <c r="C1395" s="22">
        <v>1185732</v>
      </c>
      <c r="D1395" s="23">
        <v>44295</v>
      </c>
      <c r="E1395" s="22" t="s">
        <v>131</v>
      </c>
      <c r="F1395" s="22" t="s">
        <v>43</v>
      </c>
      <c r="G1395" s="22" t="s">
        <v>63</v>
      </c>
      <c r="H1395" s="22" t="s">
        <v>14</v>
      </c>
      <c r="I1395" s="24">
        <v>0.39999999999999997</v>
      </c>
      <c r="J1395" s="25">
        <v>4500</v>
      </c>
      <c r="K1395" s="26">
        <f t="shared" si="457"/>
        <v>1799.9999999999998</v>
      </c>
      <c r="L1395" s="26">
        <f t="shared" si="458"/>
        <v>539.99999999999989</v>
      </c>
      <c r="M1395" s="27">
        <v>0.3</v>
      </c>
      <c r="P1395" s="3"/>
    </row>
    <row r="1396" spans="2:16" x14ac:dyDescent="0.3">
      <c r="B1396" s="22" t="s">
        <v>10</v>
      </c>
      <c r="C1396" s="22">
        <v>1185732</v>
      </c>
      <c r="D1396" s="23">
        <v>44295</v>
      </c>
      <c r="E1396" s="22" t="s">
        <v>131</v>
      </c>
      <c r="F1396" s="22" t="s">
        <v>43</v>
      </c>
      <c r="G1396" s="22" t="s">
        <v>63</v>
      </c>
      <c r="H1396" s="22" t="s">
        <v>16</v>
      </c>
      <c r="I1396" s="24">
        <v>0.55000000000000004</v>
      </c>
      <c r="J1396" s="25">
        <v>4750</v>
      </c>
      <c r="K1396" s="26">
        <f t="shared" si="457"/>
        <v>2612.5</v>
      </c>
      <c r="L1396" s="26">
        <f t="shared" si="458"/>
        <v>914.37499999999989</v>
      </c>
      <c r="M1396" s="27">
        <v>0.35</v>
      </c>
      <c r="P1396" s="3"/>
    </row>
    <row r="1397" spans="2:16" x14ac:dyDescent="0.3">
      <c r="B1397" s="22" t="s">
        <v>10</v>
      </c>
      <c r="C1397" s="22">
        <v>1185732</v>
      </c>
      <c r="D1397" s="23">
        <v>44295</v>
      </c>
      <c r="E1397" s="22" t="s">
        <v>131</v>
      </c>
      <c r="F1397" s="22" t="s">
        <v>43</v>
      </c>
      <c r="G1397" s="22" t="s">
        <v>63</v>
      </c>
      <c r="H1397" s="22" t="s">
        <v>17</v>
      </c>
      <c r="I1397" s="24">
        <v>0.45</v>
      </c>
      <c r="J1397" s="25">
        <v>6000</v>
      </c>
      <c r="K1397" s="26">
        <f t="shared" si="457"/>
        <v>2700</v>
      </c>
      <c r="L1397" s="26">
        <f t="shared" si="458"/>
        <v>1350</v>
      </c>
      <c r="M1397" s="27">
        <v>0.5</v>
      </c>
      <c r="P1397" s="3"/>
    </row>
    <row r="1398" spans="2:16" x14ac:dyDescent="0.3">
      <c r="B1398" s="22" t="s">
        <v>10</v>
      </c>
      <c r="C1398" s="22">
        <v>1185732</v>
      </c>
      <c r="D1398" s="23">
        <v>44324</v>
      </c>
      <c r="E1398" s="22" t="s">
        <v>131</v>
      </c>
      <c r="F1398" s="22" t="s">
        <v>43</v>
      </c>
      <c r="G1398" s="22" t="s">
        <v>63</v>
      </c>
      <c r="H1398" s="22" t="s">
        <v>12</v>
      </c>
      <c r="I1398" s="24">
        <v>0.55000000000000004</v>
      </c>
      <c r="J1398" s="25">
        <v>8700</v>
      </c>
      <c r="K1398" s="26">
        <f>I1398*J1398</f>
        <v>4785</v>
      </c>
      <c r="L1398" s="26">
        <f>K1398*M1398</f>
        <v>2153.25</v>
      </c>
      <c r="M1398" s="27">
        <v>0.45</v>
      </c>
      <c r="P1398" s="3"/>
    </row>
    <row r="1399" spans="2:16" x14ac:dyDescent="0.3">
      <c r="B1399" s="22" t="s">
        <v>10</v>
      </c>
      <c r="C1399" s="22">
        <v>1185732</v>
      </c>
      <c r="D1399" s="23">
        <v>44324</v>
      </c>
      <c r="E1399" s="22" t="s">
        <v>131</v>
      </c>
      <c r="F1399" s="22" t="s">
        <v>43</v>
      </c>
      <c r="G1399" s="22" t="s">
        <v>63</v>
      </c>
      <c r="H1399" s="22" t="s">
        <v>15</v>
      </c>
      <c r="I1399" s="24">
        <v>0.55000000000000004</v>
      </c>
      <c r="J1399" s="25">
        <v>5750</v>
      </c>
      <c r="K1399" s="26">
        <f>I1399*J1399</f>
        <v>3162.5000000000005</v>
      </c>
      <c r="L1399" s="26">
        <f>K1399*M1399</f>
        <v>1106.875</v>
      </c>
      <c r="M1399" s="27">
        <v>0.35</v>
      </c>
      <c r="P1399" s="3"/>
    </row>
    <row r="1400" spans="2:16" x14ac:dyDescent="0.3">
      <c r="B1400" s="22" t="s">
        <v>10</v>
      </c>
      <c r="C1400" s="22">
        <v>1185732</v>
      </c>
      <c r="D1400" s="23">
        <v>44324</v>
      </c>
      <c r="E1400" s="22" t="s">
        <v>131</v>
      </c>
      <c r="F1400" s="22" t="s">
        <v>43</v>
      </c>
      <c r="G1400" s="22" t="s">
        <v>63</v>
      </c>
      <c r="H1400" s="22" t="s">
        <v>13</v>
      </c>
      <c r="I1400" s="24">
        <v>0.5</v>
      </c>
      <c r="J1400" s="25">
        <v>5500</v>
      </c>
      <c r="K1400" s="26">
        <f t="shared" ref="K1400:K1403" si="459">I1400*J1400</f>
        <v>2750</v>
      </c>
      <c r="L1400" s="26">
        <f t="shared" ref="L1400:L1403" si="460">K1400*M1400</f>
        <v>687.5</v>
      </c>
      <c r="M1400" s="27">
        <v>0.25</v>
      </c>
      <c r="P1400" s="3"/>
    </row>
    <row r="1401" spans="2:16" x14ac:dyDescent="0.3">
      <c r="B1401" s="22" t="s">
        <v>10</v>
      </c>
      <c r="C1401" s="22">
        <v>1185732</v>
      </c>
      <c r="D1401" s="23">
        <v>44324</v>
      </c>
      <c r="E1401" s="22" t="s">
        <v>131</v>
      </c>
      <c r="F1401" s="22" t="s">
        <v>43</v>
      </c>
      <c r="G1401" s="22" t="s">
        <v>63</v>
      </c>
      <c r="H1401" s="22" t="s">
        <v>14</v>
      </c>
      <c r="I1401" s="24">
        <v>0.5</v>
      </c>
      <c r="J1401" s="25">
        <v>5000</v>
      </c>
      <c r="K1401" s="26">
        <f t="shared" si="459"/>
        <v>2500</v>
      </c>
      <c r="L1401" s="26">
        <f t="shared" si="460"/>
        <v>750</v>
      </c>
      <c r="M1401" s="27">
        <v>0.3</v>
      </c>
      <c r="P1401" s="3"/>
    </row>
    <row r="1402" spans="2:16" x14ac:dyDescent="0.3">
      <c r="B1402" s="22" t="s">
        <v>10</v>
      </c>
      <c r="C1402" s="22">
        <v>1185732</v>
      </c>
      <c r="D1402" s="23">
        <v>44324</v>
      </c>
      <c r="E1402" s="22" t="s">
        <v>131</v>
      </c>
      <c r="F1402" s="22" t="s">
        <v>43</v>
      </c>
      <c r="G1402" s="22" t="s">
        <v>63</v>
      </c>
      <c r="H1402" s="22" t="s">
        <v>16</v>
      </c>
      <c r="I1402" s="24">
        <v>0.6</v>
      </c>
      <c r="J1402" s="25">
        <v>5250</v>
      </c>
      <c r="K1402" s="26">
        <f t="shared" si="459"/>
        <v>3150</v>
      </c>
      <c r="L1402" s="26">
        <f t="shared" si="460"/>
        <v>1102.5</v>
      </c>
      <c r="M1402" s="27">
        <v>0.35</v>
      </c>
      <c r="P1402" s="3"/>
    </row>
    <row r="1403" spans="2:16" x14ac:dyDescent="0.3">
      <c r="B1403" s="22" t="s">
        <v>10</v>
      </c>
      <c r="C1403" s="22">
        <v>1185732</v>
      </c>
      <c r="D1403" s="23">
        <v>44324</v>
      </c>
      <c r="E1403" s="22" t="s">
        <v>131</v>
      </c>
      <c r="F1403" s="22" t="s">
        <v>43</v>
      </c>
      <c r="G1403" s="22" t="s">
        <v>63</v>
      </c>
      <c r="H1403" s="22" t="s">
        <v>17</v>
      </c>
      <c r="I1403" s="24">
        <v>0.65</v>
      </c>
      <c r="J1403" s="25">
        <v>6250</v>
      </c>
      <c r="K1403" s="26">
        <f t="shared" si="459"/>
        <v>4062.5</v>
      </c>
      <c r="L1403" s="26">
        <f t="shared" si="460"/>
        <v>2031.25</v>
      </c>
      <c r="M1403" s="27">
        <v>0.5</v>
      </c>
      <c r="P1403" s="3"/>
    </row>
    <row r="1404" spans="2:16" x14ac:dyDescent="0.3">
      <c r="B1404" s="22" t="s">
        <v>10</v>
      </c>
      <c r="C1404" s="22">
        <v>1185732</v>
      </c>
      <c r="D1404" s="23">
        <v>44357</v>
      </c>
      <c r="E1404" s="22" t="s">
        <v>131</v>
      </c>
      <c r="F1404" s="22" t="s">
        <v>43</v>
      </c>
      <c r="G1404" s="22" t="s">
        <v>63</v>
      </c>
      <c r="H1404" s="22" t="s">
        <v>12</v>
      </c>
      <c r="I1404" s="24">
        <v>0.6</v>
      </c>
      <c r="J1404" s="25">
        <v>8750</v>
      </c>
      <c r="K1404" s="26">
        <f>I1404*J1404</f>
        <v>5250</v>
      </c>
      <c r="L1404" s="26">
        <f>K1404*M1404</f>
        <v>2362.5</v>
      </c>
      <c r="M1404" s="27">
        <v>0.45</v>
      </c>
      <c r="P1404" s="3"/>
    </row>
    <row r="1405" spans="2:16" x14ac:dyDescent="0.3">
      <c r="B1405" s="22" t="s">
        <v>10</v>
      </c>
      <c r="C1405" s="22">
        <v>1185732</v>
      </c>
      <c r="D1405" s="23">
        <v>44357</v>
      </c>
      <c r="E1405" s="22" t="s">
        <v>131</v>
      </c>
      <c r="F1405" s="22" t="s">
        <v>43</v>
      </c>
      <c r="G1405" s="22" t="s">
        <v>63</v>
      </c>
      <c r="H1405" s="22" t="s">
        <v>15</v>
      </c>
      <c r="I1405" s="24">
        <v>0.55000000000000004</v>
      </c>
      <c r="J1405" s="25">
        <v>6250</v>
      </c>
      <c r="K1405" s="26">
        <f>I1405*J1405</f>
        <v>3437.5000000000005</v>
      </c>
      <c r="L1405" s="26">
        <f>K1405*M1405</f>
        <v>1203.125</v>
      </c>
      <c r="M1405" s="27">
        <v>0.35</v>
      </c>
      <c r="P1405" s="3"/>
    </row>
    <row r="1406" spans="2:16" x14ac:dyDescent="0.3">
      <c r="B1406" s="22" t="s">
        <v>10</v>
      </c>
      <c r="C1406" s="22">
        <v>1185732</v>
      </c>
      <c r="D1406" s="23">
        <v>44357</v>
      </c>
      <c r="E1406" s="22" t="s">
        <v>131</v>
      </c>
      <c r="F1406" s="22" t="s">
        <v>43</v>
      </c>
      <c r="G1406" s="22" t="s">
        <v>63</v>
      </c>
      <c r="H1406" s="22" t="s">
        <v>13</v>
      </c>
      <c r="I1406" s="24">
        <v>0.5</v>
      </c>
      <c r="J1406" s="25">
        <v>6000</v>
      </c>
      <c r="K1406" s="26">
        <f t="shared" ref="K1406:K1409" si="461">I1406*J1406</f>
        <v>3000</v>
      </c>
      <c r="L1406" s="26">
        <f t="shared" ref="L1406:L1409" si="462">K1406*M1406</f>
        <v>750</v>
      </c>
      <c r="M1406" s="27">
        <v>0.25</v>
      </c>
      <c r="P1406" s="3"/>
    </row>
    <row r="1407" spans="2:16" x14ac:dyDescent="0.3">
      <c r="B1407" s="22" t="s">
        <v>10</v>
      </c>
      <c r="C1407" s="22">
        <v>1185732</v>
      </c>
      <c r="D1407" s="23">
        <v>44357</v>
      </c>
      <c r="E1407" s="22" t="s">
        <v>131</v>
      </c>
      <c r="F1407" s="22" t="s">
        <v>43</v>
      </c>
      <c r="G1407" s="22" t="s">
        <v>63</v>
      </c>
      <c r="H1407" s="22" t="s">
        <v>14</v>
      </c>
      <c r="I1407" s="24">
        <v>0.5</v>
      </c>
      <c r="J1407" s="25">
        <v>5750</v>
      </c>
      <c r="K1407" s="26">
        <f t="shared" si="461"/>
        <v>2875</v>
      </c>
      <c r="L1407" s="26">
        <f t="shared" si="462"/>
        <v>862.5</v>
      </c>
      <c r="M1407" s="27">
        <v>0.3</v>
      </c>
      <c r="P1407" s="3"/>
    </row>
    <row r="1408" spans="2:16" x14ac:dyDescent="0.3">
      <c r="B1408" s="22" t="s">
        <v>10</v>
      </c>
      <c r="C1408" s="22">
        <v>1185732</v>
      </c>
      <c r="D1408" s="23">
        <v>44357</v>
      </c>
      <c r="E1408" s="22" t="s">
        <v>131</v>
      </c>
      <c r="F1408" s="22" t="s">
        <v>43</v>
      </c>
      <c r="G1408" s="22" t="s">
        <v>63</v>
      </c>
      <c r="H1408" s="22" t="s">
        <v>16</v>
      </c>
      <c r="I1408" s="24">
        <v>0.65</v>
      </c>
      <c r="J1408" s="25">
        <v>5750</v>
      </c>
      <c r="K1408" s="26">
        <f t="shared" si="461"/>
        <v>3737.5</v>
      </c>
      <c r="L1408" s="26">
        <f t="shared" si="462"/>
        <v>1308.125</v>
      </c>
      <c r="M1408" s="27">
        <v>0.35</v>
      </c>
      <c r="P1408" s="3"/>
    </row>
    <row r="1409" spans="2:16" x14ac:dyDescent="0.3">
      <c r="B1409" s="22" t="s">
        <v>10</v>
      </c>
      <c r="C1409" s="22">
        <v>1185732</v>
      </c>
      <c r="D1409" s="23">
        <v>44357</v>
      </c>
      <c r="E1409" s="22" t="s">
        <v>131</v>
      </c>
      <c r="F1409" s="22" t="s">
        <v>43</v>
      </c>
      <c r="G1409" s="22" t="s">
        <v>63</v>
      </c>
      <c r="H1409" s="22" t="s">
        <v>17</v>
      </c>
      <c r="I1409" s="24">
        <v>0.70000000000000007</v>
      </c>
      <c r="J1409" s="25">
        <v>7250</v>
      </c>
      <c r="K1409" s="26">
        <f t="shared" si="461"/>
        <v>5075.0000000000009</v>
      </c>
      <c r="L1409" s="26">
        <f t="shared" si="462"/>
        <v>2537.5000000000005</v>
      </c>
      <c r="M1409" s="27">
        <v>0.5</v>
      </c>
      <c r="P1409" s="3"/>
    </row>
    <row r="1410" spans="2:16" x14ac:dyDescent="0.3">
      <c r="B1410" s="22" t="s">
        <v>10</v>
      </c>
      <c r="C1410" s="22">
        <v>1185732</v>
      </c>
      <c r="D1410" s="23">
        <v>44385</v>
      </c>
      <c r="E1410" s="22" t="s">
        <v>131</v>
      </c>
      <c r="F1410" s="22" t="s">
        <v>43</v>
      </c>
      <c r="G1410" s="22" t="s">
        <v>63</v>
      </c>
      <c r="H1410" s="22" t="s">
        <v>12</v>
      </c>
      <c r="I1410" s="24">
        <v>0.65</v>
      </c>
      <c r="J1410" s="25">
        <v>9500</v>
      </c>
      <c r="K1410" s="26">
        <f>I1410*J1410</f>
        <v>6175</v>
      </c>
      <c r="L1410" s="26">
        <f>K1410*M1410</f>
        <v>2778.75</v>
      </c>
      <c r="M1410" s="27">
        <v>0.45</v>
      </c>
      <c r="P1410" s="3"/>
    </row>
    <row r="1411" spans="2:16" x14ac:dyDescent="0.3">
      <c r="B1411" s="22" t="s">
        <v>10</v>
      </c>
      <c r="C1411" s="22">
        <v>1185732</v>
      </c>
      <c r="D1411" s="23">
        <v>44385</v>
      </c>
      <c r="E1411" s="22" t="s">
        <v>131</v>
      </c>
      <c r="F1411" s="22" t="s">
        <v>43</v>
      </c>
      <c r="G1411" s="22" t="s">
        <v>63</v>
      </c>
      <c r="H1411" s="22" t="s">
        <v>15</v>
      </c>
      <c r="I1411" s="24">
        <v>0.60000000000000009</v>
      </c>
      <c r="J1411" s="25">
        <v>7000</v>
      </c>
      <c r="K1411" s="26">
        <f>I1411*J1411</f>
        <v>4200.0000000000009</v>
      </c>
      <c r="L1411" s="26">
        <f>K1411*M1411</f>
        <v>1470.0000000000002</v>
      </c>
      <c r="M1411" s="27">
        <v>0.35</v>
      </c>
      <c r="P1411" s="3"/>
    </row>
    <row r="1412" spans="2:16" x14ac:dyDescent="0.3">
      <c r="B1412" s="22" t="s">
        <v>10</v>
      </c>
      <c r="C1412" s="22">
        <v>1185732</v>
      </c>
      <c r="D1412" s="23">
        <v>44385</v>
      </c>
      <c r="E1412" s="22" t="s">
        <v>131</v>
      </c>
      <c r="F1412" s="22" t="s">
        <v>43</v>
      </c>
      <c r="G1412" s="22" t="s">
        <v>63</v>
      </c>
      <c r="H1412" s="22" t="s">
        <v>13</v>
      </c>
      <c r="I1412" s="24">
        <v>0.55000000000000004</v>
      </c>
      <c r="J1412" s="25">
        <v>6250</v>
      </c>
      <c r="K1412" s="26">
        <f t="shared" ref="K1412:K1415" si="463">I1412*J1412</f>
        <v>3437.5000000000005</v>
      </c>
      <c r="L1412" s="26">
        <f t="shared" ref="L1412:L1415" si="464">K1412*M1412</f>
        <v>859.37500000000011</v>
      </c>
      <c r="M1412" s="27">
        <v>0.25</v>
      </c>
      <c r="P1412" s="3"/>
    </row>
    <row r="1413" spans="2:16" x14ac:dyDescent="0.3">
      <c r="B1413" s="22" t="s">
        <v>10</v>
      </c>
      <c r="C1413" s="22">
        <v>1185732</v>
      </c>
      <c r="D1413" s="23">
        <v>44385</v>
      </c>
      <c r="E1413" s="22" t="s">
        <v>131</v>
      </c>
      <c r="F1413" s="22" t="s">
        <v>43</v>
      </c>
      <c r="G1413" s="22" t="s">
        <v>63</v>
      </c>
      <c r="H1413" s="22" t="s">
        <v>14</v>
      </c>
      <c r="I1413" s="24">
        <v>0.55000000000000004</v>
      </c>
      <c r="J1413" s="25">
        <v>5750</v>
      </c>
      <c r="K1413" s="26">
        <f t="shared" si="463"/>
        <v>3162.5000000000005</v>
      </c>
      <c r="L1413" s="26">
        <f t="shared" si="464"/>
        <v>948.75000000000011</v>
      </c>
      <c r="M1413" s="27">
        <v>0.3</v>
      </c>
      <c r="P1413" s="3"/>
    </row>
    <row r="1414" spans="2:16" x14ac:dyDescent="0.3">
      <c r="B1414" s="22" t="s">
        <v>10</v>
      </c>
      <c r="C1414" s="22">
        <v>1185732</v>
      </c>
      <c r="D1414" s="23">
        <v>44385</v>
      </c>
      <c r="E1414" s="22" t="s">
        <v>131</v>
      </c>
      <c r="F1414" s="22" t="s">
        <v>43</v>
      </c>
      <c r="G1414" s="22" t="s">
        <v>63</v>
      </c>
      <c r="H1414" s="22" t="s">
        <v>16</v>
      </c>
      <c r="I1414" s="24">
        <v>0.65</v>
      </c>
      <c r="J1414" s="25">
        <v>6000</v>
      </c>
      <c r="K1414" s="26">
        <f t="shared" si="463"/>
        <v>3900</v>
      </c>
      <c r="L1414" s="26">
        <f t="shared" si="464"/>
        <v>1365</v>
      </c>
      <c r="M1414" s="27">
        <v>0.35</v>
      </c>
      <c r="P1414" s="3"/>
    </row>
    <row r="1415" spans="2:16" x14ac:dyDescent="0.3">
      <c r="B1415" s="22" t="s">
        <v>10</v>
      </c>
      <c r="C1415" s="22">
        <v>1185732</v>
      </c>
      <c r="D1415" s="23">
        <v>44385</v>
      </c>
      <c r="E1415" s="22" t="s">
        <v>131</v>
      </c>
      <c r="F1415" s="22" t="s">
        <v>43</v>
      </c>
      <c r="G1415" s="22" t="s">
        <v>63</v>
      </c>
      <c r="H1415" s="22" t="s">
        <v>17</v>
      </c>
      <c r="I1415" s="24">
        <v>0.70000000000000007</v>
      </c>
      <c r="J1415" s="25">
        <v>7750</v>
      </c>
      <c r="K1415" s="26">
        <f t="shared" si="463"/>
        <v>5425.0000000000009</v>
      </c>
      <c r="L1415" s="26">
        <f t="shared" si="464"/>
        <v>2712.5000000000005</v>
      </c>
      <c r="M1415" s="27">
        <v>0.5</v>
      </c>
      <c r="P1415" s="3"/>
    </row>
    <row r="1416" spans="2:16" x14ac:dyDescent="0.3">
      <c r="B1416" s="22" t="s">
        <v>10</v>
      </c>
      <c r="C1416" s="22">
        <v>1185732</v>
      </c>
      <c r="D1416" s="23">
        <v>44417</v>
      </c>
      <c r="E1416" s="22" t="s">
        <v>131</v>
      </c>
      <c r="F1416" s="22" t="s">
        <v>43</v>
      </c>
      <c r="G1416" s="22" t="s">
        <v>63</v>
      </c>
      <c r="H1416" s="22" t="s">
        <v>12</v>
      </c>
      <c r="I1416" s="24">
        <v>0.65</v>
      </c>
      <c r="J1416" s="25">
        <v>9250</v>
      </c>
      <c r="K1416" s="26">
        <f>I1416*J1416</f>
        <v>6012.5</v>
      </c>
      <c r="L1416" s="26">
        <f>K1416*M1416</f>
        <v>2705.625</v>
      </c>
      <c r="M1416" s="27">
        <v>0.45</v>
      </c>
      <c r="P1416" s="3"/>
    </row>
    <row r="1417" spans="2:16" x14ac:dyDescent="0.3">
      <c r="B1417" s="22" t="s">
        <v>10</v>
      </c>
      <c r="C1417" s="22">
        <v>1185732</v>
      </c>
      <c r="D1417" s="23">
        <v>44417</v>
      </c>
      <c r="E1417" s="22" t="s">
        <v>131</v>
      </c>
      <c r="F1417" s="22" t="s">
        <v>43</v>
      </c>
      <c r="G1417" s="22" t="s">
        <v>63</v>
      </c>
      <c r="H1417" s="22" t="s">
        <v>15</v>
      </c>
      <c r="I1417" s="24">
        <v>0.60000000000000009</v>
      </c>
      <c r="J1417" s="25">
        <v>7000</v>
      </c>
      <c r="K1417" s="26">
        <f>I1417*J1417</f>
        <v>4200.0000000000009</v>
      </c>
      <c r="L1417" s="26">
        <f>K1417*M1417</f>
        <v>1470.0000000000002</v>
      </c>
      <c r="M1417" s="27">
        <v>0.35</v>
      </c>
      <c r="P1417" s="3"/>
    </row>
    <row r="1418" spans="2:16" x14ac:dyDescent="0.3">
      <c r="B1418" s="22" t="s">
        <v>10</v>
      </c>
      <c r="C1418" s="22">
        <v>1185732</v>
      </c>
      <c r="D1418" s="23">
        <v>44417</v>
      </c>
      <c r="E1418" s="22" t="s">
        <v>131</v>
      </c>
      <c r="F1418" s="22" t="s">
        <v>43</v>
      </c>
      <c r="G1418" s="22" t="s">
        <v>63</v>
      </c>
      <c r="H1418" s="22" t="s">
        <v>13</v>
      </c>
      <c r="I1418" s="24">
        <v>0.55000000000000004</v>
      </c>
      <c r="J1418" s="25">
        <v>6250</v>
      </c>
      <c r="K1418" s="26">
        <f t="shared" ref="K1418:K1421" si="465">I1418*J1418</f>
        <v>3437.5000000000005</v>
      </c>
      <c r="L1418" s="26">
        <f t="shared" ref="L1418:L1421" si="466">K1418*M1418</f>
        <v>859.37500000000011</v>
      </c>
      <c r="M1418" s="27">
        <v>0.25</v>
      </c>
      <c r="P1418" s="3"/>
    </row>
    <row r="1419" spans="2:16" x14ac:dyDescent="0.3">
      <c r="B1419" s="22" t="s">
        <v>10</v>
      </c>
      <c r="C1419" s="22">
        <v>1185732</v>
      </c>
      <c r="D1419" s="23">
        <v>44417</v>
      </c>
      <c r="E1419" s="22" t="s">
        <v>131</v>
      </c>
      <c r="F1419" s="22" t="s">
        <v>43</v>
      </c>
      <c r="G1419" s="22" t="s">
        <v>63</v>
      </c>
      <c r="H1419" s="22" t="s">
        <v>14</v>
      </c>
      <c r="I1419" s="24">
        <v>0.45</v>
      </c>
      <c r="J1419" s="25">
        <v>5750</v>
      </c>
      <c r="K1419" s="26">
        <f t="shared" si="465"/>
        <v>2587.5</v>
      </c>
      <c r="L1419" s="26">
        <f t="shared" si="466"/>
        <v>776.25</v>
      </c>
      <c r="M1419" s="27">
        <v>0.3</v>
      </c>
      <c r="P1419" s="3"/>
    </row>
    <row r="1420" spans="2:16" x14ac:dyDescent="0.3">
      <c r="B1420" s="22" t="s">
        <v>10</v>
      </c>
      <c r="C1420" s="22">
        <v>1185732</v>
      </c>
      <c r="D1420" s="23">
        <v>44417</v>
      </c>
      <c r="E1420" s="22" t="s">
        <v>131</v>
      </c>
      <c r="F1420" s="22" t="s">
        <v>43</v>
      </c>
      <c r="G1420" s="22" t="s">
        <v>63</v>
      </c>
      <c r="H1420" s="22" t="s">
        <v>16</v>
      </c>
      <c r="I1420" s="24">
        <v>0.55000000000000004</v>
      </c>
      <c r="J1420" s="25">
        <v>5500</v>
      </c>
      <c r="K1420" s="26">
        <f t="shared" si="465"/>
        <v>3025.0000000000005</v>
      </c>
      <c r="L1420" s="26">
        <f t="shared" si="466"/>
        <v>1058.75</v>
      </c>
      <c r="M1420" s="27">
        <v>0.35</v>
      </c>
      <c r="P1420" s="3"/>
    </row>
    <row r="1421" spans="2:16" x14ac:dyDescent="0.3">
      <c r="B1421" s="22" t="s">
        <v>10</v>
      </c>
      <c r="C1421" s="22">
        <v>1185732</v>
      </c>
      <c r="D1421" s="23">
        <v>44417</v>
      </c>
      <c r="E1421" s="22" t="s">
        <v>131</v>
      </c>
      <c r="F1421" s="22" t="s">
        <v>43</v>
      </c>
      <c r="G1421" s="22" t="s">
        <v>63</v>
      </c>
      <c r="H1421" s="22" t="s">
        <v>17</v>
      </c>
      <c r="I1421" s="24">
        <v>0.60000000000000009</v>
      </c>
      <c r="J1421" s="25">
        <v>7250</v>
      </c>
      <c r="K1421" s="26">
        <f t="shared" si="465"/>
        <v>4350.0000000000009</v>
      </c>
      <c r="L1421" s="26">
        <f t="shared" si="466"/>
        <v>2175.0000000000005</v>
      </c>
      <c r="M1421" s="27">
        <v>0.5</v>
      </c>
      <c r="P1421" s="3"/>
    </row>
    <row r="1422" spans="2:16" x14ac:dyDescent="0.3">
      <c r="B1422" s="22" t="s">
        <v>10</v>
      </c>
      <c r="C1422" s="22">
        <v>1185732</v>
      </c>
      <c r="D1422" s="23">
        <v>44447</v>
      </c>
      <c r="E1422" s="22" t="s">
        <v>131</v>
      </c>
      <c r="F1422" s="22" t="s">
        <v>43</v>
      </c>
      <c r="G1422" s="22" t="s">
        <v>63</v>
      </c>
      <c r="H1422" s="22" t="s">
        <v>12</v>
      </c>
      <c r="I1422" s="24">
        <v>0.55000000000000004</v>
      </c>
      <c r="J1422" s="25">
        <v>8500</v>
      </c>
      <c r="K1422" s="26">
        <f>I1422*J1422</f>
        <v>4675</v>
      </c>
      <c r="L1422" s="26">
        <f>K1422*M1422</f>
        <v>2103.75</v>
      </c>
      <c r="M1422" s="27">
        <v>0.45</v>
      </c>
      <c r="P1422" s="3"/>
    </row>
    <row r="1423" spans="2:16" x14ac:dyDescent="0.3">
      <c r="B1423" s="22" t="s">
        <v>10</v>
      </c>
      <c r="C1423" s="22">
        <v>1185732</v>
      </c>
      <c r="D1423" s="23">
        <v>44447</v>
      </c>
      <c r="E1423" s="22" t="s">
        <v>131</v>
      </c>
      <c r="F1423" s="22" t="s">
        <v>43</v>
      </c>
      <c r="G1423" s="22" t="s">
        <v>63</v>
      </c>
      <c r="H1423" s="22" t="s">
        <v>15</v>
      </c>
      <c r="I1423" s="24">
        <v>0.50000000000000011</v>
      </c>
      <c r="J1423" s="25">
        <v>6500</v>
      </c>
      <c r="K1423" s="26">
        <f>I1423*J1423</f>
        <v>3250.0000000000009</v>
      </c>
      <c r="L1423" s="26">
        <f>K1423*M1423</f>
        <v>1137.5000000000002</v>
      </c>
      <c r="M1423" s="27">
        <v>0.35</v>
      </c>
      <c r="P1423" s="3"/>
    </row>
    <row r="1424" spans="2:16" x14ac:dyDescent="0.3">
      <c r="B1424" s="22" t="s">
        <v>10</v>
      </c>
      <c r="C1424" s="22">
        <v>1185732</v>
      </c>
      <c r="D1424" s="23">
        <v>44447</v>
      </c>
      <c r="E1424" s="22" t="s">
        <v>131</v>
      </c>
      <c r="F1424" s="22" t="s">
        <v>43</v>
      </c>
      <c r="G1424" s="22" t="s">
        <v>63</v>
      </c>
      <c r="H1424" s="22" t="s">
        <v>13</v>
      </c>
      <c r="I1424" s="24">
        <v>0.45</v>
      </c>
      <c r="J1424" s="25">
        <v>5500</v>
      </c>
      <c r="K1424" s="26">
        <f t="shared" ref="K1424:K1427" si="467">I1424*J1424</f>
        <v>2475</v>
      </c>
      <c r="L1424" s="26">
        <f t="shared" ref="L1424:L1427" si="468">K1424*M1424</f>
        <v>618.75</v>
      </c>
      <c r="M1424" s="27">
        <v>0.25</v>
      </c>
      <c r="P1424" s="3"/>
    </row>
    <row r="1425" spans="2:16" x14ac:dyDescent="0.3">
      <c r="B1425" s="22" t="s">
        <v>10</v>
      </c>
      <c r="C1425" s="22">
        <v>1185732</v>
      </c>
      <c r="D1425" s="23">
        <v>44447</v>
      </c>
      <c r="E1425" s="22" t="s">
        <v>131</v>
      </c>
      <c r="F1425" s="22" t="s">
        <v>43</v>
      </c>
      <c r="G1425" s="22" t="s">
        <v>63</v>
      </c>
      <c r="H1425" s="22" t="s">
        <v>14</v>
      </c>
      <c r="I1425" s="24">
        <v>0.45</v>
      </c>
      <c r="J1425" s="25">
        <v>5250</v>
      </c>
      <c r="K1425" s="26">
        <f t="shared" si="467"/>
        <v>2362.5</v>
      </c>
      <c r="L1425" s="26">
        <f t="shared" si="468"/>
        <v>708.75</v>
      </c>
      <c r="M1425" s="27">
        <v>0.3</v>
      </c>
      <c r="P1425" s="3"/>
    </row>
    <row r="1426" spans="2:16" x14ac:dyDescent="0.3">
      <c r="B1426" s="22" t="s">
        <v>10</v>
      </c>
      <c r="C1426" s="22">
        <v>1185732</v>
      </c>
      <c r="D1426" s="23">
        <v>44447</v>
      </c>
      <c r="E1426" s="22" t="s">
        <v>131</v>
      </c>
      <c r="F1426" s="22" t="s">
        <v>43</v>
      </c>
      <c r="G1426" s="22" t="s">
        <v>63</v>
      </c>
      <c r="H1426" s="22" t="s">
        <v>16</v>
      </c>
      <c r="I1426" s="24">
        <v>0.55000000000000004</v>
      </c>
      <c r="J1426" s="25">
        <v>5250</v>
      </c>
      <c r="K1426" s="26">
        <f t="shared" si="467"/>
        <v>2887.5000000000005</v>
      </c>
      <c r="L1426" s="26">
        <f t="shared" si="468"/>
        <v>1010.6250000000001</v>
      </c>
      <c r="M1426" s="27">
        <v>0.35</v>
      </c>
      <c r="P1426" s="3"/>
    </row>
    <row r="1427" spans="2:16" x14ac:dyDescent="0.3">
      <c r="B1427" s="22" t="s">
        <v>10</v>
      </c>
      <c r="C1427" s="22">
        <v>1185732</v>
      </c>
      <c r="D1427" s="23">
        <v>44447</v>
      </c>
      <c r="E1427" s="22" t="s">
        <v>131</v>
      </c>
      <c r="F1427" s="22" t="s">
        <v>43</v>
      </c>
      <c r="G1427" s="22" t="s">
        <v>63</v>
      </c>
      <c r="H1427" s="22" t="s">
        <v>17</v>
      </c>
      <c r="I1427" s="24">
        <v>0.60000000000000009</v>
      </c>
      <c r="J1427" s="25">
        <v>6250</v>
      </c>
      <c r="K1427" s="26">
        <f t="shared" si="467"/>
        <v>3750.0000000000005</v>
      </c>
      <c r="L1427" s="26">
        <f t="shared" si="468"/>
        <v>1875.0000000000002</v>
      </c>
      <c r="M1427" s="27">
        <v>0.5</v>
      </c>
      <c r="P1427" s="3"/>
    </row>
    <row r="1428" spans="2:16" x14ac:dyDescent="0.3">
      <c r="B1428" s="22" t="s">
        <v>10</v>
      </c>
      <c r="C1428" s="22">
        <v>1185732</v>
      </c>
      <c r="D1428" s="23">
        <v>44479</v>
      </c>
      <c r="E1428" s="22" t="s">
        <v>131</v>
      </c>
      <c r="F1428" s="22" t="s">
        <v>43</v>
      </c>
      <c r="G1428" s="22" t="s">
        <v>63</v>
      </c>
      <c r="H1428" s="22" t="s">
        <v>12</v>
      </c>
      <c r="I1428" s="24">
        <v>0.60000000000000009</v>
      </c>
      <c r="J1428" s="25">
        <v>8000</v>
      </c>
      <c r="K1428" s="26">
        <f>I1428*J1428</f>
        <v>4800.0000000000009</v>
      </c>
      <c r="L1428" s="26">
        <f>K1428*M1428</f>
        <v>2160.0000000000005</v>
      </c>
      <c r="M1428" s="27">
        <v>0.45</v>
      </c>
      <c r="P1428" s="3"/>
    </row>
    <row r="1429" spans="2:16" x14ac:dyDescent="0.3">
      <c r="B1429" s="22" t="s">
        <v>10</v>
      </c>
      <c r="C1429" s="22">
        <v>1185732</v>
      </c>
      <c r="D1429" s="23">
        <v>44479</v>
      </c>
      <c r="E1429" s="22" t="s">
        <v>131</v>
      </c>
      <c r="F1429" s="22" t="s">
        <v>43</v>
      </c>
      <c r="G1429" s="22" t="s">
        <v>63</v>
      </c>
      <c r="H1429" s="22" t="s">
        <v>15</v>
      </c>
      <c r="I1429" s="24">
        <v>0.50000000000000011</v>
      </c>
      <c r="J1429" s="25">
        <v>6250</v>
      </c>
      <c r="K1429" s="26">
        <f>I1429*J1429</f>
        <v>3125.0000000000009</v>
      </c>
      <c r="L1429" s="26">
        <f>K1429*M1429</f>
        <v>1093.7500000000002</v>
      </c>
      <c r="M1429" s="27">
        <v>0.35</v>
      </c>
      <c r="P1429" s="3"/>
    </row>
    <row r="1430" spans="2:16" x14ac:dyDescent="0.3">
      <c r="B1430" s="22" t="s">
        <v>10</v>
      </c>
      <c r="C1430" s="22">
        <v>1185732</v>
      </c>
      <c r="D1430" s="23">
        <v>44479</v>
      </c>
      <c r="E1430" s="22" t="s">
        <v>131</v>
      </c>
      <c r="F1430" s="22" t="s">
        <v>43</v>
      </c>
      <c r="G1430" s="22" t="s">
        <v>63</v>
      </c>
      <c r="H1430" s="22" t="s">
        <v>13</v>
      </c>
      <c r="I1430" s="24">
        <v>0.50000000000000011</v>
      </c>
      <c r="J1430" s="25">
        <v>5250</v>
      </c>
      <c r="K1430" s="26">
        <f t="shared" ref="K1430:K1433" si="469">I1430*J1430</f>
        <v>2625.0000000000005</v>
      </c>
      <c r="L1430" s="26">
        <f t="shared" ref="L1430:L1433" si="470">K1430*M1430</f>
        <v>656.25000000000011</v>
      </c>
      <c r="M1430" s="27">
        <v>0.25</v>
      </c>
      <c r="P1430" s="3"/>
    </row>
    <row r="1431" spans="2:16" x14ac:dyDescent="0.3">
      <c r="B1431" s="22" t="s">
        <v>10</v>
      </c>
      <c r="C1431" s="22">
        <v>1185732</v>
      </c>
      <c r="D1431" s="23">
        <v>44479</v>
      </c>
      <c r="E1431" s="22" t="s">
        <v>131</v>
      </c>
      <c r="F1431" s="22" t="s">
        <v>43</v>
      </c>
      <c r="G1431" s="22" t="s">
        <v>63</v>
      </c>
      <c r="H1431" s="22" t="s">
        <v>14</v>
      </c>
      <c r="I1431" s="24">
        <v>0.50000000000000011</v>
      </c>
      <c r="J1431" s="25">
        <v>5000</v>
      </c>
      <c r="K1431" s="26">
        <f t="shared" si="469"/>
        <v>2500.0000000000005</v>
      </c>
      <c r="L1431" s="26">
        <f t="shared" si="470"/>
        <v>750.00000000000011</v>
      </c>
      <c r="M1431" s="27">
        <v>0.3</v>
      </c>
      <c r="P1431" s="3"/>
    </row>
    <row r="1432" spans="2:16" x14ac:dyDescent="0.3">
      <c r="B1432" s="22" t="s">
        <v>10</v>
      </c>
      <c r="C1432" s="22">
        <v>1185732</v>
      </c>
      <c r="D1432" s="23">
        <v>44479</v>
      </c>
      <c r="E1432" s="22" t="s">
        <v>131</v>
      </c>
      <c r="F1432" s="22" t="s">
        <v>43</v>
      </c>
      <c r="G1432" s="22" t="s">
        <v>63</v>
      </c>
      <c r="H1432" s="22" t="s">
        <v>16</v>
      </c>
      <c r="I1432" s="24">
        <v>0.60000000000000009</v>
      </c>
      <c r="J1432" s="25">
        <v>5000</v>
      </c>
      <c r="K1432" s="26">
        <f t="shared" si="469"/>
        <v>3000.0000000000005</v>
      </c>
      <c r="L1432" s="26">
        <f t="shared" si="470"/>
        <v>1050</v>
      </c>
      <c r="M1432" s="27">
        <v>0.35</v>
      </c>
      <c r="P1432" s="3"/>
    </row>
    <row r="1433" spans="2:16" x14ac:dyDescent="0.3">
      <c r="B1433" s="22" t="s">
        <v>10</v>
      </c>
      <c r="C1433" s="22">
        <v>1185732</v>
      </c>
      <c r="D1433" s="23">
        <v>44479</v>
      </c>
      <c r="E1433" s="22" t="s">
        <v>131</v>
      </c>
      <c r="F1433" s="22" t="s">
        <v>43</v>
      </c>
      <c r="G1433" s="22" t="s">
        <v>63</v>
      </c>
      <c r="H1433" s="22" t="s">
        <v>17</v>
      </c>
      <c r="I1433" s="24">
        <v>0.65</v>
      </c>
      <c r="J1433" s="25">
        <v>6250</v>
      </c>
      <c r="K1433" s="26">
        <f t="shared" si="469"/>
        <v>4062.5</v>
      </c>
      <c r="L1433" s="26">
        <f t="shared" si="470"/>
        <v>2031.25</v>
      </c>
      <c r="M1433" s="27">
        <v>0.5</v>
      </c>
      <c r="P1433" s="3"/>
    </row>
    <row r="1434" spans="2:16" x14ac:dyDescent="0.3">
      <c r="B1434" s="22" t="s">
        <v>10</v>
      </c>
      <c r="C1434" s="22">
        <v>1185732</v>
      </c>
      <c r="D1434" s="23">
        <v>44509</v>
      </c>
      <c r="E1434" s="22" t="s">
        <v>131</v>
      </c>
      <c r="F1434" s="22" t="s">
        <v>43</v>
      </c>
      <c r="G1434" s="22" t="s">
        <v>63</v>
      </c>
      <c r="H1434" s="22" t="s">
        <v>12</v>
      </c>
      <c r="I1434" s="24">
        <v>0.60000000000000009</v>
      </c>
      <c r="J1434" s="25">
        <v>7750</v>
      </c>
      <c r="K1434" s="26">
        <f>I1434*J1434</f>
        <v>4650.0000000000009</v>
      </c>
      <c r="L1434" s="26">
        <f>K1434*M1434</f>
        <v>2092.5000000000005</v>
      </c>
      <c r="M1434" s="27">
        <v>0.45</v>
      </c>
      <c r="P1434" s="3"/>
    </row>
    <row r="1435" spans="2:16" x14ac:dyDescent="0.3">
      <c r="B1435" s="22" t="s">
        <v>10</v>
      </c>
      <c r="C1435" s="22">
        <v>1185732</v>
      </c>
      <c r="D1435" s="23">
        <v>44509</v>
      </c>
      <c r="E1435" s="22" t="s">
        <v>131</v>
      </c>
      <c r="F1435" s="22" t="s">
        <v>43</v>
      </c>
      <c r="G1435" s="22" t="s">
        <v>63</v>
      </c>
      <c r="H1435" s="22" t="s">
        <v>15</v>
      </c>
      <c r="I1435" s="24">
        <v>0.50000000000000011</v>
      </c>
      <c r="J1435" s="25">
        <v>6000</v>
      </c>
      <c r="K1435" s="26">
        <f>I1435*J1435</f>
        <v>3000.0000000000005</v>
      </c>
      <c r="L1435" s="26">
        <f>K1435*M1435</f>
        <v>1050</v>
      </c>
      <c r="M1435" s="27">
        <v>0.35</v>
      </c>
      <c r="P1435" s="3"/>
    </row>
    <row r="1436" spans="2:16" x14ac:dyDescent="0.3">
      <c r="B1436" s="22" t="s">
        <v>10</v>
      </c>
      <c r="C1436" s="22">
        <v>1185732</v>
      </c>
      <c r="D1436" s="23">
        <v>44509</v>
      </c>
      <c r="E1436" s="22" t="s">
        <v>131</v>
      </c>
      <c r="F1436" s="22" t="s">
        <v>43</v>
      </c>
      <c r="G1436" s="22" t="s">
        <v>63</v>
      </c>
      <c r="H1436" s="22" t="s">
        <v>13</v>
      </c>
      <c r="I1436" s="24">
        <v>0.50000000000000011</v>
      </c>
      <c r="J1436" s="25">
        <v>5450</v>
      </c>
      <c r="K1436" s="26">
        <f t="shared" ref="K1436:K1439" si="471">I1436*J1436</f>
        <v>2725.0000000000005</v>
      </c>
      <c r="L1436" s="26">
        <f t="shared" ref="L1436:L1439" si="472">K1436*M1436</f>
        <v>681.25000000000011</v>
      </c>
      <c r="M1436" s="27">
        <v>0.25</v>
      </c>
      <c r="P1436" s="3"/>
    </row>
    <row r="1437" spans="2:16" x14ac:dyDescent="0.3">
      <c r="B1437" s="22" t="s">
        <v>10</v>
      </c>
      <c r="C1437" s="22">
        <v>1185732</v>
      </c>
      <c r="D1437" s="23">
        <v>44509</v>
      </c>
      <c r="E1437" s="22" t="s">
        <v>131</v>
      </c>
      <c r="F1437" s="22" t="s">
        <v>43</v>
      </c>
      <c r="G1437" s="22" t="s">
        <v>63</v>
      </c>
      <c r="H1437" s="22" t="s">
        <v>14</v>
      </c>
      <c r="I1437" s="24">
        <v>0.50000000000000011</v>
      </c>
      <c r="J1437" s="25">
        <v>5750</v>
      </c>
      <c r="K1437" s="26">
        <f t="shared" si="471"/>
        <v>2875.0000000000005</v>
      </c>
      <c r="L1437" s="26">
        <f t="shared" si="472"/>
        <v>862.50000000000011</v>
      </c>
      <c r="M1437" s="27">
        <v>0.3</v>
      </c>
      <c r="P1437" s="3"/>
    </row>
    <row r="1438" spans="2:16" x14ac:dyDescent="0.3">
      <c r="B1438" s="22" t="s">
        <v>10</v>
      </c>
      <c r="C1438" s="22">
        <v>1185732</v>
      </c>
      <c r="D1438" s="23">
        <v>44509</v>
      </c>
      <c r="E1438" s="22" t="s">
        <v>131</v>
      </c>
      <c r="F1438" s="22" t="s">
        <v>43</v>
      </c>
      <c r="G1438" s="22" t="s">
        <v>63</v>
      </c>
      <c r="H1438" s="22" t="s">
        <v>16</v>
      </c>
      <c r="I1438" s="24">
        <v>0.65</v>
      </c>
      <c r="J1438" s="25">
        <v>5500</v>
      </c>
      <c r="K1438" s="26">
        <f t="shared" si="471"/>
        <v>3575</v>
      </c>
      <c r="L1438" s="26">
        <f t="shared" si="472"/>
        <v>1251.25</v>
      </c>
      <c r="M1438" s="27">
        <v>0.35</v>
      </c>
      <c r="P1438" s="3"/>
    </row>
    <row r="1439" spans="2:16" x14ac:dyDescent="0.3">
      <c r="B1439" s="22" t="s">
        <v>10</v>
      </c>
      <c r="C1439" s="22">
        <v>1185732</v>
      </c>
      <c r="D1439" s="23">
        <v>44509</v>
      </c>
      <c r="E1439" s="22" t="s">
        <v>131</v>
      </c>
      <c r="F1439" s="22" t="s">
        <v>43</v>
      </c>
      <c r="G1439" s="22" t="s">
        <v>63</v>
      </c>
      <c r="H1439" s="22" t="s">
        <v>17</v>
      </c>
      <c r="I1439" s="24">
        <v>0.7</v>
      </c>
      <c r="J1439" s="25">
        <v>6500</v>
      </c>
      <c r="K1439" s="26">
        <f t="shared" si="471"/>
        <v>4550</v>
      </c>
      <c r="L1439" s="26">
        <f t="shared" si="472"/>
        <v>2275</v>
      </c>
      <c r="M1439" s="27">
        <v>0.5</v>
      </c>
      <c r="P1439" s="3"/>
    </row>
    <row r="1440" spans="2:16" x14ac:dyDescent="0.3">
      <c r="B1440" s="22" t="s">
        <v>10</v>
      </c>
      <c r="C1440" s="22">
        <v>1185732</v>
      </c>
      <c r="D1440" s="23">
        <v>44538</v>
      </c>
      <c r="E1440" s="22" t="s">
        <v>131</v>
      </c>
      <c r="F1440" s="22" t="s">
        <v>43</v>
      </c>
      <c r="G1440" s="22" t="s">
        <v>63</v>
      </c>
      <c r="H1440" s="22" t="s">
        <v>12</v>
      </c>
      <c r="I1440" s="24">
        <v>0.65</v>
      </c>
      <c r="J1440" s="25">
        <v>8750</v>
      </c>
      <c r="K1440" s="26">
        <f>I1440*J1440</f>
        <v>5687.5</v>
      </c>
      <c r="L1440" s="26">
        <f>K1440*M1440</f>
        <v>2559.375</v>
      </c>
      <c r="M1440" s="27">
        <v>0.45</v>
      </c>
      <c r="P1440" s="3"/>
    </row>
    <row r="1441" spans="1:18" x14ac:dyDescent="0.3">
      <c r="B1441" s="22" t="s">
        <v>10</v>
      </c>
      <c r="C1441" s="22">
        <v>1185732</v>
      </c>
      <c r="D1441" s="23">
        <v>44538</v>
      </c>
      <c r="E1441" s="22" t="s">
        <v>131</v>
      </c>
      <c r="F1441" s="22" t="s">
        <v>43</v>
      </c>
      <c r="G1441" s="22" t="s">
        <v>63</v>
      </c>
      <c r="H1441" s="22" t="s">
        <v>15</v>
      </c>
      <c r="I1441" s="24">
        <v>0.55000000000000004</v>
      </c>
      <c r="J1441" s="25">
        <v>6750</v>
      </c>
      <c r="K1441" s="26">
        <f>I1441*J1441</f>
        <v>3712.5000000000005</v>
      </c>
      <c r="L1441" s="26">
        <f>K1441*M1441</f>
        <v>1299.375</v>
      </c>
      <c r="M1441" s="27">
        <v>0.35</v>
      </c>
      <c r="P1441" s="3"/>
    </row>
    <row r="1442" spans="1:18" x14ac:dyDescent="0.3">
      <c r="B1442" s="22" t="s">
        <v>10</v>
      </c>
      <c r="C1442" s="22">
        <v>1185732</v>
      </c>
      <c r="D1442" s="23">
        <v>44538</v>
      </c>
      <c r="E1442" s="22" t="s">
        <v>131</v>
      </c>
      <c r="F1442" s="22" t="s">
        <v>43</v>
      </c>
      <c r="G1442" s="22" t="s">
        <v>63</v>
      </c>
      <c r="H1442" s="22" t="s">
        <v>13</v>
      </c>
      <c r="I1442" s="24">
        <v>0.55000000000000004</v>
      </c>
      <c r="J1442" s="25">
        <v>6250</v>
      </c>
      <c r="K1442" s="26">
        <f t="shared" ref="K1442:K1445" si="473">I1442*J1442</f>
        <v>3437.5000000000005</v>
      </c>
      <c r="L1442" s="26">
        <f t="shared" ref="L1442:L1445" si="474">K1442*M1442</f>
        <v>859.37500000000011</v>
      </c>
      <c r="M1442" s="27">
        <v>0.25</v>
      </c>
      <c r="P1442" s="3"/>
    </row>
    <row r="1443" spans="1:18" x14ac:dyDescent="0.3">
      <c r="B1443" s="22" t="s">
        <v>10</v>
      </c>
      <c r="C1443" s="22">
        <v>1185732</v>
      </c>
      <c r="D1443" s="23">
        <v>44538</v>
      </c>
      <c r="E1443" s="22" t="s">
        <v>131</v>
      </c>
      <c r="F1443" s="22" t="s">
        <v>43</v>
      </c>
      <c r="G1443" s="22" t="s">
        <v>63</v>
      </c>
      <c r="H1443" s="22" t="s">
        <v>14</v>
      </c>
      <c r="I1443" s="24">
        <v>0.55000000000000004</v>
      </c>
      <c r="J1443" s="25">
        <v>5750</v>
      </c>
      <c r="K1443" s="26">
        <f t="shared" si="473"/>
        <v>3162.5000000000005</v>
      </c>
      <c r="L1443" s="26">
        <f t="shared" si="474"/>
        <v>948.75000000000011</v>
      </c>
      <c r="M1443" s="27">
        <v>0.3</v>
      </c>
      <c r="P1443" s="3"/>
    </row>
    <row r="1444" spans="1:18" x14ac:dyDescent="0.3">
      <c r="B1444" s="22" t="s">
        <v>10</v>
      </c>
      <c r="C1444" s="22">
        <v>1185732</v>
      </c>
      <c r="D1444" s="23">
        <v>44538</v>
      </c>
      <c r="E1444" s="22" t="s">
        <v>131</v>
      </c>
      <c r="F1444" s="22" t="s">
        <v>43</v>
      </c>
      <c r="G1444" s="22" t="s">
        <v>63</v>
      </c>
      <c r="H1444" s="22" t="s">
        <v>16</v>
      </c>
      <c r="I1444" s="24">
        <v>0.65</v>
      </c>
      <c r="J1444" s="25">
        <v>5750</v>
      </c>
      <c r="K1444" s="26">
        <f t="shared" si="473"/>
        <v>3737.5</v>
      </c>
      <c r="L1444" s="26">
        <f t="shared" si="474"/>
        <v>1308.125</v>
      </c>
      <c r="M1444" s="27">
        <v>0.35</v>
      </c>
      <c r="P1444" s="3"/>
    </row>
    <row r="1445" spans="1:18" x14ac:dyDescent="0.3">
      <c r="B1445" s="22" t="s">
        <v>10</v>
      </c>
      <c r="C1445" s="22">
        <v>1185732</v>
      </c>
      <c r="D1445" s="23">
        <v>44538</v>
      </c>
      <c r="E1445" s="22" t="s">
        <v>131</v>
      </c>
      <c r="F1445" s="22" t="s">
        <v>43</v>
      </c>
      <c r="G1445" s="22" t="s">
        <v>63</v>
      </c>
      <c r="H1445" s="22" t="s">
        <v>17</v>
      </c>
      <c r="I1445" s="24">
        <v>0.7</v>
      </c>
      <c r="J1445" s="25">
        <v>6750</v>
      </c>
      <c r="K1445" s="26">
        <f t="shared" si="473"/>
        <v>4725</v>
      </c>
      <c r="L1445" s="26">
        <f t="shared" si="474"/>
        <v>2362.5</v>
      </c>
      <c r="M1445" s="27">
        <v>0.5</v>
      </c>
      <c r="P1445" s="3"/>
    </row>
    <row r="1446" spans="1:18" x14ac:dyDescent="0.3">
      <c r="A1446" s="8" t="s">
        <v>40</v>
      </c>
      <c r="B1446" s="22" t="s">
        <v>10</v>
      </c>
      <c r="C1446" s="22">
        <v>1185732</v>
      </c>
      <c r="D1446" s="23">
        <v>44210</v>
      </c>
      <c r="E1446" s="22" t="s">
        <v>130</v>
      </c>
      <c r="F1446" s="22" t="s">
        <v>11</v>
      </c>
      <c r="G1446" s="22" t="s">
        <v>64</v>
      </c>
      <c r="H1446" s="22" t="s">
        <v>12</v>
      </c>
      <c r="I1446" s="24">
        <v>0.4</v>
      </c>
      <c r="J1446" s="25">
        <v>8000</v>
      </c>
      <c r="K1446" s="26">
        <f>I1446*J1446</f>
        <v>3200</v>
      </c>
      <c r="L1446" s="26">
        <f>K1446*M1446</f>
        <v>1600</v>
      </c>
      <c r="M1446" s="27">
        <v>0.5</v>
      </c>
      <c r="O1446" s="1"/>
      <c r="P1446" s="4"/>
      <c r="Q1446" s="3"/>
      <c r="R1446" s="5"/>
    </row>
    <row r="1447" spans="1:18" x14ac:dyDescent="0.3">
      <c r="B1447" s="22" t="s">
        <v>10</v>
      </c>
      <c r="C1447" s="22">
        <v>1185732</v>
      </c>
      <c r="D1447" s="23">
        <v>44210</v>
      </c>
      <c r="E1447" s="22" t="s">
        <v>130</v>
      </c>
      <c r="F1447" s="22" t="s">
        <v>11</v>
      </c>
      <c r="G1447" s="22" t="s">
        <v>64</v>
      </c>
      <c r="H1447" s="22" t="s">
        <v>15</v>
      </c>
      <c r="I1447" s="24">
        <v>0.4</v>
      </c>
      <c r="J1447" s="25">
        <v>6000</v>
      </c>
      <c r="K1447" s="26">
        <f>I1447*J1447</f>
        <v>2400</v>
      </c>
      <c r="L1447" s="26">
        <f>K1447*M1447</f>
        <v>720</v>
      </c>
      <c r="M1447" s="27">
        <v>0.3</v>
      </c>
      <c r="O1447" s="1"/>
      <c r="P1447" s="4"/>
      <c r="Q1447" s="3"/>
      <c r="R1447" s="5"/>
    </row>
    <row r="1448" spans="1:18" x14ac:dyDescent="0.3">
      <c r="B1448" s="22" t="s">
        <v>10</v>
      </c>
      <c r="C1448" s="22">
        <v>1185732</v>
      </c>
      <c r="D1448" s="23">
        <v>44210</v>
      </c>
      <c r="E1448" s="22" t="s">
        <v>130</v>
      </c>
      <c r="F1448" s="22" t="s">
        <v>11</v>
      </c>
      <c r="G1448" s="22" t="s">
        <v>64</v>
      </c>
      <c r="H1448" s="22" t="s">
        <v>13</v>
      </c>
      <c r="I1448" s="24">
        <v>0.30000000000000004</v>
      </c>
      <c r="J1448" s="25">
        <v>6000</v>
      </c>
      <c r="K1448" s="26">
        <f t="shared" ref="K1448:K1451" si="475">I1448*J1448</f>
        <v>1800.0000000000002</v>
      </c>
      <c r="L1448" s="26">
        <f t="shared" ref="L1448:L1457" si="476">K1448*M1448</f>
        <v>630</v>
      </c>
      <c r="M1448" s="27">
        <v>0.35</v>
      </c>
      <c r="O1448" s="1"/>
      <c r="P1448" s="4"/>
      <c r="Q1448" s="3"/>
      <c r="R1448" s="5"/>
    </row>
    <row r="1449" spans="1:18" x14ac:dyDescent="0.3">
      <c r="B1449" s="22" t="s">
        <v>10</v>
      </c>
      <c r="C1449" s="22">
        <v>1185732</v>
      </c>
      <c r="D1449" s="23">
        <v>44210</v>
      </c>
      <c r="E1449" s="22" t="s">
        <v>130</v>
      </c>
      <c r="F1449" s="22" t="s">
        <v>11</v>
      </c>
      <c r="G1449" s="22" t="s">
        <v>64</v>
      </c>
      <c r="H1449" s="22" t="s">
        <v>14</v>
      </c>
      <c r="I1449" s="24">
        <v>0.35</v>
      </c>
      <c r="J1449" s="25">
        <v>4500</v>
      </c>
      <c r="K1449" s="26">
        <f t="shared" si="475"/>
        <v>1575</v>
      </c>
      <c r="L1449" s="26">
        <f t="shared" si="476"/>
        <v>551.25</v>
      </c>
      <c r="M1449" s="27">
        <v>0.35</v>
      </c>
      <c r="O1449" s="1"/>
      <c r="P1449" s="4"/>
      <c r="Q1449" s="3"/>
      <c r="R1449" s="5"/>
    </row>
    <row r="1450" spans="1:18" x14ac:dyDescent="0.3">
      <c r="B1450" s="22" t="s">
        <v>10</v>
      </c>
      <c r="C1450" s="22">
        <v>1185732</v>
      </c>
      <c r="D1450" s="23">
        <v>44210</v>
      </c>
      <c r="E1450" s="22" t="s">
        <v>130</v>
      </c>
      <c r="F1450" s="22" t="s">
        <v>11</v>
      </c>
      <c r="G1450" s="22" t="s">
        <v>64</v>
      </c>
      <c r="H1450" s="22" t="s">
        <v>16</v>
      </c>
      <c r="I1450" s="24">
        <v>0.5</v>
      </c>
      <c r="J1450" s="25">
        <v>5000</v>
      </c>
      <c r="K1450" s="26">
        <f t="shared" si="475"/>
        <v>2500</v>
      </c>
      <c r="L1450" s="26">
        <f t="shared" si="476"/>
        <v>750</v>
      </c>
      <c r="M1450" s="27">
        <v>0.3</v>
      </c>
      <c r="O1450" s="1"/>
      <c r="P1450" s="4"/>
      <c r="Q1450" s="3"/>
      <c r="R1450" s="5"/>
    </row>
    <row r="1451" spans="1:18" x14ac:dyDescent="0.3">
      <c r="B1451" s="22" t="s">
        <v>10</v>
      </c>
      <c r="C1451" s="22">
        <v>1185732</v>
      </c>
      <c r="D1451" s="23">
        <v>44210</v>
      </c>
      <c r="E1451" s="22" t="s">
        <v>130</v>
      </c>
      <c r="F1451" s="22" t="s">
        <v>11</v>
      </c>
      <c r="G1451" s="22" t="s">
        <v>64</v>
      </c>
      <c r="H1451" s="22" t="s">
        <v>17</v>
      </c>
      <c r="I1451" s="24">
        <v>0.4</v>
      </c>
      <c r="J1451" s="25">
        <v>6000</v>
      </c>
      <c r="K1451" s="26">
        <f t="shared" si="475"/>
        <v>2400</v>
      </c>
      <c r="L1451" s="26">
        <f t="shared" si="476"/>
        <v>600</v>
      </c>
      <c r="M1451" s="27">
        <v>0.25</v>
      </c>
      <c r="O1451" s="1"/>
      <c r="P1451" s="4"/>
      <c r="Q1451" s="3"/>
      <c r="R1451" s="5"/>
    </row>
    <row r="1452" spans="1:18" x14ac:dyDescent="0.3">
      <c r="B1452" s="22" t="s">
        <v>10</v>
      </c>
      <c r="C1452" s="22">
        <v>1185732</v>
      </c>
      <c r="D1452" s="23">
        <v>44239</v>
      </c>
      <c r="E1452" s="22" t="s">
        <v>130</v>
      </c>
      <c r="F1452" s="22" t="s">
        <v>11</v>
      </c>
      <c r="G1452" s="22" t="s">
        <v>64</v>
      </c>
      <c r="H1452" s="22" t="s">
        <v>12</v>
      </c>
      <c r="I1452" s="24">
        <v>0.4</v>
      </c>
      <c r="J1452" s="25">
        <v>8500</v>
      </c>
      <c r="K1452" s="26">
        <f>I1452*J1452</f>
        <v>3400</v>
      </c>
      <c r="L1452" s="26">
        <f>K1452*M1452</f>
        <v>1700</v>
      </c>
      <c r="M1452" s="27">
        <v>0.5</v>
      </c>
      <c r="O1452" s="1"/>
      <c r="P1452" s="4"/>
      <c r="Q1452" s="3"/>
      <c r="R1452" s="5"/>
    </row>
    <row r="1453" spans="1:18" x14ac:dyDescent="0.3">
      <c r="B1453" s="22" t="s">
        <v>10</v>
      </c>
      <c r="C1453" s="22">
        <v>1185732</v>
      </c>
      <c r="D1453" s="23">
        <v>44239</v>
      </c>
      <c r="E1453" s="22" t="s">
        <v>130</v>
      </c>
      <c r="F1453" s="22" t="s">
        <v>11</v>
      </c>
      <c r="G1453" s="22" t="s">
        <v>64</v>
      </c>
      <c r="H1453" s="22" t="s">
        <v>15</v>
      </c>
      <c r="I1453" s="24">
        <v>0.4</v>
      </c>
      <c r="J1453" s="25">
        <v>5000</v>
      </c>
      <c r="K1453" s="26">
        <f>I1453*J1453</f>
        <v>2000</v>
      </c>
      <c r="L1453" s="26">
        <f>K1453*M1453</f>
        <v>600</v>
      </c>
      <c r="M1453" s="27">
        <v>0.3</v>
      </c>
      <c r="O1453" s="1"/>
      <c r="P1453" s="4"/>
      <c r="Q1453" s="3"/>
      <c r="R1453" s="5"/>
    </row>
    <row r="1454" spans="1:18" x14ac:dyDescent="0.3">
      <c r="B1454" s="22" t="s">
        <v>10</v>
      </c>
      <c r="C1454" s="22">
        <v>1185732</v>
      </c>
      <c r="D1454" s="23">
        <v>44239</v>
      </c>
      <c r="E1454" s="22" t="s">
        <v>130</v>
      </c>
      <c r="F1454" s="22" t="s">
        <v>11</v>
      </c>
      <c r="G1454" s="22" t="s">
        <v>64</v>
      </c>
      <c r="H1454" s="22" t="s">
        <v>13</v>
      </c>
      <c r="I1454" s="24">
        <v>0.30000000000000004</v>
      </c>
      <c r="J1454" s="25">
        <v>5500</v>
      </c>
      <c r="K1454" s="26">
        <f t="shared" ref="K1454:K1457" si="477">I1454*J1454</f>
        <v>1650.0000000000002</v>
      </c>
      <c r="L1454" s="26">
        <f t="shared" si="476"/>
        <v>577.5</v>
      </c>
      <c r="M1454" s="27">
        <v>0.35</v>
      </c>
      <c r="O1454" s="1"/>
      <c r="P1454" s="4"/>
      <c r="Q1454" s="3"/>
      <c r="R1454" s="5"/>
    </row>
    <row r="1455" spans="1:18" x14ac:dyDescent="0.3">
      <c r="B1455" s="22" t="s">
        <v>10</v>
      </c>
      <c r="C1455" s="22">
        <v>1185732</v>
      </c>
      <c r="D1455" s="23">
        <v>44239</v>
      </c>
      <c r="E1455" s="22" t="s">
        <v>130</v>
      </c>
      <c r="F1455" s="22" t="s">
        <v>11</v>
      </c>
      <c r="G1455" s="22" t="s">
        <v>64</v>
      </c>
      <c r="H1455" s="22" t="s">
        <v>14</v>
      </c>
      <c r="I1455" s="24">
        <v>0.35</v>
      </c>
      <c r="J1455" s="25">
        <v>4250</v>
      </c>
      <c r="K1455" s="26">
        <f t="shared" si="477"/>
        <v>1487.5</v>
      </c>
      <c r="L1455" s="26">
        <f t="shared" si="476"/>
        <v>520.625</v>
      </c>
      <c r="M1455" s="27">
        <v>0.35</v>
      </c>
      <c r="O1455" s="1"/>
      <c r="P1455" s="4"/>
      <c r="Q1455" s="3"/>
      <c r="R1455" s="5"/>
    </row>
    <row r="1456" spans="1:18" x14ac:dyDescent="0.3">
      <c r="B1456" s="22" t="s">
        <v>10</v>
      </c>
      <c r="C1456" s="22">
        <v>1185732</v>
      </c>
      <c r="D1456" s="23">
        <v>44239</v>
      </c>
      <c r="E1456" s="22" t="s">
        <v>130</v>
      </c>
      <c r="F1456" s="22" t="s">
        <v>11</v>
      </c>
      <c r="G1456" s="22" t="s">
        <v>64</v>
      </c>
      <c r="H1456" s="22" t="s">
        <v>16</v>
      </c>
      <c r="I1456" s="24">
        <v>0.5</v>
      </c>
      <c r="J1456" s="25">
        <v>5000</v>
      </c>
      <c r="K1456" s="26">
        <f t="shared" si="477"/>
        <v>2500</v>
      </c>
      <c r="L1456" s="26">
        <f t="shared" si="476"/>
        <v>750</v>
      </c>
      <c r="M1456" s="27">
        <v>0.3</v>
      </c>
      <c r="O1456" s="1"/>
      <c r="P1456" s="4"/>
      <c r="Q1456" s="3"/>
      <c r="R1456" s="5"/>
    </row>
    <row r="1457" spans="2:18" x14ac:dyDescent="0.3">
      <c r="B1457" s="22" t="s">
        <v>10</v>
      </c>
      <c r="C1457" s="22">
        <v>1185732</v>
      </c>
      <c r="D1457" s="23">
        <v>44239</v>
      </c>
      <c r="E1457" s="22" t="s">
        <v>130</v>
      </c>
      <c r="F1457" s="22" t="s">
        <v>11</v>
      </c>
      <c r="G1457" s="22" t="s">
        <v>64</v>
      </c>
      <c r="H1457" s="22" t="s">
        <v>17</v>
      </c>
      <c r="I1457" s="24">
        <v>0.4</v>
      </c>
      <c r="J1457" s="25">
        <v>6000</v>
      </c>
      <c r="K1457" s="26">
        <f t="shared" si="477"/>
        <v>2400</v>
      </c>
      <c r="L1457" s="26">
        <f t="shared" si="476"/>
        <v>600</v>
      </c>
      <c r="M1457" s="27">
        <v>0.25</v>
      </c>
      <c r="O1457" s="1"/>
      <c r="P1457" s="4"/>
      <c r="Q1457" s="3"/>
      <c r="R1457" s="5"/>
    </row>
    <row r="1458" spans="2:18" x14ac:dyDescent="0.3">
      <c r="B1458" s="22" t="s">
        <v>10</v>
      </c>
      <c r="C1458" s="22">
        <v>1185732</v>
      </c>
      <c r="D1458" s="23">
        <v>44265</v>
      </c>
      <c r="E1458" s="22" t="s">
        <v>130</v>
      </c>
      <c r="F1458" s="22" t="s">
        <v>11</v>
      </c>
      <c r="G1458" s="22" t="s">
        <v>64</v>
      </c>
      <c r="H1458" s="22" t="s">
        <v>12</v>
      </c>
      <c r="I1458" s="24">
        <v>0.4</v>
      </c>
      <c r="J1458" s="25">
        <v>8200</v>
      </c>
      <c r="K1458" s="26">
        <f>I1458*J1458</f>
        <v>3280</v>
      </c>
      <c r="L1458" s="26">
        <f>K1458*M1458</f>
        <v>1640</v>
      </c>
      <c r="M1458" s="27">
        <v>0.5</v>
      </c>
      <c r="O1458" s="1"/>
      <c r="P1458" s="4"/>
      <c r="Q1458" s="3"/>
      <c r="R1458" s="5"/>
    </row>
    <row r="1459" spans="2:18" x14ac:dyDescent="0.3">
      <c r="B1459" s="22" t="s">
        <v>10</v>
      </c>
      <c r="C1459" s="22">
        <v>1185732</v>
      </c>
      <c r="D1459" s="23">
        <v>44265</v>
      </c>
      <c r="E1459" s="22" t="s">
        <v>130</v>
      </c>
      <c r="F1459" s="22" t="s">
        <v>11</v>
      </c>
      <c r="G1459" s="22" t="s">
        <v>64</v>
      </c>
      <c r="H1459" s="22" t="s">
        <v>15</v>
      </c>
      <c r="I1459" s="24">
        <v>0.4</v>
      </c>
      <c r="J1459" s="25">
        <v>5250</v>
      </c>
      <c r="K1459" s="26">
        <f>I1459*J1459</f>
        <v>2100</v>
      </c>
      <c r="L1459" s="26">
        <f>K1459*M1459</f>
        <v>630</v>
      </c>
      <c r="M1459" s="27">
        <v>0.3</v>
      </c>
      <c r="O1459" s="1"/>
      <c r="P1459" s="4"/>
      <c r="Q1459" s="3"/>
      <c r="R1459" s="5"/>
    </row>
    <row r="1460" spans="2:18" x14ac:dyDescent="0.3">
      <c r="B1460" s="22" t="s">
        <v>10</v>
      </c>
      <c r="C1460" s="22">
        <v>1185732</v>
      </c>
      <c r="D1460" s="23">
        <v>44265</v>
      </c>
      <c r="E1460" s="22" t="s">
        <v>130</v>
      </c>
      <c r="F1460" s="22" t="s">
        <v>11</v>
      </c>
      <c r="G1460" s="22" t="s">
        <v>64</v>
      </c>
      <c r="H1460" s="22" t="s">
        <v>13</v>
      </c>
      <c r="I1460" s="24">
        <v>0.30000000000000004</v>
      </c>
      <c r="J1460" s="25">
        <v>5500</v>
      </c>
      <c r="K1460" s="26">
        <f t="shared" ref="K1460:K1463" si="478">I1460*J1460</f>
        <v>1650.0000000000002</v>
      </c>
      <c r="L1460" s="26">
        <f t="shared" ref="L1460:L1463" si="479">K1460*M1460</f>
        <v>577.5</v>
      </c>
      <c r="M1460" s="27">
        <v>0.35</v>
      </c>
      <c r="O1460" s="1"/>
      <c r="P1460" s="4"/>
      <c r="Q1460" s="3"/>
      <c r="R1460" s="5"/>
    </row>
    <row r="1461" spans="2:18" x14ac:dyDescent="0.3">
      <c r="B1461" s="22" t="s">
        <v>10</v>
      </c>
      <c r="C1461" s="22">
        <v>1185732</v>
      </c>
      <c r="D1461" s="23">
        <v>44265</v>
      </c>
      <c r="E1461" s="22" t="s">
        <v>130</v>
      </c>
      <c r="F1461" s="22" t="s">
        <v>11</v>
      </c>
      <c r="G1461" s="22" t="s">
        <v>64</v>
      </c>
      <c r="H1461" s="22" t="s">
        <v>14</v>
      </c>
      <c r="I1461" s="24">
        <v>0.35</v>
      </c>
      <c r="J1461" s="25">
        <v>4000</v>
      </c>
      <c r="K1461" s="26">
        <f t="shared" si="478"/>
        <v>1400</v>
      </c>
      <c r="L1461" s="26">
        <f t="shared" si="479"/>
        <v>489.99999999999994</v>
      </c>
      <c r="M1461" s="27">
        <v>0.35</v>
      </c>
      <c r="O1461" s="1"/>
      <c r="P1461" s="4"/>
      <c r="Q1461" s="3"/>
      <c r="R1461" s="5"/>
    </row>
    <row r="1462" spans="2:18" x14ac:dyDescent="0.3">
      <c r="B1462" s="22" t="s">
        <v>10</v>
      </c>
      <c r="C1462" s="22">
        <v>1185732</v>
      </c>
      <c r="D1462" s="23">
        <v>44265</v>
      </c>
      <c r="E1462" s="22" t="s">
        <v>130</v>
      </c>
      <c r="F1462" s="22" t="s">
        <v>11</v>
      </c>
      <c r="G1462" s="22" t="s">
        <v>64</v>
      </c>
      <c r="H1462" s="22" t="s">
        <v>16</v>
      </c>
      <c r="I1462" s="24">
        <v>0.5</v>
      </c>
      <c r="J1462" s="25">
        <v>4500</v>
      </c>
      <c r="K1462" s="26">
        <f t="shared" si="478"/>
        <v>2250</v>
      </c>
      <c r="L1462" s="26">
        <f t="shared" si="479"/>
        <v>675</v>
      </c>
      <c r="M1462" s="27">
        <v>0.3</v>
      </c>
      <c r="O1462" s="1"/>
      <c r="P1462" s="4"/>
      <c r="Q1462" s="3"/>
      <c r="R1462" s="5"/>
    </row>
    <row r="1463" spans="2:18" x14ac:dyDescent="0.3">
      <c r="B1463" s="22" t="s">
        <v>10</v>
      </c>
      <c r="C1463" s="22">
        <v>1185732</v>
      </c>
      <c r="D1463" s="23">
        <v>44265</v>
      </c>
      <c r="E1463" s="22" t="s">
        <v>130</v>
      </c>
      <c r="F1463" s="22" t="s">
        <v>11</v>
      </c>
      <c r="G1463" s="22" t="s">
        <v>64</v>
      </c>
      <c r="H1463" s="22" t="s">
        <v>17</v>
      </c>
      <c r="I1463" s="24">
        <v>0.4</v>
      </c>
      <c r="J1463" s="25">
        <v>5500</v>
      </c>
      <c r="K1463" s="26">
        <f t="shared" si="478"/>
        <v>2200</v>
      </c>
      <c r="L1463" s="26">
        <f t="shared" si="479"/>
        <v>550</v>
      </c>
      <c r="M1463" s="27">
        <v>0.25</v>
      </c>
      <c r="O1463" s="1"/>
      <c r="P1463" s="4"/>
      <c r="Q1463" s="3"/>
      <c r="R1463" s="5"/>
    </row>
    <row r="1464" spans="2:18" x14ac:dyDescent="0.3">
      <c r="B1464" s="22" t="s">
        <v>10</v>
      </c>
      <c r="C1464" s="22">
        <v>1185732</v>
      </c>
      <c r="D1464" s="23">
        <v>44297</v>
      </c>
      <c r="E1464" s="22" t="s">
        <v>130</v>
      </c>
      <c r="F1464" s="22" t="s">
        <v>11</v>
      </c>
      <c r="G1464" s="22" t="s">
        <v>64</v>
      </c>
      <c r="H1464" s="22" t="s">
        <v>12</v>
      </c>
      <c r="I1464" s="24">
        <v>0.4</v>
      </c>
      <c r="J1464" s="25">
        <v>8000</v>
      </c>
      <c r="K1464" s="26">
        <f>I1464*J1464</f>
        <v>3200</v>
      </c>
      <c r="L1464" s="26">
        <f>K1464*M1464</f>
        <v>1600</v>
      </c>
      <c r="M1464" s="27">
        <v>0.5</v>
      </c>
      <c r="O1464" s="1"/>
      <c r="P1464" s="4"/>
      <c r="Q1464" s="3"/>
      <c r="R1464" s="5"/>
    </row>
    <row r="1465" spans="2:18" x14ac:dyDescent="0.3">
      <c r="B1465" s="22" t="s">
        <v>10</v>
      </c>
      <c r="C1465" s="22">
        <v>1185732</v>
      </c>
      <c r="D1465" s="23">
        <v>44297</v>
      </c>
      <c r="E1465" s="22" t="s">
        <v>130</v>
      </c>
      <c r="F1465" s="22" t="s">
        <v>11</v>
      </c>
      <c r="G1465" s="22" t="s">
        <v>64</v>
      </c>
      <c r="H1465" s="22" t="s">
        <v>15</v>
      </c>
      <c r="I1465" s="24">
        <v>0.4</v>
      </c>
      <c r="J1465" s="25">
        <v>5000</v>
      </c>
      <c r="K1465" s="26">
        <f>I1465*J1465</f>
        <v>2000</v>
      </c>
      <c r="L1465" s="26">
        <f>K1465*M1465</f>
        <v>600</v>
      </c>
      <c r="M1465" s="27">
        <v>0.3</v>
      </c>
      <c r="O1465" s="1"/>
      <c r="P1465" s="4"/>
      <c r="Q1465" s="3"/>
      <c r="R1465" s="5"/>
    </row>
    <row r="1466" spans="2:18" x14ac:dyDescent="0.3">
      <c r="B1466" s="22" t="s">
        <v>10</v>
      </c>
      <c r="C1466" s="22">
        <v>1185732</v>
      </c>
      <c r="D1466" s="23">
        <v>44297</v>
      </c>
      <c r="E1466" s="22" t="s">
        <v>130</v>
      </c>
      <c r="F1466" s="22" t="s">
        <v>11</v>
      </c>
      <c r="G1466" s="22" t="s">
        <v>64</v>
      </c>
      <c r="H1466" s="22" t="s">
        <v>13</v>
      </c>
      <c r="I1466" s="24">
        <v>0.30000000000000004</v>
      </c>
      <c r="J1466" s="25">
        <v>5000</v>
      </c>
      <c r="K1466" s="26">
        <f t="shared" ref="K1466:K1469" si="480">I1466*J1466</f>
        <v>1500.0000000000002</v>
      </c>
      <c r="L1466" s="26">
        <f t="shared" ref="L1466:L1469" si="481">K1466*M1466</f>
        <v>525</v>
      </c>
      <c r="M1466" s="27">
        <v>0.35</v>
      </c>
      <c r="O1466" s="1"/>
      <c r="P1466" s="4"/>
      <c r="Q1466" s="3"/>
      <c r="R1466" s="5"/>
    </row>
    <row r="1467" spans="2:18" x14ac:dyDescent="0.3">
      <c r="B1467" s="22" t="s">
        <v>10</v>
      </c>
      <c r="C1467" s="22">
        <v>1185732</v>
      </c>
      <c r="D1467" s="23">
        <v>44297</v>
      </c>
      <c r="E1467" s="22" t="s">
        <v>130</v>
      </c>
      <c r="F1467" s="22" t="s">
        <v>11</v>
      </c>
      <c r="G1467" s="22" t="s">
        <v>64</v>
      </c>
      <c r="H1467" s="22" t="s">
        <v>14</v>
      </c>
      <c r="I1467" s="24">
        <v>0.35</v>
      </c>
      <c r="J1467" s="25">
        <v>4250</v>
      </c>
      <c r="K1467" s="26">
        <f t="shared" si="480"/>
        <v>1487.5</v>
      </c>
      <c r="L1467" s="26">
        <f t="shared" si="481"/>
        <v>520.625</v>
      </c>
      <c r="M1467" s="27">
        <v>0.35</v>
      </c>
      <c r="O1467" s="1"/>
      <c r="P1467" s="4"/>
      <c r="Q1467" s="3"/>
      <c r="R1467" s="5"/>
    </row>
    <row r="1468" spans="2:18" x14ac:dyDescent="0.3">
      <c r="B1468" s="22" t="s">
        <v>10</v>
      </c>
      <c r="C1468" s="22">
        <v>1185732</v>
      </c>
      <c r="D1468" s="23">
        <v>44297</v>
      </c>
      <c r="E1468" s="22" t="s">
        <v>130</v>
      </c>
      <c r="F1468" s="22" t="s">
        <v>11</v>
      </c>
      <c r="G1468" s="22" t="s">
        <v>64</v>
      </c>
      <c r="H1468" s="22" t="s">
        <v>16</v>
      </c>
      <c r="I1468" s="24">
        <v>0.5</v>
      </c>
      <c r="J1468" s="25">
        <v>4250</v>
      </c>
      <c r="K1468" s="26">
        <f t="shared" si="480"/>
        <v>2125</v>
      </c>
      <c r="L1468" s="26">
        <f t="shared" si="481"/>
        <v>637.5</v>
      </c>
      <c r="M1468" s="27">
        <v>0.3</v>
      </c>
      <c r="O1468" s="1"/>
      <c r="P1468" s="4"/>
      <c r="Q1468" s="3"/>
      <c r="R1468" s="5"/>
    </row>
    <row r="1469" spans="2:18" x14ac:dyDescent="0.3">
      <c r="B1469" s="22" t="s">
        <v>10</v>
      </c>
      <c r="C1469" s="22">
        <v>1185732</v>
      </c>
      <c r="D1469" s="23">
        <v>44297</v>
      </c>
      <c r="E1469" s="22" t="s">
        <v>130</v>
      </c>
      <c r="F1469" s="22" t="s">
        <v>11</v>
      </c>
      <c r="G1469" s="22" t="s">
        <v>64</v>
      </c>
      <c r="H1469" s="22" t="s">
        <v>17</v>
      </c>
      <c r="I1469" s="24">
        <v>0.4</v>
      </c>
      <c r="J1469" s="25">
        <v>5500</v>
      </c>
      <c r="K1469" s="26">
        <f t="shared" si="480"/>
        <v>2200</v>
      </c>
      <c r="L1469" s="26">
        <f t="shared" si="481"/>
        <v>550</v>
      </c>
      <c r="M1469" s="27">
        <v>0.25</v>
      </c>
      <c r="O1469" s="1"/>
      <c r="P1469" s="4"/>
      <c r="Q1469" s="3"/>
      <c r="R1469" s="5"/>
    </row>
    <row r="1470" spans="2:18" x14ac:dyDescent="0.3">
      <c r="B1470" s="22" t="s">
        <v>10</v>
      </c>
      <c r="C1470" s="22">
        <v>1185732</v>
      </c>
      <c r="D1470" s="23">
        <v>44326</v>
      </c>
      <c r="E1470" s="22" t="s">
        <v>130</v>
      </c>
      <c r="F1470" s="22" t="s">
        <v>11</v>
      </c>
      <c r="G1470" s="22" t="s">
        <v>64</v>
      </c>
      <c r="H1470" s="22" t="s">
        <v>12</v>
      </c>
      <c r="I1470" s="24">
        <v>0.5</v>
      </c>
      <c r="J1470" s="25">
        <v>8200</v>
      </c>
      <c r="K1470" s="26">
        <f>I1470*J1470</f>
        <v>4100</v>
      </c>
      <c r="L1470" s="26">
        <f>K1470*M1470</f>
        <v>2050</v>
      </c>
      <c r="M1470" s="27">
        <v>0.5</v>
      </c>
      <c r="O1470" s="1"/>
      <c r="P1470" s="4"/>
      <c r="Q1470" s="3"/>
      <c r="R1470" s="5"/>
    </row>
    <row r="1471" spans="2:18" x14ac:dyDescent="0.3">
      <c r="B1471" s="22" t="s">
        <v>10</v>
      </c>
      <c r="C1471" s="22">
        <v>1185732</v>
      </c>
      <c r="D1471" s="23">
        <v>44326</v>
      </c>
      <c r="E1471" s="22" t="s">
        <v>130</v>
      </c>
      <c r="F1471" s="22" t="s">
        <v>11</v>
      </c>
      <c r="G1471" s="22" t="s">
        <v>64</v>
      </c>
      <c r="H1471" s="22" t="s">
        <v>15</v>
      </c>
      <c r="I1471" s="24">
        <v>0.45000000000000007</v>
      </c>
      <c r="J1471" s="25">
        <v>5250</v>
      </c>
      <c r="K1471" s="26">
        <f>I1471*J1471</f>
        <v>2362.5000000000005</v>
      </c>
      <c r="L1471" s="26">
        <f>K1471*M1471</f>
        <v>708.75000000000011</v>
      </c>
      <c r="M1471" s="27">
        <v>0.3</v>
      </c>
      <c r="O1471" s="1"/>
      <c r="P1471" s="4"/>
      <c r="Q1471" s="3"/>
      <c r="R1471" s="5"/>
    </row>
    <row r="1472" spans="2:18" x14ac:dyDescent="0.3">
      <c r="B1472" s="22" t="s">
        <v>10</v>
      </c>
      <c r="C1472" s="22">
        <v>1185732</v>
      </c>
      <c r="D1472" s="23">
        <v>44326</v>
      </c>
      <c r="E1472" s="22" t="s">
        <v>130</v>
      </c>
      <c r="F1472" s="22" t="s">
        <v>11</v>
      </c>
      <c r="G1472" s="22" t="s">
        <v>64</v>
      </c>
      <c r="H1472" s="22" t="s">
        <v>13</v>
      </c>
      <c r="I1472" s="24">
        <v>0.4</v>
      </c>
      <c r="J1472" s="25">
        <v>5000</v>
      </c>
      <c r="K1472" s="26">
        <f t="shared" ref="K1472:K1475" si="482">I1472*J1472</f>
        <v>2000</v>
      </c>
      <c r="L1472" s="26">
        <f t="shared" ref="L1472:L1475" si="483">K1472*M1472</f>
        <v>700</v>
      </c>
      <c r="M1472" s="27">
        <v>0.35</v>
      </c>
      <c r="O1472" s="1"/>
      <c r="P1472" s="4"/>
      <c r="Q1472" s="3"/>
      <c r="R1472" s="5"/>
    </row>
    <row r="1473" spans="2:18" x14ac:dyDescent="0.3">
      <c r="B1473" s="22" t="s">
        <v>10</v>
      </c>
      <c r="C1473" s="22">
        <v>1185732</v>
      </c>
      <c r="D1473" s="23">
        <v>44326</v>
      </c>
      <c r="E1473" s="22" t="s">
        <v>130</v>
      </c>
      <c r="F1473" s="22" t="s">
        <v>11</v>
      </c>
      <c r="G1473" s="22" t="s">
        <v>64</v>
      </c>
      <c r="H1473" s="22" t="s">
        <v>14</v>
      </c>
      <c r="I1473" s="24">
        <v>0.4</v>
      </c>
      <c r="J1473" s="25">
        <v>4500</v>
      </c>
      <c r="K1473" s="26">
        <f t="shared" si="482"/>
        <v>1800</v>
      </c>
      <c r="L1473" s="26">
        <f t="shared" si="483"/>
        <v>630</v>
      </c>
      <c r="M1473" s="27">
        <v>0.35</v>
      </c>
      <c r="O1473" s="1"/>
      <c r="P1473" s="4"/>
      <c r="Q1473" s="3"/>
      <c r="R1473" s="5"/>
    </row>
    <row r="1474" spans="2:18" x14ac:dyDescent="0.3">
      <c r="B1474" s="22" t="s">
        <v>10</v>
      </c>
      <c r="C1474" s="22">
        <v>1185732</v>
      </c>
      <c r="D1474" s="23">
        <v>44326</v>
      </c>
      <c r="E1474" s="22" t="s">
        <v>130</v>
      </c>
      <c r="F1474" s="22" t="s">
        <v>11</v>
      </c>
      <c r="G1474" s="22" t="s">
        <v>64</v>
      </c>
      <c r="H1474" s="22" t="s">
        <v>16</v>
      </c>
      <c r="I1474" s="24">
        <v>0.5</v>
      </c>
      <c r="J1474" s="25">
        <v>4750</v>
      </c>
      <c r="K1474" s="26">
        <f t="shared" si="482"/>
        <v>2375</v>
      </c>
      <c r="L1474" s="26">
        <f t="shared" si="483"/>
        <v>712.5</v>
      </c>
      <c r="M1474" s="27">
        <v>0.3</v>
      </c>
      <c r="O1474" s="1"/>
      <c r="P1474" s="4"/>
      <c r="Q1474" s="3"/>
      <c r="R1474" s="5"/>
    </row>
    <row r="1475" spans="2:18" x14ac:dyDescent="0.3">
      <c r="B1475" s="22" t="s">
        <v>10</v>
      </c>
      <c r="C1475" s="22">
        <v>1185732</v>
      </c>
      <c r="D1475" s="23">
        <v>44326</v>
      </c>
      <c r="E1475" s="22" t="s">
        <v>130</v>
      </c>
      <c r="F1475" s="22" t="s">
        <v>11</v>
      </c>
      <c r="G1475" s="22" t="s">
        <v>64</v>
      </c>
      <c r="H1475" s="22" t="s">
        <v>17</v>
      </c>
      <c r="I1475" s="24">
        <v>0.55000000000000004</v>
      </c>
      <c r="J1475" s="25">
        <v>6000</v>
      </c>
      <c r="K1475" s="26">
        <f t="shared" si="482"/>
        <v>3300.0000000000005</v>
      </c>
      <c r="L1475" s="26">
        <f t="shared" si="483"/>
        <v>825.00000000000011</v>
      </c>
      <c r="M1475" s="27">
        <v>0.25</v>
      </c>
      <c r="O1475" s="1"/>
      <c r="P1475" s="4"/>
      <c r="Q1475" s="3"/>
      <c r="R1475" s="5"/>
    </row>
    <row r="1476" spans="2:18" x14ac:dyDescent="0.3">
      <c r="B1476" s="22" t="s">
        <v>10</v>
      </c>
      <c r="C1476" s="22">
        <v>1185732</v>
      </c>
      <c r="D1476" s="23">
        <v>44359</v>
      </c>
      <c r="E1476" s="22" t="s">
        <v>130</v>
      </c>
      <c r="F1476" s="22" t="s">
        <v>11</v>
      </c>
      <c r="G1476" s="22" t="s">
        <v>64</v>
      </c>
      <c r="H1476" s="22" t="s">
        <v>12</v>
      </c>
      <c r="I1476" s="24">
        <v>0.5</v>
      </c>
      <c r="J1476" s="25">
        <v>8500</v>
      </c>
      <c r="K1476" s="26">
        <f>I1476*J1476</f>
        <v>4250</v>
      </c>
      <c r="L1476" s="26">
        <f>K1476*M1476</f>
        <v>2125</v>
      </c>
      <c r="M1476" s="27">
        <v>0.5</v>
      </c>
      <c r="O1476" s="1"/>
      <c r="P1476" s="4"/>
      <c r="Q1476" s="3"/>
      <c r="R1476" s="5"/>
    </row>
    <row r="1477" spans="2:18" x14ac:dyDescent="0.3">
      <c r="B1477" s="22" t="s">
        <v>10</v>
      </c>
      <c r="C1477" s="22">
        <v>1185732</v>
      </c>
      <c r="D1477" s="23">
        <v>44359</v>
      </c>
      <c r="E1477" s="22" t="s">
        <v>130</v>
      </c>
      <c r="F1477" s="22" t="s">
        <v>11</v>
      </c>
      <c r="G1477" s="22" t="s">
        <v>64</v>
      </c>
      <c r="H1477" s="22" t="s">
        <v>15</v>
      </c>
      <c r="I1477" s="24">
        <v>0.45000000000000007</v>
      </c>
      <c r="J1477" s="25">
        <v>6000</v>
      </c>
      <c r="K1477" s="26">
        <f>I1477*J1477</f>
        <v>2700.0000000000005</v>
      </c>
      <c r="L1477" s="26">
        <f>K1477*M1477</f>
        <v>810.00000000000011</v>
      </c>
      <c r="M1477" s="27">
        <v>0.3</v>
      </c>
      <c r="O1477" s="1"/>
      <c r="P1477" s="4"/>
      <c r="Q1477" s="3"/>
      <c r="R1477" s="5"/>
    </row>
    <row r="1478" spans="2:18" x14ac:dyDescent="0.3">
      <c r="B1478" s="22" t="s">
        <v>10</v>
      </c>
      <c r="C1478" s="22">
        <v>1185732</v>
      </c>
      <c r="D1478" s="23">
        <v>44359</v>
      </c>
      <c r="E1478" s="22" t="s">
        <v>130</v>
      </c>
      <c r="F1478" s="22" t="s">
        <v>11</v>
      </c>
      <c r="G1478" s="22" t="s">
        <v>64</v>
      </c>
      <c r="H1478" s="22" t="s">
        <v>13</v>
      </c>
      <c r="I1478" s="24">
        <v>0.4</v>
      </c>
      <c r="J1478" s="25">
        <v>5250</v>
      </c>
      <c r="K1478" s="26">
        <f t="shared" ref="K1478:K1481" si="484">I1478*J1478</f>
        <v>2100</v>
      </c>
      <c r="L1478" s="26">
        <f t="shared" ref="L1478:L1481" si="485">K1478*M1478</f>
        <v>735</v>
      </c>
      <c r="M1478" s="27">
        <v>0.35</v>
      </c>
      <c r="O1478" s="1"/>
      <c r="P1478" s="4"/>
      <c r="Q1478" s="3"/>
      <c r="R1478" s="5"/>
    </row>
    <row r="1479" spans="2:18" x14ac:dyDescent="0.3">
      <c r="B1479" s="22" t="s">
        <v>10</v>
      </c>
      <c r="C1479" s="22">
        <v>1185732</v>
      </c>
      <c r="D1479" s="23">
        <v>44359</v>
      </c>
      <c r="E1479" s="22" t="s">
        <v>130</v>
      </c>
      <c r="F1479" s="22" t="s">
        <v>11</v>
      </c>
      <c r="G1479" s="22" t="s">
        <v>64</v>
      </c>
      <c r="H1479" s="22" t="s">
        <v>14</v>
      </c>
      <c r="I1479" s="24">
        <v>0.4</v>
      </c>
      <c r="J1479" s="25">
        <v>5000</v>
      </c>
      <c r="K1479" s="26">
        <f t="shared" si="484"/>
        <v>2000</v>
      </c>
      <c r="L1479" s="26">
        <f t="shared" si="485"/>
        <v>700</v>
      </c>
      <c r="M1479" s="27">
        <v>0.35</v>
      </c>
      <c r="O1479" s="1"/>
      <c r="P1479" s="4"/>
      <c r="Q1479" s="3"/>
      <c r="R1479" s="5"/>
    </row>
    <row r="1480" spans="2:18" x14ac:dyDescent="0.3">
      <c r="B1480" s="22" t="s">
        <v>10</v>
      </c>
      <c r="C1480" s="22">
        <v>1185732</v>
      </c>
      <c r="D1480" s="23">
        <v>44359</v>
      </c>
      <c r="E1480" s="22" t="s">
        <v>130</v>
      </c>
      <c r="F1480" s="22" t="s">
        <v>11</v>
      </c>
      <c r="G1480" s="22" t="s">
        <v>64</v>
      </c>
      <c r="H1480" s="22" t="s">
        <v>16</v>
      </c>
      <c r="I1480" s="24">
        <v>0.5</v>
      </c>
      <c r="J1480" s="25">
        <v>5000</v>
      </c>
      <c r="K1480" s="26">
        <f t="shared" si="484"/>
        <v>2500</v>
      </c>
      <c r="L1480" s="26">
        <f t="shared" si="485"/>
        <v>750</v>
      </c>
      <c r="M1480" s="27">
        <v>0.3</v>
      </c>
      <c r="O1480" s="1"/>
      <c r="P1480" s="4"/>
      <c r="Q1480" s="3"/>
      <c r="R1480" s="5"/>
    </row>
    <row r="1481" spans="2:18" x14ac:dyDescent="0.3">
      <c r="B1481" s="22" t="s">
        <v>10</v>
      </c>
      <c r="C1481" s="22">
        <v>1185732</v>
      </c>
      <c r="D1481" s="23">
        <v>44359</v>
      </c>
      <c r="E1481" s="22" t="s">
        <v>130</v>
      </c>
      <c r="F1481" s="22" t="s">
        <v>11</v>
      </c>
      <c r="G1481" s="22" t="s">
        <v>64</v>
      </c>
      <c r="H1481" s="22" t="s">
        <v>17</v>
      </c>
      <c r="I1481" s="24">
        <v>0.55000000000000004</v>
      </c>
      <c r="J1481" s="25">
        <v>6500</v>
      </c>
      <c r="K1481" s="26">
        <f t="shared" si="484"/>
        <v>3575.0000000000005</v>
      </c>
      <c r="L1481" s="26">
        <f t="shared" si="485"/>
        <v>893.75000000000011</v>
      </c>
      <c r="M1481" s="27">
        <v>0.25</v>
      </c>
      <c r="O1481" s="1"/>
      <c r="P1481" s="4"/>
      <c r="Q1481" s="3"/>
      <c r="R1481" s="5"/>
    </row>
    <row r="1482" spans="2:18" x14ac:dyDescent="0.3">
      <c r="B1482" s="22" t="s">
        <v>10</v>
      </c>
      <c r="C1482" s="22">
        <v>1185732</v>
      </c>
      <c r="D1482" s="23">
        <v>44387</v>
      </c>
      <c r="E1482" s="22" t="s">
        <v>130</v>
      </c>
      <c r="F1482" s="22" t="s">
        <v>11</v>
      </c>
      <c r="G1482" s="22" t="s">
        <v>64</v>
      </c>
      <c r="H1482" s="22" t="s">
        <v>12</v>
      </c>
      <c r="I1482" s="24">
        <v>0.5</v>
      </c>
      <c r="J1482" s="25">
        <v>8750</v>
      </c>
      <c r="K1482" s="26">
        <f>I1482*J1482</f>
        <v>4375</v>
      </c>
      <c r="L1482" s="26">
        <f>K1482*M1482</f>
        <v>2187.5</v>
      </c>
      <c r="M1482" s="27">
        <v>0.5</v>
      </c>
      <c r="O1482" s="1"/>
      <c r="P1482" s="4"/>
      <c r="Q1482" s="3"/>
      <c r="R1482" s="5"/>
    </row>
    <row r="1483" spans="2:18" x14ac:dyDescent="0.3">
      <c r="B1483" s="22" t="s">
        <v>10</v>
      </c>
      <c r="C1483" s="22">
        <v>1185732</v>
      </c>
      <c r="D1483" s="23">
        <v>44387</v>
      </c>
      <c r="E1483" s="22" t="s">
        <v>130</v>
      </c>
      <c r="F1483" s="22" t="s">
        <v>11</v>
      </c>
      <c r="G1483" s="22" t="s">
        <v>64</v>
      </c>
      <c r="H1483" s="22" t="s">
        <v>15</v>
      </c>
      <c r="I1483" s="24">
        <v>0.45000000000000007</v>
      </c>
      <c r="J1483" s="25">
        <v>6250</v>
      </c>
      <c r="K1483" s="26">
        <f>I1483*J1483</f>
        <v>2812.5000000000005</v>
      </c>
      <c r="L1483" s="26">
        <f>K1483*M1483</f>
        <v>843.75000000000011</v>
      </c>
      <c r="M1483" s="27">
        <v>0.3</v>
      </c>
      <c r="O1483" s="1"/>
      <c r="P1483" s="4"/>
      <c r="Q1483" s="3"/>
      <c r="R1483" s="5"/>
    </row>
    <row r="1484" spans="2:18" x14ac:dyDescent="0.3">
      <c r="B1484" s="22" t="s">
        <v>10</v>
      </c>
      <c r="C1484" s="22">
        <v>1185732</v>
      </c>
      <c r="D1484" s="23">
        <v>44387</v>
      </c>
      <c r="E1484" s="22" t="s">
        <v>130</v>
      </c>
      <c r="F1484" s="22" t="s">
        <v>11</v>
      </c>
      <c r="G1484" s="22" t="s">
        <v>64</v>
      </c>
      <c r="H1484" s="22" t="s">
        <v>13</v>
      </c>
      <c r="I1484" s="24">
        <v>0.4</v>
      </c>
      <c r="J1484" s="25">
        <v>5500</v>
      </c>
      <c r="K1484" s="26">
        <f t="shared" ref="K1484:K1487" si="486">I1484*J1484</f>
        <v>2200</v>
      </c>
      <c r="L1484" s="26">
        <f t="shared" ref="L1484:L1487" si="487">K1484*M1484</f>
        <v>770</v>
      </c>
      <c r="M1484" s="27">
        <v>0.35</v>
      </c>
      <c r="O1484" s="1"/>
      <c r="P1484" s="4"/>
      <c r="Q1484" s="3"/>
      <c r="R1484" s="5"/>
    </row>
    <row r="1485" spans="2:18" x14ac:dyDescent="0.3">
      <c r="B1485" s="22" t="s">
        <v>10</v>
      </c>
      <c r="C1485" s="22">
        <v>1185732</v>
      </c>
      <c r="D1485" s="23">
        <v>44387</v>
      </c>
      <c r="E1485" s="22" t="s">
        <v>130</v>
      </c>
      <c r="F1485" s="22" t="s">
        <v>11</v>
      </c>
      <c r="G1485" s="22" t="s">
        <v>64</v>
      </c>
      <c r="H1485" s="22" t="s">
        <v>14</v>
      </c>
      <c r="I1485" s="24">
        <v>0.4</v>
      </c>
      <c r="J1485" s="25">
        <v>5000</v>
      </c>
      <c r="K1485" s="26">
        <f t="shared" si="486"/>
        <v>2000</v>
      </c>
      <c r="L1485" s="26">
        <f t="shared" si="487"/>
        <v>700</v>
      </c>
      <c r="M1485" s="27">
        <v>0.35</v>
      </c>
      <c r="O1485" s="1"/>
      <c r="P1485" s="4"/>
      <c r="Q1485" s="3"/>
      <c r="R1485" s="5"/>
    </row>
    <row r="1486" spans="2:18" x14ac:dyDescent="0.3">
      <c r="B1486" s="22" t="s">
        <v>10</v>
      </c>
      <c r="C1486" s="22">
        <v>1185732</v>
      </c>
      <c r="D1486" s="23">
        <v>44387</v>
      </c>
      <c r="E1486" s="22" t="s">
        <v>130</v>
      </c>
      <c r="F1486" s="22" t="s">
        <v>11</v>
      </c>
      <c r="G1486" s="22" t="s">
        <v>64</v>
      </c>
      <c r="H1486" s="22" t="s">
        <v>16</v>
      </c>
      <c r="I1486" s="24">
        <v>0.5</v>
      </c>
      <c r="J1486" s="25">
        <v>5250</v>
      </c>
      <c r="K1486" s="26">
        <f t="shared" si="486"/>
        <v>2625</v>
      </c>
      <c r="L1486" s="26">
        <f t="shared" si="487"/>
        <v>787.5</v>
      </c>
      <c r="M1486" s="27">
        <v>0.3</v>
      </c>
      <c r="O1486" s="1"/>
      <c r="P1486" s="4"/>
      <c r="Q1486" s="3"/>
      <c r="R1486" s="5"/>
    </row>
    <row r="1487" spans="2:18" x14ac:dyDescent="0.3">
      <c r="B1487" s="22" t="s">
        <v>10</v>
      </c>
      <c r="C1487" s="22">
        <v>1185732</v>
      </c>
      <c r="D1487" s="23">
        <v>44387</v>
      </c>
      <c r="E1487" s="22" t="s">
        <v>130</v>
      </c>
      <c r="F1487" s="22" t="s">
        <v>11</v>
      </c>
      <c r="G1487" s="22" t="s">
        <v>64</v>
      </c>
      <c r="H1487" s="22" t="s">
        <v>17</v>
      </c>
      <c r="I1487" s="24">
        <v>0.55000000000000004</v>
      </c>
      <c r="J1487" s="25">
        <v>7000</v>
      </c>
      <c r="K1487" s="26">
        <f t="shared" si="486"/>
        <v>3850.0000000000005</v>
      </c>
      <c r="L1487" s="26">
        <f t="shared" si="487"/>
        <v>962.50000000000011</v>
      </c>
      <c r="M1487" s="27">
        <v>0.25</v>
      </c>
      <c r="O1487" s="1"/>
      <c r="P1487" s="4"/>
      <c r="Q1487" s="3"/>
      <c r="R1487" s="5"/>
    </row>
    <row r="1488" spans="2:18" x14ac:dyDescent="0.3">
      <c r="B1488" s="22" t="s">
        <v>10</v>
      </c>
      <c r="C1488" s="22">
        <v>1185732</v>
      </c>
      <c r="D1488" s="23">
        <v>44419</v>
      </c>
      <c r="E1488" s="22" t="s">
        <v>130</v>
      </c>
      <c r="F1488" s="22" t="s">
        <v>11</v>
      </c>
      <c r="G1488" s="22" t="s">
        <v>64</v>
      </c>
      <c r="H1488" s="22" t="s">
        <v>12</v>
      </c>
      <c r="I1488" s="24">
        <v>0.5</v>
      </c>
      <c r="J1488" s="25">
        <v>8500</v>
      </c>
      <c r="K1488" s="26">
        <f>I1488*J1488</f>
        <v>4250</v>
      </c>
      <c r="L1488" s="26">
        <f>K1488*M1488</f>
        <v>2125</v>
      </c>
      <c r="M1488" s="27">
        <v>0.5</v>
      </c>
      <c r="O1488" s="1"/>
      <c r="P1488" s="4"/>
      <c r="Q1488" s="3"/>
      <c r="R1488" s="5"/>
    </row>
    <row r="1489" spans="2:18" x14ac:dyDescent="0.3">
      <c r="B1489" s="22" t="s">
        <v>10</v>
      </c>
      <c r="C1489" s="22">
        <v>1185732</v>
      </c>
      <c r="D1489" s="23">
        <v>44419</v>
      </c>
      <c r="E1489" s="22" t="s">
        <v>130</v>
      </c>
      <c r="F1489" s="22" t="s">
        <v>11</v>
      </c>
      <c r="G1489" s="22" t="s">
        <v>64</v>
      </c>
      <c r="H1489" s="22" t="s">
        <v>15</v>
      </c>
      <c r="I1489" s="24">
        <v>0.45000000000000007</v>
      </c>
      <c r="J1489" s="25">
        <v>6250</v>
      </c>
      <c r="K1489" s="26">
        <f>I1489*J1489</f>
        <v>2812.5000000000005</v>
      </c>
      <c r="L1489" s="26">
        <f>K1489*M1489</f>
        <v>843.75000000000011</v>
      </c>
      <c r="M1489" s="27">
        <v>0.3</v>
      </c>
      <c r="O1489" s="1"/>
      <c r="P1489" s="4"/>
      <c r="Q1489" s="3"/>
      <c r="R1489" s="5"/>
    </row>
    <row r="1490" spans="2:18" x14ac:dyDescent="0.3">
      <c r="B1490" s="22" t="s">
        <v>10</v>
      </c>
      <c r="C1490" s="22">
        <v>1185732</v>
      </c>
      <c r="D1490" s="23">
        <v>44419</v>
      </c>
      <c r="E1490" s="22" t="s">
        <v>130</v>
      </c>
      <c r="F1490" s="22" t="s">
        <v>11</v>
      </c>
      <c r="G1490" s="22" t="s">
        <v>64</v>
      </c>
      <c r="H1490" s="22" t="s">
        <v>13</v>
      </c>
      <c r="I1490" s="24">
        <v>0.4</v>
      </c>
      <c r="J1490" s="25">
        <v>5500</v>
      </c>
      <c r="K1490" s="26">
        <f t="shared" ref="K1490:K1493" si="488">I1490*J1490</f>
        <v>2200</v>
      </c>
      <c r="L1490" s="26">
        <f t="shared" ref="L1490:L1493" si="489">K1490*M1490</f>
        <v>770</v>
      </c>
      <c r="M1490" s="27">
        <v>0.35</v>
      </c>
      <c r="O1490" s="1"/>
      <c r="P1490" s="4"/>
      <c r="Q1490" s="3"/>
      <c r="R1490" s="5"/>
    </row>
    <row r="1491" spans="2:18" x14ac:dyDescent="0.3">
      <c r="B1491" s="22" t="s">
        <v>10</v>
      </c>
      <c r="C1491" s="22">
        <v>1185732</v>
      </c>
      <c r="D1491" s="23">
        <v>44419</v>
      </c>
      <c r="E1491" s="22" t="s">
        <v>130</v>
      </c>
      <c r="F1491" s="22" t="s">
        <v>11</v>
      </c>
      <c r="G1491" s="22" t="s">
        <v>64</v>
      </c>
      <c r="H1491" s="22" t="s">
        <v>14</v>
      </c>
      <c r="I1491" s="24">
        <v>0.4</v>
      </c>
      <c r="J1491" s="25">
        <v>5250</v>
      </c>
      <c r="K1491" s="26">
        <f t="shared" si="488"/>
        <v>2100</v>
      </c>
      <c r="L1491" s="26">
        <f t="shared" si="489"/>
        <v>735</v>
      </c>
      <c r="M1491" s="27">
        <v>0.35</v>
      </c>
      <c r="O1491" s="1"/>
      <c r="P1491" s="4"/>
      <c r="Q1491" s="3"/>
      <c r="R1491" s="5"/>
    </row>
    <row r="1492" spans="2:18" x14ac:dyDescent="0.3">
      <c r="B1492" s="22" t="s">
        <v>10</v>
      </c>
      <c r="C1492" s="22">
        <v>1185732</v>
      </c>
      <c r="D1492" s="23">
        <v>44419</v>
      </c>
      <c r="E1492" s="22" t="s">
        <v>130</v>
      </c>
      <c r="F1492" s="22" t="s">
        <v>11</v>
      </c>
      <c r="G1492" s="22" t="s">
        <v>64</v>
      </c>
      <c r="H1492" s="22" t="s">
        <v>16</v>
      </c>
      <c r="I1492" s="24">
        <v>0.5</v>
      </c>
      <c r="J1492" s="25">
        <v>5000</v>
      </c>
      <c r="K1492" s="26">
        <f t="shared" si="488"/>
        <v>2500</v>
      </c>
      <c r="L1492" s="26">
        <f t="shared" si="489"/>
        <v>750</v>
      </c>
      <c r="M1492" s="27">
        <v>0.3</v>
      </c>
      <c r="O1492" s="1"/>
      <c r="P1492" s="4"/>
      <c r="Q1492" s="3"/>
      <c r="R1492" s="5"/>
    </row>
    <row r="1493" spans="2:18" x14ac:dyDescent="0.3">
      <c r="B1493" s="22" t="s">
        <v>10</v>
      </c>
      <c r="C1493" s="22">
        <v>1185732</v>
      </c>
      <c r="D1493" s="23">
        <v>44419</v>
      </c>
      <c r="E1493" s="22" t="s">
        <v>130</v>
      </c>
      <c r="F1493" s="22" t="s">
        <v>11</v>
      </c>
      <c r="G1493" s="22" t="s">
        <v>64</v>
      </c>
      <c r="H1493" s="22" t="s">
        <v>17</v>
      </c>
      <c r="I1493" s="24">
        <v>0.55000000000000004</v>
      </c>
      <c r="J1493" s="25">
        <v>6750</v>
      </c>
      <c r="K1493" s="26">
        <f t="shared" si="488"/>
        <v>3712.5000000000005</v>
      </c>
      <c r="L1493" s="26">
        <f t="shared" si="489"/>
        <v>928.12500000000011</v>
      </c>
      <c r="M1493" s="27">
        <v>0.25</v>
      </c>
      <c r="O1493" s="1"/>
      <c r="P1493" s="4"/>
      <c r="Q1493" s="3"/>
      <c r="R1493" s="5"/>
    </row>
    <row r="1494" spans="2:18" x14ac:dyDescent="0.3">
      <c r="B1494" s="22" t="s">
        <v>10</v>
      </c>
      <c r="C1494" s="22">
        <v>1185732</v>
      </c>
      <c r="D1494" s="23">
        <v>44449</v>
      </c>
      <c r="E1494" s="22" t="s">
        <v>130</v>
      </c>
      <c r="F1494" s="22" t="s">
        <v>11</v>
      </c>
      <c r="G1494" s="22" t="s">
        <v>64</v>
      </c>
      <c r="H1494" s="22" t="s">
        <v>12</v>
      </c>
      <c r="I1494" s="24">
        <v>0.5</v>
      </c>
      <c r="J1494" s="25">
        <v>8000</v>
      </c>
      <c r="K1494" s="26">
        <f>I1494*J1494</f>
        <v>4000</v>
      </c>
      <c r="L1494" s="26">
        <f>K1494*M1494</f>
        <v>2000</v>
      </c>
      <c r="M1494" s="27">
        <v>0.5</v>
      </c>
      <c r="O1494" s="1"/>
      <c r="P1494" s="4"/>
      <c r="Q1494" s="3"/>
      <c r="R1494" s="5"/>
    </row>
    <row r="1495" spans="2:18" x14ac:dyDescent="0.3">
      <c r="B1495" s="22" t="s">
        <v>10</v>
      </c>
      <c r="C1495" s="22">
        <v>1185732</v>
      </c>
      <c r="D1495" s="23">
        <v>44449</v>
      </c>
      <c r="E1495" s="22" t="s">
        <v>130</v>
      </c>
      <c r="F1495" s="22" t="s">
        <v>11</v>
      </c>
      <c r="G1495" s="22" t="s">
        <v>64</v>
      </c>
      <c r="H1495" s="22" t="s">
        <v>15</v>
      </c>
      <c r="I1495" s="24">
        <v>0.45000000000000007</v>
      </c>
      <c r="J1495" s="25">
        <v>6000</v>
      </c>
      <c r="K1495" s="26">
        <f>I1495*J1495</f>
        <v>2700.0000000000005</v>
      </c>
      <c r="L1495" s="26">
        <f>K1495*M1495</f>
        <v>810.00000000000011</v>
      </c>
      <c r="M1495" s="27">
        <v>0.3</v>
      </c>
      <c r="O1495" s="1"/>
      <c r="P1495" s="4"/>
      <c r="Q1495" s="3"/>
      <c r="R1495" s="5"/>
    </row>
    <row r="1496" spans="2:18" x14ac:dyDescent="0.3">
      <c r="B1496" s="22" t="s">
        <v>10</v>
      </c>
      <c r="C1496" s="22">
        <v>1185732</v>
      </c>
      <c r="D1496" s="23">
        <v>44449</v>
      </c>
      <c r="E1496" s="22" t="s">
        <v>130</v>
      </c>
      <c r="F1496" s="22" t="s">
        <v>11</v>
      </c>
      <c r="G1496" s="22" t="s">
        <v>64</v>
      </c>
      <c r="H1496" s="22" t="s">
        <v>13</v>
      </c>
      <c r="I1496" s="24">
        <v>0.4</v>
      </c>
      <c r="J1496" s="25">
        <v>5250</v>
      </c>
      <c r="K1496" s="26">
        <f t="shared" ref="K1496:K1499" si="490">I1496*J1496</f>
        <v>2100</v>
      </c>
      <c r="L1496" s="26">
        <f t="shared" ref="L1496:L1499" si="491">K1496*M1496</f>
        <v>735</v>
      </c>
      <c r="M1496" s="27">
        <v>0.35</v>
      </c>
      <c r="O1496" s="1"/>
      <c r="P1496" s="4"/>
      <c r="Q1496" s="3"/>
      <c r="R1496" s="5"/>
    </row>
    <row r="1497" spans="2:18" x14ac:dyDescent="0.3">
      <c r="B1497" s="22" t="s">
        <v>10</v>
      </c>
      <c r="C1497" s="22">
        <v>1185732</v>
      </c>
      <c r="D1497" s="23">
        <v>44449</v>
      </c>
      <c r="E1497" s="22" t="s">
        <v>130</v>
      </c>
      <c r="F1497" s="22" t="s">
        <v>11</v>
      </c>
      <c r="G1497" s="22" t="s">
        <v>64</v>
      </c>
      <c r="H1497" s="22" t="s">
        <v>14</v>
      </c>
      <c r="I1497" s="24">
        <v>0.4</v>
      </c>
      <c r="J1497" s="25">
        <v>5000</v>
      </c>
      <c r="K1497" s="26">
        <f t="shared" si="490"/>
        <v>2000</v>
      </c>
      <c r="L1497" s="26">
        <f t="shared" si="491"/>
        <v>700</v>
      </c>
      <c r="M1497" s="27">
        <v>0.35</v>
      </c>
      <c r="O1497" s="1"/>
      <c r="P1497" s="4"/>
      <c r="Q1497" s="3"/>
      <c r="R1497" s="5"/>
    </row>
    <row r="1498" spans="2:18" x14ac:dyDescent="0.3">
      <c r="B1498" s="22" t="s">
        <v>10</v>
      </c>
      <c r="C1498" s="22">
        <v>1185732</v>
      </c>
      <c r="D1498" s="23">
        <v>44449</v>
      </c>
      <c r="E1498" s="22" t="s">
        <v>130</v>
      </c>
      <c r="F1498" s="22" t="s">
        <v>11</v>
      </c>
      <c r="G1498" s="22" t="s">
        <v>64</v>
      </c>
      <c r="H1498" s="22" t="s">
        <v>16</v>
      </c>
      <c r="I1498" s="24">
        <v>0.5</v>
      </c>
      <c r="J1498" s="25">
        <v>5000</v>
      </c>
      <c r="K1498" s="26">
        <f t="shared" si="490"/>
        <v>2500</v>
      </c>
      <c r="L1498" s="26">
        <f t="shared" si="491"/>
        <v>750</v>
      </c>
      <c r="M1498" s="27">
        <v>0.3</v>
      </c>
      <c r="O1498" s="1"/>
      <c r="P1498" s="4"/>
      <c r="Q1498" s="3"/>
      <c r="R1498" s="5"/>
    </row>
    <row r="1499" spans="2:18" x14ac:dyDescent="0.3">
      <c r="B1499" s="22" t="s">
        <v>10</v>
      </c>
      <c r="C1499" s="22">
        <v>1185732</v>
      </c>
      <c r="D1499" s="23">
        <v>44449</v>
      </c>
      <c r="E1499" s="22" t="s">
        <v>130</v>
      </c>
      <c r="F1499" s="22" t="s">
        <v>11</v>
      </c>
      <c r="G1499" s="22" t="s">
        <v>64</v>
      </c>
      <c r="H1499" s="22" t="s">
        <v>17</v>
      </c>
      <c r="I1499" s="24">
        <v>0.55000000000000004</v>
      </c>
      <c r="J1499" s="25">
        <v>6000</v>
      </c>
      <c r="K1499" s="26">
        <f t="shared" si="490"/>
        <v>3300.0000000000005</v>
      </c>
      <c r="L1499" s="26">
        <f t="shared" si="491"/>
        <v>825.00000000000011</v>
      </c>
      <c r="M1499" s="27">
        <v>0.25</v>
      </c>
      <c r="O1499" s="1"/>
      <c r="P1499" s="4"/>
      <c r="Q1499" s="3"/>
      <c r="R1499" s="5"/>
    </row>
    <row r="1500" spans="2:18" x14ac:dyDescent="0.3">
      <c r="B1500" s="22" t="s">
        <v>10</v>
      </c>
      <c r="C1500" s="22">
        <v>1185732</v>
      </c>
      <c r="D1500" s="23">
        <v>44481</v>
      </c>
      <c r="E1500" s="22" t="s">
        <v>130</v>
      </c>
      <c r="F1500" s="22" t="s">
        <v>11</v>
      </c>
      <c r="G1500" s="22" t="s">
        <v>64</v>
      </c>
      <c r="H1500" s="22" t="s">
        <v>12</v>
      </c>
      <c r="I1500" s="24">
        <v>0.55000000000000004</v>
      </c>
      <c r="J1500" s="25">
        <v>7750</v>
      </c>
      <c r="K1500" s="26">
        <f>I1500*J1500</f>
        <v>4262.5</v>
      </c>
      <c r="L1500" s="26">
        <f>K1500*M1500</f>
        <v>2131.25</v>
      </c>
      <c r="M1500" s="27">
        <v>0.5</v>
      </c>
      <c r="O1500" s="1"/>
      <c r="P1500" s="4"/>
      <c r="Q1500" s="3"/>
      <c r="R1500" s="5"/>
    </row>
    <row r="1501" spans="2:18" x14ac:dyDescent="0.3">
      <c r="B1501" s="22" t="s">
        <v>10</v>
      </c>
      <c r="C1501" s="22">
        <v>1185732</v>
      </c>
      <c r="D1501" s="23">
        <v>44481</v>
      </c>
      <c r="E1501" s="22" t="s">
        <v>130</v>
      </c>
      <c r="F1501" s="22" t="s">
        <v>11</v>
      </c>
      <c r="G1501" s="22" t="s">
        <v>64</v>
      </c>
      <c r="H1501" s="22" t="s">
        <v>15</v>
      </c>
      <c r="I1501" s="24">
        <v>0.45000000000000007</v>
      </c>
      <c r="J1501" s="25">
        <v>6000</v>
      </c>
      <c r="K1501" s="26">
        <f>I1501*J1501</f>
        <v>2700.0000000000005</v>
      </c>
      <c r="L1501" s="26">
        <f>K1501*M1501</f>
        <v>810.00000000000011</v>
      </c>
      <c r="M1501" s="27">
        <v>0.3</v>
      </c>
      <c r="O1501" s="1"/>
      <c r="P1501" s="4"/>
      <c r="Q1501" s="3"/>
      <c r="R1501" s="5"/>
    </row>
    <row r="1502" spans="2:18" x14ac:dyDescent="0.3">
      <c r="B1502" s="22" t="s">
        <v>10</v>
      </c>
      <c r="C1502" s="22">
        <v>1185732</v>
      </c>
      <c r="D1502" s="23">
        <v>44481</v>
      </c>
      <c r="E1502" s="22" t="s">
        <v>130</v>
      </c>
      <c r="F1502" s="22" t="s">
        <v>11</v>
      </c>
      <c r="G1502" s="22" t="s">
        <v>64</v>
      </c>
      <c r="H1502" s="22" t="s">
        <v>13</v>
      </c>
      <c r="I1502" s="24">
        <v>0.45000000000000007</v>
      </c>
      <c r="J1502" s="25">
        <v>5000</v>
      </c>
      <c r="K1502" s="26">
        <f t="shared" ref="K1502:K1505" si="492">I1502*J1502</f>
        <v>2250.0000000000005</v>
      </c>
      <c r="L1502" s="26">
        <f t="shared" ref="L1502:L1505" si="493">K1502*M1502</f>
        <v>787.50000000000011</v>
      </c>
      <c r="M1502" s="27">
        <v>0.35</v>
      </c>
      <c r="O1502" s="1"/>
      <c r="P1502" s="4"/>
      <c r="Q1502" s="3"/>
      <c r="R1502" s="5"/>
    </row>
    <row r="1503" spans="2:18" x14ac:dyDescent="0.3">
      <c r="B1503" s="22" t="s">
        <v>10</v>
      </c>
      <c r="C1503" s="22">
        <v>1185732</v>
      </c>
      <c r="D1503" s="23">
        <v>44481</v>
      </c>
      <c r="E1503" s="22" t="s">
        <v>130</v>
      </c>
      <c r="F1503" s="22" t="s">
        <v>11</v>
      </c>
      <c r="G1503" s="22" t="s">
        <v>64</v>
      </c>
      <c r="H1503" s="22" t="s">
        <v>14</v>
      </c>
      <c r="I1503" s="24">
        <v>0.45000000000000007</v>
      </c>
      <c r="J1503" s="25">
        <v>4750</v>
      </c>
      <c r="K1503" s="26">
        <f t="shared" si="492"/>
        <v>2137.5000000000005</v>
      </c>
      <c r="L1503" s="26">
        <f t="shared" si="493"/>
        <v>748.12500000000011</v>
      </c>
      <c r="M1503" s="27">
        <v>0.35</v>
      </c>
      <c r="O1503" s="1"/>
      <c r="P1503" s="4"/>
      <c r="Q1503" s="3"/>
      <c r="R1503" s="5"/>
    </row>
    <row r="1504" spans="2:18" x14ac:dyDescent="0.3">
      <c r="B1504" s="22" t="s">
        <v>10</v>
      </c>
      <c r="C1504" s="22">
        <v>1185732</v>
      </c>
      <c r="D1504" s="23">
        <v>44481</v>
      </c>
      <c r="E1504" s="22" t="s">
        <v>130</v>
      </c>
      <c r="F1504" s="22" t="s">
        <v>11</v>
      </c>
      <c r="G1504" s="22" t="s">
        <v>64</v>
      </c>
      <c r="H1504" s="22" t="s">
        <v>16</v>
      </c>
      <c r="I1504" s="24">
        <v>0.55000000000000004</v>
      </c>
      <c r="J1504" s="25">
        <v>4750</v>
      </c>
      <c r="K1504" s="26">
        <f t="shared" si="492"/>
        <v>2612.5</v>
      </c>
      <c r="L1504" s="26">
        <f t="shared" si="493"/>
        <v>783.75</v>
      </c>
      <c r="M1504" s="27">
        <v>0.3</v>
      </c>
      <c r="O1504" s="1"/>
      <c r="P1504" s="4"/>
      <c r="Q1504" s="3"/>
      <c r="R1504" s="5"/>
    </row>
    <row r="1505" spans="1:18" x14ac:dyDescent="0.3">
      <c r="B1505" s="22" t="s">
        <v>10</v>
      </c>
      <c r="C1505" s="22">
        <v>1185732</v>
      </c>
      <c r="D1505" s="23">
        <v>44481</v>
      </c>
      <c r="E1505" s="22" t="s">
        <v>130</v>
      </c>
      <c r="F1505" s="22" t="s">
        <v>11</v>
      </c>
      <c r="G1505" s="22" t="s">
        <v>64</v>
      </c>
      <c r="H1505" s="22" t="s">
        <v>17</v>
      </c>
      <c r="I1505" s="24">
        <v>0.6</v>
      </c>
      <c r="J1505" s="25">
        <v>6000</v>
      </c>
      <c r="K1505" s="26">
        <f t="shared" si="492"/>
        <v>3600</v>
      </c>
      <c r="L1505" s="26">
        <f t="shared" si="493"/>
        <v>900</v>
      </c>
      <c r="M1505" s="27">
        <v>0.25</v>
      </c>
      <c r="O1505" s="1"/>
      <c r="P1505" s="4"/>
      <c r="Q1505" s="3"/>
      <c r="R1505" s="5"/>
    </row>
    <row r="1506" spans="1:18" x14ac:dyDescent="0.3">
      <c r="B1506" s="22" t="s">
        <v>10</v>
      </c>
      <c r="C1506" s="22">
        <v>1185732</v>
      </c>
      <c r="D1506" s="23">
        <v>44511</v>
      </c>
      <c r="E1506" s="22" t="s">
        <v>130</v>
      </c>
      <c r="F1506" s="22" t="s">
        <v>11</v>
      </c>
      <c r="G1506" s="22" t="s">
        <v>64</v>
      </c>
      <c r="H1506" s="22" t="s">
        <v>12</v>
      </c>
      <c r="I1506" s="24">
        <v>0.55000000000000004</v>
      </c>
      <c r="J1506" s="25">
        <v>7500</v>
      </c>
      <c r="K1506" s="26">
        <f>I1506*J1506</f>
        <v>4125</v>
      </c>
      <c r="L1506" s="26">
        <f>K1506*M1506</f>
        <v>2062.5</v>
      </c>
      <c r="M1506" s="27">
        <v>0.5</v>
      </c>
      <c r="O1506" s="1"/>
      <c r="P1506" s="4"/>
      <c r="Q1506" s="3"/>
      <c r="R1506" s="5"/>
    </row>
    <row r="1507" spans="1:18" x14ac:dyDescent="0.3">
      <c r="B1507" s="22" t="s">
        <v>10</v>
      </c>
      <c r="C1507" s="22">
        <v>1185732</v>
      </c>
      <c r="D1507" s="23">
        <v>44511</v>
      </c>
      <c r="E1507" s="22" t="s">
        <v>130</v>
      </c>
      <c r="F1507" s="22" t="s">
        <v>11</v>
      </c>
      <c r="G1507" s="22" t="s">
        <v>64</v>
      </c>
      <c r="H1507" s="22" t="s">
        <v>15</v>
      </c>
      <c r="I1507" s="24">
        <v>0.45000000000000007</v>
      </c>
      <c r="J1507" s="25">
        <v>5750</v>
      </c>
      <c r="K1507" s="26">
        <f>I1507*J1507</f>
        <v>2587.5000000000005</v>
      </c>
      <c r="L1507" s="26">
        <f>K1507*M1507</f>
        <v>776.25000000000011</v>
      </c>
      <c r="M1507" s="27">
        <v>0.3</v>
      </c>
      <c r="O1507" s="1"/>
      <c r="P1507" s="4"/>
      <c r="Q1507" s="3"/>
      <c r="R1507" s="5"/>
    </row>
    <row r="1508" spans="1:18" x14ac:dyDescent="0.3">
      <c r="B1508" s="22" t="s">
        <v>10</v>
      </c>
      <c r="C1508" s="22">
        <v>1185732</v>
      </c>
      <c r="D1508" s="23">
        <v>44511</v>
      </c>
      <c r="E1508" s="22" t="s">
        <v>130</v>
      </c>
      <c r="F1508" s="22" t="s">
        <v>11</v>
      </c>
      <c r="G1508" s="22" t="s">
        <v>64</v>
      </c>
      <c r="H1508" s="22" t="s">
        <v>13</v>
      </c>
      <c r="I1508" s="24">
        <v>0.45000000000000007</v>
      </c>
      <c r="J1508" s="25">
        <v>5200</v>
      </c>
      <c r="K1508" s="26">
        <f t="shared" ref="K1508:K1511" si="494">I1508*J1508</f>
        <v>2340.0000000000005</v>
      </c>
      <c r="L1508" s="26">
        <f t="shared" ref="L1508:L1511" si="495">K1508*M1508</f>
        <v>819.00000000000011</v>
      </c>
      <c r="M1508" s="27">
        <v>0.35</v>
      </c>
      <c r="O1508" s="1"/>
      <c r="P1508" s="4"/>
      <c r="Q1508" s="3"/>
      <c r="R1508" s="5"/>
    </row>
    <row r="1509" spans="1:18" x14ac:dyDescent="0.3">
      <c r="B1509" s="22" t="s">
        <v>10</v>
      </c>
      <c r="C1509" s="22">
        <v>1185732</v>
      </c>
      <c r="D1509" s="23">
        <v>44511</v>
      </c>
      <c r="E1509" s="22" t="s">
        <v>130</v>
      </c>
      <c r="F1509" s="22" t="s">
        <v>11</v>
      </c>
      <c r="G1509" s="22" t="s">
        <v>64</v>
      </c>
      <c r="H1509" s="22" t="s">
        <v>14</v>
      </c>
      <c r="I1509" s="24">
        <v>0.45000000000000007</v>
      </c>
      <c r="J1509" s="25">
        <v>5000</v>
      </c>
      <c r="K1509" s="26">
        <f t="shared" si="494"/>
        <v>2250.0000000000005</v>
      </c>
      <c r="L1509" s="26">
        <f t="shared" si="495"/>
        <v>787.50000000000011</v>
      </c>
      <c r="M1509" s="27">
        <v>0.35</v>
      </c>
      <c r="O1509" s="1"/>
      <c r="P1509" s="4"/>
      <c r="Q1509" s="3"/>
      <c r="R1509" s="5"/>
    </row>
    <row r="1510" spans="1:18" x14ac:dyDescent="0.3">
      <c r="B1510" s="22" t="s">
        <v>10</v>
      </c>
      <c r="C1510" s="22">
        <v>1185732</v>
      </c>
      <c r="D1510" s="23">
        <v>44511</v>
      </c>
      <c r="E1510" s="22" t="s">
        <v>130</v>
      </c>
      <c r="F1510" s="22" t="s">
        <v>11</v>
      </c>
      <c r="G1510" s="22" t="s">
        <v>64</v>
      </c>
      <c r="H1510" s="22" t="s">
        <v>16</v>
      </c>
      <c r="I1510" s="24">
        <v>0.55000000000000004</v>
      </c>
      <c r="J1510" s="25">
        <v>4750</v>
      </c>
      <c r="K1510" s="26">
        <f t="shared" si="494"/>
        <v>2612.5</v>
      </c>
      <c r="L1510" s="26">
        <f t="shared" si="495"/>
        <v>783.75</v>
      </c>
      <c r="M1510" s="27">
        <v>0.3</v>
      </c>
      <c r="O1510" s="1"/>
      <c r="P1510" s="4"/>
      <c r="Q1510" s="3"/>
      <c r="R1510" s="5"/>
    </row>
    <row r="1511" spans="1:18" x14ac:dyDescent="0.3">
      <c r="B1511" s="22" t="s">
        <v>10</v>
      </c>
      <c r="C1511" s="22">
        <v>1185732</v>
      </c>
      <c r="D1511" s="23">
        <v>44511</v>
      </c>
      <c r="E1511" s="22" t="s">
        <v>130</v>
      </c>
      <c r="F1511" s="22" t="s">
        <v>11</v>
      </c>
      <c r="G1511" s="22" t="s">
        <v>64</v>
      </c>
      <c r="H1511" s="22" t="s">
        <v>17</v>
      </c>
      <c r="I1511" s="24">
        <v>0.6</v>
      </c>
      <c r="J1511" s="25">
        <v>5750</v>
      </c>
      <c r="K1511" s="26">
        <f t="shared" si="494"/>
        <v>3450</v>
      </c>
      <c r="L1511" s="26">
        <f t="shared" si="495"/>
        <v>862.5</v>
      </c>
      <c r="M1511" s="27">
        <v>0.25</v>
      </c>
      <c r="O1511" s="1"/>
      <c r="P1511" s="4"/>
      <c r="Q1511" s="3"/>
      <c r="R1511" s="5"/>
    </row>
    <row r="1512" spans="1:18" x14ac:dyDescent="0.3">
      <c r="B1512" s="22" t="s">
        <v>10</v>
      </c>
      <c r="C1512" s="22">
        <v>1185732</v>
      </c>
      <c r="D1512" s="23">
        <v>44540</v>
      </c>
      <c r="E1512" s="22" t="s">
        <v>130</v>
      </c>
      <c r="F1512" s="22" t="s">
        <v>11</v>
      </c>
      <c r="G1512" s="22" t="s">
        <v>64</v>
      </c>
      <c r="H1512" s="22" t="s">
        <v>12</v>
      </c>
      <c r="I1512" s="24">
        <v>0.55000000000000004</v>
      </c>
      <c r="J1512" s="25">
        <v>8000</v>
      </c>
      <c r="K1512" s="26">
        <f>I1512*J1512</f>
        <v>4400</v>
      </c>
      <c r="L1512" s="26">
        <f>K1512*M1512</f>
        <v>2200</v>
      </c>
      <c r="M1512" s="27">
        <v>0.5</v>
      </c>
      <c r="O1512" s="1"/>
      <c r="P1512" s="4"/>
      <c r="Q1512" s="3"/>
      <c r="R1512" s="5"/>
    </row>
    <row r="1513" spans="1:18" x14ac:dyDescent="0.3">
      <c r="B1513" s="22" t="s">
        <v>10</v>
      </c>
      <c r="C1513" s="22">
        <v>1185732</v>
      </c>
      <c r="D1513" s="23">
        <v>44540</v>
      </c>
      <c r="E1513" s="22" t="s">
        <v>130</v>
      </c>
      <c r="F1513" s="22" t="s">
        <v>11</v>
      </c>
      <c r="G1513" s="22" t="s">
        <v>64</v>
      </c>
      <c r="H1513" s="22" t="s">
        <v>15</v>
      </c>
      <c r="I1513" s="24">
        <v>0.45000000000000007</v>
      </c>
      <c r="J1513" s="25">
        <v>6000</v>
      </c>
      <c r="K1513" s="26">
        <f>I1513*J1513</f>
        <v>2700.0000000000005</v>
      </c>
      <c r="L1513" s="26">
        <f>K1513*M1513</f>
        <v>810.00000000000011</v>
      </c>
      <c r="M1513" s="27">
        <v>0.3</v>
      </c>
      <c r="O1513" s="1"/>
      <c r="P1513" s="4"/>
      <c r="Q1513" s="3"/>
      <c r="R1513" s="5"/>
    </row>
    <row r="1514" spans="1:18" x14ac:dyDescent="0.3">
      <c r="B1514" s="22" t="s">
        <v>10</v>
      </c>
      <c r="C1514" s="22">
        <v>1185732</v>
      </c>
      <c r="D1514" s="23">
        <v>44540</v>
      </c>
      <c r="E1514" s="22" t="s">
        <v>130</v>
      </c>
      <c r="F1514" s="22" t="s">
        <v>11</v>
      </c>
      <c r="G1514" s="22" t="s">
        <v>64</v>
      </c>
      <c r="H1514" s="22" t="s">
        <v>13</v>
      </c>
      <c r="I1514" s="24">
        <v>0.45000000000000007</v>
      </c>
      <c r="J1514" s="25">
        <v>5500</v>
      </c>
      <c r="K1514" s="26">
        <f t="shared" ref="K1514:K1517" si="496">I1514*J1514</f>
        <v>2475.0000000000005</v>
      </c>
      <c r="L1514" s="26">
        <f t="shared" ref="L1514:L1517" si="497">K1514*M1514</f>
        <v>866.25000000000011</v>
      </c>
      <c r="M1514" s="27">
        <v>0.35</v>
      </c>
      <c r="O1514" s="1"/>
      <c r="P1514" s="4"/>
      <c r="Q1514" s="3"/>
      <c r="R1514" s="5"/>
    </row>
    <row r="1515" spans="1:18" x14ac:dyDescent="0.3">
      <c r="B1515" s="22" t="s">
        <v>10</v>
      </c>
      <c r="C1515" s="22">
        <v>1185732</v>
      </c>
      <c r="D1515" s="23">
        <v>44540</v>
      </c>
      <c r="E1515" s="22" t="s">
        <v>130</v>
      </c>
      <c r="F1515" s="22" t="s">
        <v>11</v>
      </c>
      <c r="G1515" s="22" t="s">
        <v>64</v>
      </c>
      <c r="H1515" s="22" t="s">
        <v>14</v>
      </c>
      <c r="I1515" s="24">
        <v>0.45000000000000007</v>
      </c>
      <c r="J1515" s="25">
        <v>5000</v>
      </c>
      <c r="K1515" s="26">
        <f t="shared" si="496"/>
        <v>2250.0000000000005</v>
      </c>
      <c r="L1515" s="26">
        <f t="shared" si="497"/>
        <v>787.50000000000011</v>
      </c>
      <c r="M1515" s="27">
        <v>0.35</v>
      </c>
      <c r="O1515" s="1"/>
      <c r="P1515" s="4"/>
      <c r="Q1515" s="3"/>
      <c r="R1515" s="5"/>
    </row>
    <row r="1516" spans="1:18" x14ac:dyDescent="0.3">
      <c r="B1516" s="22" t="s">
        <v>10</v>
      </c>
      <c r="C1516" s="22">
        <v>1185732</v>
      </c>
      <c r="D1516" s="23">
        <v>44540</v>
      </c>
      <c r="E1516" s="22" t="s">
        <v>130</v>
      </c>
      <c r="F1516" s="22" t="s">
        <v>11</v>
      </c>
      <c r="G1516" s="22" t="s">
        <v>64</v>
      </c>
      <c r="H1516" s="22" t="s">
        <v>16</v>
      </c>
      <c r="I1516" s="24">
        <v>0.55000000000000004</v>
      </c>
      <c r="J1516" s="25">
        <v>5000</v>
      </c>
      <c r="K1516" s="26">
        <f t="shared" si="496"/>
        <v>2750</v>
      </c>
      <c r="L1516" s="26">
        <f t="shared" si="497"/>
        <v>825</v>
      </c>
      <c r="M1516" s="27">
        <v>0.3</v>
      </c>
      <c r="O1516" s="1"/>
      <c r="P1516" s="4"/>
      <c r="Q1516" s="3"/>
      <c r="R1516" s="5"/>
    </row>
    <row r="1517" spans="1:18" x14ac:dyDescent="0.3">
      <c r="B1517" s="22" t="s">
        <v>10</v>
      </c>
      <c r="C1517" s="22">
        <v>1185732</v>
      </c>
      <c r="D1517" s="23">
        <v>44540</v>
      </c>
      <c r="E1517" s="22" t="s">
        <v>130</v>
      </c>
      <c r="F1517" s="22" t="s">
        <v>11</v>
      </c>
      <c r="G1517" s="22" t="s">
        <v>64</v>
      </c>
      <c r="H1517" s="22" t="s">
        <v>17</v>
      </c>
      <c r="I1517" s="24">
        <v>0.6</v>
      </c>
      <c r="J1517" s="25">
        <v>6000</v>
      </c>
      <c r="K1517" s="26">
        <f t="shared" si="496"/>
        <v>3600</v>
      </c>
      <c r="L1517" s="26">
        <f t="shared" si="497"/>
        <v>900</v>
      </c>
      <c r="M1517" s="27">
        <v>0.25</v>
      </c>
      <c r="O1517" s="1"/>
      <c r="P1517" s="4"/>
      <c r="Q1517" s="3"/>
      <c r="R1517" s="5"/>
    </row>
    <row r="1518" spans="1:18" x14ac:dyDescent="0.3">
      <c r="A1518" s="8" t="s">
        <v>40</v>
      </c>
      <c r="B1518" s="22" t="s">
        <v>23</v>
      </c>
      <c r="C1518" s="22">
        <v>1128299</v>
      </c>
      <c r="D1518" s="23">
        <v>44220</v>
      </c>
      <c r="E1518" s="22" t="s">
        <v>24</v>
      </c>
      <c r="F1518" s="22" t="s">
        <v>66</v>
      </c>
      <c r="G1518" s="22" t="s">
        <v>65</v>
      </c>
      <c r="H1518" s="22" t="s">
        <v>12</v>
      </c>
      <c r="I1518" s="24">
        <v>0.30000000000000004</v>
      </c>
      <c r="J1518" s="25">
        <v>3500</v>
      </c>
      <c r="K1518" s="26">
        <f>I1518*J1518</f>
        <v>1050.0000000000002</v>
      </c>
      <c r="L1518" s="26">
        <f>K1518*M1518</f>
        <v>367.50000000000006</v>
      </c>
      <c r="M1518" s="27">
        <v>0.35</v>
      </c>
      <c r="O1518" s="1"/>
      <c r="P1518" s="4"/>
      <c r="Q1518" s="3"/>
      <c r="R1518" s="5"/>
    </row>
    <row r="1519" spans="1:18" x14ac:dyDescent="0.3">
      <c r="B1519" s="22" t="s">
        <v>23</v>
      </c>
      <c r="C1519" s="22">
        <v>1128299</v>
      </c>
      <c r="D1519" s="23">
        <v>44220</v>
      </c>
      <c r="E1519" s="22" t="s">
        <v>24</v>
      </c>
      <c r="F1519" s="22" t="s">
        <v>66</v>
      </c>
      <c r="G1519" s="22" t="s">
        <v>65</v>
      </c>
      <c r="H1519" s="22" t="s">
        <v>15</v>
      </c>
      <c r="I1519" s="24">
        <v>0.4</v>
      </c>
      <c r="J1519" s="25">
        <v>3500</v>
      </c>
      <c r="K1519" s="26">
        <f>I1519*J1519</f>
        <v>1400</v>
      </c>
      <c r="L1519" s="26">
        <f>K1519*M1519</f>
        <v>489.99999999999994</v>
      </c>
      <c r="M1519" s="27">
        <v>0.35</v>
      </c>
      <c r="O1519" s="1"/>
      <c r="P1519" s="4"/>
      <c r="Q1519" s="3"/>
      <c r="R1519" s="5"/>
    </row>
    <row r="1520" spans="1:18" x14ac:dyDescent="0.3">
      <c r="B1520" s="22" t="s">
        <v>23</v>
      </c>
      <c r="C1520" s="22">
        <v>1128299</v>
      </c>
      <c r="D1520" s="23">
        <v>44220</v>
      </c>
      <c r="E1520" s="22" t="s">
        <v>24</v>
      </c>
      <c r="F1520" s="22" t="s">
        <v>66</v>
      </c>
      <c r="G1520" s="22" t="s">
        <v>65</v>
      </c>
      <c r="H1520" s="22" t="s">
        <v>13</v>
      </c>
      <c r="I1520" s="24">
        <v>0.4</v>
      </c>
      <c r="J1520" s="25">
        <v>3500</v>
      </c>
      <c r="K1520" s="26">
        <f t="shared" ref="K1520:K1523" si="498">I1520*J1520</f>
        <v>1400</v>
      </c>
      <c r="L1520" s="26">
        <f t="shared" ref="L1520:L1523" si="499">K1520*M1520</f>
        <v>489.99999999999994</v>
      </c>
      <c r="M1520" s="27">
        <v>0.35</v>
      </c>
      <c r="O1520" s="1"/>
      <c r="P1520" s="4"/>
      <c r="Q1520" s="3"/>
      <c r="R1520" s="5"/>
    </row>
    <row r="1521" spans="2:18" x14ac:dyDescent="0.3">
      <c r="B1521" s="22" t="s">
        <v>23</v>
      </c>
      <c r="C1521" s="22">
        <v>1128299</v>
      </c>
      <c r="D1521" s="23">
        <v>44220</v>
      </c>
      <c r="E1521" s="22" t="s">
        <v>24</v>
      </c>
      <c r="F1521" s="22" t="s">
        <v>66</v>
      </c>
      <c r="G1521" s="22" t="s">
        <v>65</v>
      </c>
      <c r="H1521" s="22" t="s">
        <v>14</v>
      </c>
      <c r="I1521" s="24">
        <v>0.4</v>
      </c>
      <c r="J1521" s="25">
        <v>2000</v>
      </c>
      <c r="K1521" s="26">
        <f t="shared" si="498"/>
        <v>800</v>
      </c>
      <c r="L1521" s="26">
        <f t="shared" si="499"/>
        <v>280</v>
      </c>
      <c r="M1521" s="27">
        <v>0.35</v>
      </c>
      <c r="O1521" s="1"/>
      <c r="P1521" s="4"/>
      <c r="Q1521" s="3"/>
      <c r="R1521" s="5"/>
    </row>
    <row r="1522" spans="2:18" x14ac:dyDescent="0.3">
      <c r="B1522" s="22" t="s">
        <v>23</v>
      </c>
      <c r="C1522" s="22">
        <v>1128299</v>
      </c>
      <c r="D1522" s="23">
        <v>44220</v>
      </c>
      <c r="E1522" s="22" t="s">
        <v>24</v>
      </c>
      <c r="F1522" s="22" t="s">
        <v>66</v>
      </c>
      <c r="G1522" s="22" t="s">
        <v>65</v>
      </c>
      <c r="H1522" s="22" t="s">
        <v>16</v>
      </c>
      <c r="I1522" s="24">
        <v>0.45000000000000007</v>
      </c>
      <c r="J1522" s="25">
        <v>1500</v>
      </c>
      <c r="K1522" s="26">
        <f t="shared" si="498"/>
        <v>675.00000000000011</v>
      </c>
      <c r="L1522" s="26">
        <f t="shared" si="499"/>
        <v>270.00000000000006</v>
      </c>
      <c r="M1522" s="27">
        <v>0.4</v>
      </c>
      <c r="O1522" s="1"/>
      <c r="P1522" s="4"/>
      <c r="Q1522" s="3"/>
      <c r="R1522" s="5"/>
    </row>
    <row r="1523" spans="2:18" x14ac:dyDescent="0.3">
      <c r="B1523" s="22" t="s">
        <v>23</v>
      </c>
      <c r="C1523" s="22">
        <v>1128299</v>
      </c>
      <c r="D1523" s="23">
        <v>44220</v>
      </c>
      <c r="E1523" s="22" t="s">
        <v>24</v>
      </c>
      <c r="F1523" s="22" t="s">
        <v>66</v>
      </c>
      <c r="G1523" s="22" t="s">
        <v>65</v>
      </c>
      <c r="H1523" s="22" t="s">
        <v>17</v>
      </c>
      <c r="I1523" s="24">
        <v>0.4</v>
      </c>
      <c r="J1523" s="25">
        <v>4000</v>
      </c>
      <c r="K1523" s="26">
        <f t="shared" si="498"/>
        <v>1600</v>
      </c>
      <c r="L1523" s="26">
        <f t="shared" si="499"/>
        <v>480</v>
      </c>
      <c r="M1523" s="27">
        <v>0.3</v>
      </c>
      <c r="O1523" s="1"/>
      <c r="P1523" s="4"/>
      <c r="Q1523" s="3"/>
      <c r="R1523" s="5"/>
    </row>
    <row r="1524" spans="2:18" x14ac:dyDescent="0.3">
      <c r="B1524" s="22" t="s">
        <v>23</v>
      </c>
      <c r="C1524" s="22">
        <v>1128299</v>
      </c>
      <c r="D1524" s="23">
        <v>44251</v>
      </c>
      <c r="E1524" s="22" t="s">
        <v>24</v>
      </c>
      <c r="F1524" s="22" t="s">
        <v>66</v>
      </c>
      <c r="G1524" s="22" t="s">
        <v>65</v>
      </c>
      <c r="H1524" s="22" t="s">
        <v>12</v>
      </c>
      <c r="I1524" s="24">
        <v>0.30000000000000004</v>
      </c>
      <c r="J1524" s="25">
        <v>4500</v>
      </c>
      <c r="K1524" s="26">
        <f>I1524*J1524</f>
        <v>1350.0000000000002</v>
      </c>
      <c r="L1524" s="26">
        <f>K1524*M1524</f>
        <v>472.50000000000006</v>
      </c>
      <c r="M1524" s="27">
        <v>0.35</v>
      </c>
      <c r="O1524" s="1"/>
      <c r="P1524" s="4"/>
      <c r="Q1524" s="3"/>
      <c r="R1524" s="5"/>
    </row>
    <row r="1525" spans="2:18" x14ac:dyDescent="0.3">
      <c r="B1525" s="22" t="s">
        <v>23</v>
      </c>
      <c r="C1525" s="22">
        <v>1128299</v>
      </c>
      <c r="D1525" s="23">
        <v>44251</v>
      </c>
      <c r="E1525" s="22" t="s">
        <v>24</v>
      </c>
      <c r="F1525" s="22" t="s">
        <v>66</v>
      </c>
      <c r="G1525" s="22" t="s">
        <v>65</v>
      </c>
      <c r="H1525" s="22" t="s">
        <v>15</v>
      </c>
      <c r="I1525" s="24">
        <v>0.4</v>
      </c>
      <c r="J1525" s="25">
        <v>3500</v>
      </c>
      <c r="K1525" s="26">
        <f>I1525*J1525</f>
        <v>1400</v>
      </c>
      <c r="L1525" s="26">
        <f>K1525*M1525</f>
        <v>489.99999999999994</v>
      </c>
      <c r="M1525" s="27">
        <v>0.35</v>
      </c>
      <c r="O1525" s="1"/>
      <c r="P1525" s="4"/>
      <c r="Q1525" s="3"/>
      <c r="R1525" s="5"/>
    </row>
    <row r="1526" spans="2:18" x14ac:dyDescent="0.3">
      <c r="B1526" s="22" t="s">
        <v>23</v>
      </c>
      <c r="C1526" s="22">
        <v>1128299</v>
      </c>
      <c r="D1526" s="23">
        <v>44251</v>
      </c>
      <c r="E1526" s="22" t="s">
        <v>24</v>
      </c>
      <c r="F1526" s="22" t="s">
        <v>66</v>
      </c>
      <c r="G1526" s="22" t="s">
        <v>65</v>
      </c>
      <c r="H1526" s="22" t="s">
        <v>13</v>
      </c>
      <c r="I1526" s="24">
        <v>0.4</v>
      </c>
      <c r="J1526" s="25">
        <v>3500</v>
      </c>
      <c r="K1526" s="26">
        <f t="shared" ref="K1526:K1529" si="500">I1526*J1526</f>
        <v>1400</v>
      </c>
      <c r="L1526" s="26">
        <f t="shared" ref="L1526:L1529" si="501">K1526*M1526</f>
        <v>489.99999999999994</v>
      </c>
      <c r="M1526" s="27">
        <v>0.35</v>
      </c>
      <c r="O1526" s="1"/>
      <c r="P1526" s="4"/>
      <c r="Q1526" s="3"/>
      <c r="R1526" s="5"/>
    </row>
    <row r="1527" spans="2:18" x14ac:dyDescent="0.3">
      <c r="B1527" s="22" t="s">
        <v>23</v>
      </c>
      <c r="C1527" s="22">
        <v>1128299</v>
      </c>
      <c r="D1527" s="23">
        <v>44251</v>
      </c>
      <c r="E1527" s="22" t="s">
        <v>24</v>
      </c>
      <c r="F1527" s="22" t="s">
        <v>66</v>
      </c>
      <c r="G1527" s="22" t="s">
        <v>65</v>
      </c>
      <c r="H1527" s="22" t="s">
        <v>14</v>
      </c>
      <c r="I1527" s="24">
        <v>0.4</v>
      </c>
      <c r="J1527" s="25">
        <v>2000</v>
      </c>
      <c r="K1527" s="26">
        <f t="shared" si="500"/>
        <v>800</v>
      </c>
      <c r="L1527" s="26">
        <f t="shared" si="501"/>
        <v>280</v>
      </c>
      <c r="M1527" s="27">
        <v>0.35</v>
      </c>
      <c r="O1527" s="1"/>
      <c r="P1527" s="4"/>
      <c r="Q1527" s="3"/>
      <c r="R1527" s="5"/>
    </row>
    <row r="1528" spans="2:18" x14ac:dyDescent="0.3">
      <c r="B1528" s="22" t="s">
        <v>23</v>
      </c>
      <c r="C1528" s="22">
        <v>1128299</v>
      </c>
      <c r="D1528" s="23">
        <v>44251</v>
      </c>
      <c r="E1528" s="22" t="s">
        <v>24</v>
      </c>
      <c r="F1528" s="22" t="s">
        <v>66</v>
      </c>
      <c r="G1528" s="22" t="s">
        <v>65</v>
      </c>
      <c r="H1528" s="22" t="s">
        <v>16</v>
      </c>
      <c r="I1528" s="24">
        <v>0.45000000000000007</v>
      </c>
      <c r="J1528" s="25">
        <v>1250</v>
      </c>
      <c r="K1528" s="26">
        <f t="shared" si="500"/>
        <v>562.50000000000011</v>
      </c>
      <c r="L1528" s="26">
        <f t="shared" si="501"/>
        <v>225.00000000000006</v>
      </c>
      <c r="M1528" s="27">
        <v>0.4</v>
      </c>
      <c r="O1528" s="1"/>
      <c r="P1528" s="4"/>
      <c r="Q1528" s="3"/>
      <c r="R1528" s="5"/>
    </row>
    <row r="1529" spans="2:18" x14ac:dyDescent="0.3">
      <c r="B1529" s="22" t="s">
        <v>23</v>
      </c>
      <c r="C1529" s="22">
        <v>1128299</v>
      </c>
      <c r="D1529" s="23">
        <v>44251</v>
      </c>
      <c r="E1529" s="22" t="s">
        <v>24</v>
      </c>
      <c r="F1529" s="22" t="s">
        <v>66</v>
      </c>
      <c r="G1529" s="22" t="s">
        <v>65</v>
      </c>
      <c r="H1529" s="22" t="s">
        <v>17</v>
      </c>
      <c r="I1529" s="24">
        <v>0.4</v>
      </c>
      <c r="J1529" s="25">
        <v>3250</v>
      </c>
      <c r="K1529" s="26">
        <f t="shared" si="500"/>
        <v>1300</v>
      </c>
      <c r="L1529" s="26">
        <f t="shared" si="501"/>
        <v>390</v>
      </c>
      <c r="M1529" s="27">
        <v>0.3</v>
      </c>
      <c r="O1529" s="1"/>
      <c r="P1529" s="4"/>
      <c r="Q1529" s="3"/>
      <c r="R1529" s="5"/>
    </row>
    <row r="1530" spans="2:18" x14ac:dyDescent="0.3">
      <c r="B1530" s="22" t="s">
        <v>23</v>
      </c>
      <c r="C1530" s="22">
        <v>1128299</v>
      </c>
      <c r="D1530" s="23">
        <v>44278</v>
      </c>
      <c r="E1530" s="22" t="s">
        <v>24</v>
      </c>
      <c r="F1530" s="22" t="s">
        <v>66</v>
      </c>
      <c r="G1530" s="22" t="s">
        <v>65</v>
      </c>
      <c r="H1530" s="22" t="s">
        <v>12</v>
      </c>
      <c r="I1530" s="24">
        <v>0.4</v>
      </c>
      <c r="J1530" s="25">
        <v>4750</v>
      </c>
      <c r="K1530" s="26">
        <f>I1530*J1530</f>
        <v>1900</v>
      </c>
      <c r="L1530" s="26">
        <f>K1530*M1530</f>
        <v>665</v>
      </c>
      <c r="M1530" s="27">
        <v>0.35</v>
      </c>
      <c r="O1530" s="1"/>
      <c r="P1530" s="4"/>
      <c r="Q1530" s="3"/>
      <c r="R1530" s="5"/>
    </row>
    <row r="1531" spans="2:18" x14ac:dyDescent="0.3">
      <c r="B1531" s="22" t="s">
        <v>23</v>
      </c>
      <c r="C1531" s="22">
        <v>1128299</v>
      </c>
      <c r="D1531" s="23">
        <v>44278</v>
      </c>
      <c r="E1531" s="22" t="s">
        <v>24</v>
      </c>
      <c r="F1531" s="22" t="s">
        <v>66</v>
      </c>
      <c r="G1531" s="22" t="s">
        <v>65</v>
      </c>
      <c r="H1531" s="22" t="s">
        <v>15</v>
      </c>
      <c r="I1531" s="24">
        <v>0.5</v>
      </c>
      <c r="J1531" s="25">
        <v>3250</v>
      </c>
      <c r="K1531" s="26">
        <f>I1531*J1531</f>
        <v>1625</v>
      </c>
      <c r="L1531" s="26">
        <f>K1531*M1531</f>
        <v>568.75</v>
      </c>
      <c r="M1531" s="27">
        <v>0.35</v>
      </c>
      <c r="O1531" s="1"/>
      <c r="P1531" s="4"/>
      <c r="Q1531" s="3"/>
      <c r="R1531" s="5"/>
    </row>
    <row r="1532" spans="2:18" x14ac:dyDescent="0.3">
      <c r="B1532" s="22" t="s">
        <v>23</v>
      </c>
      <c r="C1532" s="22">
        <v>1128299</v>
      </c>
      <c r="D1532" s="23">
        <v>44278</v>
      </c>
      <c r="E1532" s="22" t="s">
        <v>24</v>
      </c>
      <c r="F1532" s="22" t="s">
        <v>66</v>
      </c>
      <c r="G1532" s="22" t="s">
        <v>65</v>
      </c>
      <c r="H1532" s="22" t="s">
        <v>13</v>
      </c>
      <c r="I1532" s="24">
        <v>0.54999999999999993</v>
      </c>
      <c r="J1532" s="25">
        <v>3500</v>
      </c>
      <c r="K1532" s="26">
        <f t="shared" ref="K1532:K1535" si="502">I1532*J1532</f>
        <v>1924.9999999999998</v>
      </c>
      <c r="L1532" s="26">
        <f t="shared" ref="L1532:L1535" si="503">K1532*M1532</f>
        <v>673.74999999999989</v>
      </c>
      <c r="M1532" s="27">
        <v>0.35</v>
      </c>
      <c r="O1532" s="1"/>
      <c r="P1532" s="4"/>
      <c r="Q1532" s="3"/>
      <c r="R1532" s="5"/>
    </row>
    <row r="1533" spans="2:18" x14ac:dyDescent="0.3">
      <c r="B1533" s="22" t="s">
        <v>23</v>
      </c>
      <c r="C1533" s="22">
        <v>1128299</v>
      </c>
      <c r="D1533" s="23">
        <v>44278</v>
      </c>
      <c r="E1533" s="22" t="s">
        <v>24</v>
      </c>
      <c r="F1533" s="22" t="s">
        <v>66</v>
      </c>
      <c r="G1533" s="22" t="s">
        <v>65</v>
      </c>
      <c r="H1533" s="22" t="s">
        <v>14</v>
      </c>
      <c r="I1533" s="24">
        <v>0.5</v>
      </c>
      <c r="J1533" s="25">
        <v>2500</v>
      </c>
      <c r="K1533" s="26">
        <f t="shared" si="502"/>
        <v>1250</v>
      </c>
      <c r="L1533" s="26">
        <f t="shared" si="503"/>
        <v>437.5</v>
      </c>
      <c r="M1533" s="27">
        <v>0.35</v>
      </c>
      <c r="O1533" s="1"/>
      <c r="P1533" s="4"/>
      <c r="Q1533" s="3"/>
      <c r="R1533" s="5"/>
    </row>
    <row r="1534" spans="2:18" x14ac:dyDescent="0.3">
      <c r="B1534" s="22" t="s">
        <v>23</v>
      </c>
      <c r="C1534" s="22">
        <v>1128299</v>
      </c>
      <c r="D1534" s="23">
        <v>44278</v>
      </c>
      <c r="E1534" s="22" t="s">
        <v>24</v>
      </c>
      <c r="F1534" s="22" t="s">
        <v>66</v>
      </c>
      <c r="G1534" s="22" t="s">
        <v>65</v>
      </c>
      <c r="H1534" s="22" t="s">
        <v>16</v>
      </c>
      <c r="I1534" s="24">
        <v>0.55000000000000004</v>
      </c>
      <c r="J1534" s="25">
        <v>1000</v>
      </c>
      <c r="K1534" s="26">
        <f t="shared" si="502"/>
        <v>550</v>
      </c>
      <c r="L1534" s="26">
        <f t="shared" si="503"/>
        <v>220</v>
      </c>
      <c r="M1534" s="27">
        <v>0.4</v>
      </c>
      <c r="O1534" s="1"/>
      <c r="P1534" s="4"/>
      <c r="Q1534" s="3"/>
      <c r="R1534" s="5"/>
    </row>
    <row r="1535" spans="2:18" x14ac:dyDescent="0.3">
      <c r="B1535" s="22" t="s">
        <v>23</v>
      </c>
      <c r="C1535" s="22">
        <v>1128299</v>
      </c>
      <c r="D1535" s="23">
        <v>44278</v>
      </c>
      <c r="E1535" s="22" t="s">
        <v>24</v>
      </c>
      <c r="F1535" s="22" t="s">
        <v>66</v>
      </c>
      <c r="G1535" s="22" t="s">
        <v>65</v>
      </c>
      <c r="H1535" s="22" t="s">
        <v>17</v>
      </c>
      <c r="I1535" s="24">
        <v>0.5</v>
      </c>
      <c r="J1535" s="25">
        <v>3000</v>
      </c>
      <c r="K1535" s="26">
        <f t="shared" si="502"/>
        <v>1500</v>
      </c>
      <c r="L1535" s="26">
        <f t="shared" si="503"/>
        <v>450</v>
      </c>
      <c r="M1535" s="27">
        <v>0.3</v>
      </c>
      <c r="O1535" s="1"/>
      <c r="P1535" s="4"/>
      <c r="Q1535" s="3"/>
      <c r="R1535" s="5"/>
    </row>
    <row r="1536" spans="2:18" x14ac:dyDescent="0.3">
      <c r="B1536" s="22" t="s">
        <v>23</v>
      </c>
      <c r="C1536" s="22">
        <v>1128299</v>
      </c>
      <c r="D1536" s="23">
        <v>44310</v>
      </c>
      <c r="E1536" s="22" t="s">
        <v>24</v>
      </c>
      <c r="F1536" s="22" t="s">
        <v>66</v>
      </c>
      <c r="G1536" s="22" t="s">
        <v>65</v>
      </c>
      <c r="H1536" s="22" t="s">
        <v>12</v>
      </c>
      <c r="I1536" s="24">
        <v>0.55000000000000004</v>
      </c>
      <c r="J1536" s="25">
        <v>4750</v>
      </c>
      <c r="K1536" s="26">
        <f>I1536*J1536</f>
        <v>2612.5</v>
      </c>
      <c r="L1536" s="26">
        <f>K1536*M1536</f>
        <v>914.37499999999989</v>
      </c>
      <c r="M1536" s="27">
        <v>0.35</v>
      </c>
      <c r="O1536" s="1"/>
      <c r="P1536" s="4"/>
      <c r="Q1536" s="3"/>
      <c r="R1536" s="5"/>
    </row>
    <row r="1537" spans="2:18" x14ac:dyDescent="0.3">
      <c r="B1537" s="22" t="s">
        <v>23</v>
      </c>
      <c r="C1537" s="22">
        <v>1128299</v>
      </c>
      <c r="D1537" s="23">
        <v>44310</v>
      </c>
      <c r="E1537" s="22" t="s">
        <v>24</v>
      </c>
      <c r="F1537" s="22" t="s">
        <v>66</v>
      </c>
      <c r="G1537" s="22" t="s">
        <v>65</v>
      </c>
      <c r="H1537" s="22" t="s">
        <v>15</v>
      </c>
      <c r="I1537" s="24">
        <v>0.60000000000000009</v>
      </c>
      <c r="J1537" s="25">
        <v>2750</v>
      </c>
      <c r="K1537" s="26">
        <f>I1537*J1537</f>
        <v>1650.0000000000002</v>
      </c>
      <c r="L1537" s="26">
        <f>K1537*M1537</f>
        <v>577.5</v>
      </c>
      <c r="M1537" s="27">
        <v>0.35</v>
      </c>
      <c r="O1537" s="1"/>
      <c r="P1537" s="4"/>
      <c r="Q1537" s="3"/>
      <c r="R1537" s="5"/>
    </row>
    <row r="1538" spans="2:18" x14ac:dyDescent="0.3">
      <c r="B1538" s="22" t="s">
        <v>23</v>
      </c>
      <c r="C1538" s="22">
        <v>1128299</v>
      </c>
      <c r="D1538" s="23">
        <v>44310</v>
      </c>
      <c r="E1538" s="22" t="s">
        <v>24</v>
      </c>
      <c r="F1538" s="22" t="s">
        <v>66</v>
      </c>
      <c r="G1538" s="22" t="s">
        <v>65</v>
      </c>
      <c r="H1538" s="22" t="s">
        <v>13</v>
      </c>
      <c r="I1538" s="24">
        <v>0.60000000000000009</v>
      </c>
      <c r="J1538" s="25">
        <v>3250</v>
      </c>
      <c r="K1538" s="26">
        <f t="shared" ref="K1538:K1541" si="504">I1538*J1538</f>
        <v>1950.0000000000002</v>
      </c>
      <c r="L1538" s="26">
        <f t="shared" ref="L1538:L1541" si="505">K1538*M1538</f>
        <v>682.5</v>
      </c>
      <c r="M1538" s="27">
        <v>0.35</v>
      </c>
      <c r="O1538" s="1"/>
      <c r="P1538" s="4"/>
      <c r="Q1538" s="3"/>
      <c r="R1538" s="5"/>
    </row>
    <row r="1539" spans="2:18" x14ac:dyDescent="0.3">
      <c r="B1539" s="22" t="s">
        <v>23</v>
      </c>
      <c r="C1539" s="22">
        <v>1128299</v>
      </c>
      <c r="D1539" s="23">
        <v>44310</v>
      </c>
      <c r="E1539" s="22" t="s">
        <v>24</v>
      </c>
      <c r="F1539" s="22" t="s">
        <v>66</v>
      </c>
      <c r="G1539" s="22" t="s">
        <v>65</v>
      </c>
      <c r="H1539" s="22" t="s">
        <v>14</v>
      </c>
      <c r="I1539" s="24">
        <v>0.45000000000000007</v>
      </c>
      <c r="J1539" s="25">
        <v>2250</v>
      </c>
      <c r="K1539" s="26">
        <f t="shared" si="504"/>
        <v>1012.5000000000001</v>
      </c>
      <c r="L1539" s="26">
        <f t="shared" si="505"/>
        <v>354.375</v>
      </c>
      <c r="M1539" s="27">
        <v>0.35</v>
      </c>
      <c r="O1539" s="1"/>
      <c r="P1539" s="4"/>
      <c r="Q1539" s="3"/>
      <c r="R1539" s="5"/>
    </row>
    <row r="1540" spans="2:18" x14ac:dyDescent="0.3">
      <c r="B1540" s="22" t="s">
        <v>23</v>
      </c>
      <c r="C1540" s="22">
        <v>1128299</v>
      </c>
      <c r="D1540" s="23">
        <v>44310</v>
      </c>
      <c r="E1540" s="22" t="s">
        <v>24</v>
      </c>
      <c r="F1540" s="22" t="s">
        <v>66</v>
      </c>
      <c r="G1540" s="22" t="s">
        <v>65</v>
      </c>
      <c r="H1540" s="22" t="s">
        <v>16</v>
      </c>
      <c r="I1540" s="24">
        <v>0.50000000000000011</v>
      </c>
      <c r="J1540" s="25">
        <v>1250</v>
      </c>
      <c r="K1540" s="26">
        <f t="shared" si="504"/>
        <v>625.00000000000011</v>
      </c>
      <c r="L1540" s="26">
        <f t="shared" si="505"/>
        <v>250.00000000000006</v>
      </c>
      <c r="M1540" s="27">
        <v>0.4</v>
      </c>
      <c r="O1540" s="1"/>
      <c r="P1540" s="4"/>
      <c r="Q1540" s="3"/>
      <c r="R1540" s="5"/>
    </row>
    <row r="1541" spans="2:18" x14ac:dyDescent="0.3">
      <c r="B1541" s="22" t="s">
        <v>23</v>
      </c>
      <c r="C1541" s="22">
        <v>1128299</v>
      </c>
      <c r="D1541" s="23">
        <v>44310</v>
      </c>
      <c r="E1541" s="22" t="s">
        <v>24</v>
      </c>
      <c r="F1541" s="22" t="s">
        <v>66</v>
      </c>
      <c r="G1541" s="22" t="s">
        <v>65</v>
      </c>
      <c r="H1541" s="22" t="s">
        <v>17</v>
      </c>
      <c r="I1541" s="24">
        <v>0.65000000000000013</v>
      </c>
      <c r="J1541" s="25">
        <v>3000</v>
      </c>
      <c r="K1541" s="26">
        <f t="shared" si="504"/>
        <v>1950.0000000000005</v>
      </c>
      <c r="L1541" s="26">
        <f t="shared" si="505"/>
        <v>585.00000000000011</v>
      </c>
      <c r="M1541" s="27">
        <v>0.3</v>
      </c>
      <c r="O1541" s="1"/>
      <c r="P1541" s="4"/>
      <c r="Q1541" s="3"/>
      <c r="R1541" s="5"/>
    </row>
    <row r="1542" spans="2:18" x14ac:dyDescent="0.3">
      <c r="B1542" s="22" t="s">
        <v>23</v>
      </c>
      <c r="C1542" s="22">
        <v>1128299</v>
      </c>
      <c r="D1542" s="23">
        <v>44341</v>
      </c>
      <c r="E1542" s="22" t="s">
        <v>24</v>
      </c>
      <c r="F1542" s="22" t="s">
        <v>66</v>
      </c>
      <c r="G1542" s="22" t="s">
        <v>65</v>
      </c>
      <c r="H1542" s="22" t="s">
        <v>12</v>
      </c>
      <c r="I1542" s="24">
        <v>0.5</v>
      </c>
      <c r="J1542" s="25">
        <v>5000</v>
      </c>
      <c r="K1542" s="26">
        <f>I1542*J1542</f>
        <v>2500</v>
      </c>
      <c r="L1542" s="26">
        <f>K1542*M1542</f>
        <v>875</v>
      </c>
      <c r="M1542" s="27">
        <v>0.35</v>
      </c>
      <c r="O1542" s="1"/>
      <c r="P1542" s="4"/>
      <c r="Q1542" s="3"/>
      <c r="R1542" s="5"/>
    </row>
    <row r="1543" spans="2:18" x14ac:dyDescent="0.3">
      <c r="B1543" s="22" t="s">
        <v>23</v>
      </c>
      <c r="C1543" s="22">
        <v>1128299</v>
      </c>
      <c r="D1543" s="23">
        <v>44341</v>
      </c>
      <c r="E1543" s="22" t="s">
        <v>24</v>
      </c>
      <c r="F1543" s="22" t="s">
        <v>66</v>
      </c>
      <c r="G1543" s="22" t="s">
        <v>65</v>
      </c>
      <c r="H1543" s="22" t="s">
        <v>15</v>
      </c>
      <c r="I1543" s="24">
        <v>0.55000000000000004</v>
      </c>
      <c r="J1543" s="25">
        <v>3500</v>
      </c>
      <c r="K1543" s="26">
        <f>I1543*J1543</f>
        <v>1925.0000000000002</v>
      </c>
      <c r="L1543" s="26">
        <f>K1543*M1543</f>
        <v>673.75</v>
      </c>
      <c r="M1543" s="27">
        <v>0.35</v>
      </c>
      <c r="O1543" s="1"/>
      <c r="P1543" s="4"/>
      <c r="Q1543" s="3"/>
      <c r="R1543" s="5"/>
    </row>
    <row r="1544" spans="2:18" x14ac:dyDescent="0.3">
      <c r="B1544" s="22" t="s">
        <v>23</v>
      </c>
      <c r="C1544" s="22">
        <v>1128299</v>
      </c>
      <c r="D1544" s="23">
        <v>44341</v>
      </c>
      <c r="E1544" s="22" t="s">
        <v>24</v>
      </c>
      <c r="F1544" s="22" t="s">
        <v>66</v>
      </c>
      <c r="G1544" s="22" t="s">
        <v>65</v>
      </c>
      <c r="H1544" s="22" t="s">
        <v>13</v>
      </c>
      <c r="I1544" s="24">
        <v>0.55000000000000004</v>
      </c>
      <c r="J1544" s="25">
        <v>3500</v>
      </c>
      <c r="K1544" s="26">
        <f t="shared" ref="K1544:K1547" si="506">I1544*J1544</f>
        <v>1925.0000000000002</v>
      </c>
      <c r="L1544" s="26">
        <f t="shared" ref="L1544:L1547" si="507">K1544*M1544</f>
        <v>673.75</v>
      </c>
      <c r="M1544" s="27">
        <v>0.35</v>
      </c>
      <c r="O1544" s="1"/>
      <c r="P1544" s="4"/>
      <c r="Q1544" s="3"/>
      <c r="R1544" s="5"/>
    </row>
    <row r="1545" spans="2:18" x14ac:dyDescent="0.3">
      <c r="B1545" s="22" t="s">
        <v>23</v>
      </c>
      <c r="C1545" s="22">
        <v>1128299</v>
      </c>
      <c r="D1545" s="23">
        <v>44341</v>
      </c>
      <c r="E1545" s="22" t="s">
        <v>24</v>
      </c>
      <c r="F1545" s="22" t="s">
        <v>66</v>
      </c>
      <c r="G1545" s="22" t="s">
        <v>65</v>
      </c>
      <c r="H1545" s="22" t="s">
        <v>14</v>
      </c>
      <c r="I1545" s="24">
        <v>0.5</v>
      </c>
      <c r="J1545" s="25">
        <v>2750</v>
      </c>
      <c r="K1545" s="26">
        <f t="shared" si="506"/>
        <v>1375</v>
      </c>
      <c r="L1545" s="26">
        <f t="shared" si="507"/>
        <v>481.24999999999994</v>
      </c>
      <c r="M1545" s="27">
        <v>0.35</v>
      </c>
      <c r="O1545" s="1"/>
      <c r="P1545" s="4"/>
      <c r="Q1545" s="3"/>
      <c r="R1545" s="5"/>
    </row>
    <row r="1546" spans="2:18" x14ac:dyDescent="0.3">
      <c r="B1546" s="22" t="s">
        <v>23</v>
      </c>
      <c r="C1546" s="22">
        <v>1128299</v>
      </c>
      <c r="D1546" s="23">
        <v>44341</v>
      </c>
      <c r="E1546" s="22" t="s">
        <v>24</v>
      </c>
      <c r="F1546" s="22" t="s">
        <v>66</v>
      </c>
      <c r="G1546" s="22" t="s">
        <v>65</v>
      </c>
      <c r="H1546" s="22" t="s">
        <v>16</v>
      </c>
      <c r="I1546" s="24">
        <v>0.44999999999999996</v>
      </c>
      <c r="J1546" s="25">
        <v>1750</v>
      </c>
      <c r="K1546" s="26">
        <f t="shared" si="506"/>
        <v>787.49999999999989</v>
      </c>
      <c r="L1546" s="26">
        <f t="shared" si="507"/>
        <v>315</v>
      </c>
      <c r="M1546" s="27">
        <v>0.4</v>
      </c>
      <c r="O1546" s="1"/>
      <c r="P1546" s="4"/>
      <c r="Q1546" s="3"/>
      <c r="R1546" s="5"/>
    </row>
    <row r="1547" spans="2:18" x14ac:dyDescent="0.3">
      <c r="B1547" s="22" t="s">
        <v>23</v>
      </c>
      <c r="C1547" s="22">
        <v>1128299</v>
      </c>
      <c r="D1547" s="23">
        <v>44341</v>
      </c>
      <c r="E1547" s="22" t="s">
        <v>24</v>
      </c>
      <c r="F1547" s="22" t="s">
        <v>66</v>
      </c>
      <c r="G1547" s="22" t="s">
        <v>65</v>
      </c>
      <c r="H1547" s="22" t="s">
        <v>17</v>
      </c>
      <c r="I1547" s="24">
        <v>0.6</v>
      </c>
      <c r="J1547" s="25">
        <v>5250</v>
      </c>
      <c r="K1547" s="26">
        <f t="shared" si="506"/>
        <v>3150</v>
      </c>
      <c r="L1547" s="26">
        <f t="shared" si="507"/>
        <v>945</v>
      </c>
      <c r="M1547" s="27">
        <v>0.3</v>
      </c>
      <c r="O1547" s="1"/>
      <c r="P1547" s="4"/>
      <c r="Q1547" s="3"/>
      <c r="R1547" s="5"/>
    </row>
    <row r="1548" spans="2:18" x14ac:dyDescent="0.3">
      <c r="B1548" s="22" t="s">
        <v>23</v>
      </c>
      <c r="C1548" s="22">
        <v>1128299</v>
      </c>
      <c r="D1548" s="23">
        <v>44371</v>
      </c>
      <c r="E1548" s="22" t="s">
        <v>24</v>
      </c>
      <c r="F1548" s="22" t="s">
        <v>66</v>
      </c>
      <c r="G1548" s="22" t="s">
        <v>65</v>
      </c>
      <c r="H1548" s="22" t="s">
        <v>12</v>
      </c>
      <c r="I1548" s="24">
        <v>0.54999999999999993</v>
      </c>
      <c r="J1548" s="25">
        <v>7750</v>
      </c>
      <c r="K1548" s="26">
        <f>I1548*J1548</f>
        <v>4262.4999999999991</v>
      </c>
      <c r="L1548" s="26">
        <f>K1548*M1548</f>
        <v>1491.8749999999995</v>
      </c>
      <c r="M1548" s="27">
        <v>0.35</v>
      </c>
      <c r="O1548" s="1"/>
      <c r="P1548" s="4"/>
      <c r="Q1548" s="3"/>
      <c r="R1548" s="5"/>
    </row>
    <row r="1549" spans="2:18" x14ac:dyDescent="0.3">
      <c r="B1549" s="22" t="s">
        <v>23</v>
      </c>
      <c r="C1549" s="22">
        <v>1128299</v>
      </c>
      <c r="D1549" s="23">
        <v>44371</v>
      </c>
      <c r="E1549" s="22" t="s">
        <v>24</v>
      </c>
      <c r="F1549" s="22" t="s">
        <v>66</v>
      </c>
      <c r="G1549" s="22" t="s">
        <v>65</v>
      </c>
      <c r="H1549" s="22" t="s">
        <v>15</v>
      </c>
      <c r="I1549" s="24">
        <v>0.64999999999999991</v>
      </c>
      <c r="J1549" s="25">
        <v>6500</v>
      </c>
      <c r="K1549" s="26">
        <f>I1549*J1549</f>
        <v>4224.9999999999991</v>
      </c>
      <c r="L1549" s="26">
        <f>K1549*M1549</f>
        <v>1478.7499999999995</v>
      </c>
      <c r="M1549" s="27">
        <v>0.35</v>
      </c>
      <c r="O1549" s="1"/>
      <c r="P1549" s="4"/>
      <c r="Q1549" s="3"/>
      <c r="R1549" s="5"/>
    </row>
    <row r="1550" spans="2:18" x14ac:dyDescent="0.3">
      <c r="B1550" s="22" t="s">
        <v>23</v>
      </c>
      <c r="C1550" s="22">
        <v>1128299</v>
      </c>
      <c r="D1550" s="23">
        <v>44371</v>
      </c>
      <c r="E1550" s="22" t="s">
        <v>24</v>
      </c>
      <c r="F1550" s="22" t="s">
        <v>66</v>
      </c>
      <c r="G1550" s="22" t="s">
        <v>65</v>
      </c>
      <c r="H1550" s="22" t="s">
        <v>13</v>
      </c>
      <c r="I1550" s="24">
        <v>0.79999999999999993</v>
      </c>
      <c r="J1550" s="25">
        <v>6500</v>
      </c>
      <c r="K1550" s="26">
        <f t="shared" ref="K1550:K1553" si="508">I1550*J1550</f>
        <v>5200</v>
      </c>
      <c r="L1550" s="26">
        <f t="shared" ref="L1550:L1553" si="509">K1550*M1550</f>
        <v>1819.9999999999998</v>
      </c>
      <c r="M1550" s="27">
        <v>0.35</v>
      </c>
      <c r="O1550" s="1"/>
      <c r="P1550" s="4"/>
      <c r="Q1550" s="3"/>
      <c r="R1550" s="5"/>
    </row>
    <row r="1551" spans="2:18" x14ac:dyDescent="0.3">
      <c r="B1551" s="22" t="s">
        <v>23</v>
      </c>
      <c r="C1551" s="22">
        <v>1128299</v>
      </c>
      <c r="D1551" s="23">
        <v>44371</v>
      </c>
      <c r="E1551" s="22" t="s">
        <v>24</v>
      </c>
      <c r="F1551" s="22" t="s">
        <v>66</v>
      </c>
      <c r="G1551" s="22" t="s">
        <v>65</v>
      </c>
      <c r="H1551" s="22" t="s">
        <v>14</v>
      </c>
      <c r="I1551" s="24">
        <v>0.79999999999999993</v>
      </c>
      <c r="J1551" s="25">
        <v>5250</v>
      </c>
      <c r="K1551" s="26">
        <f t="shared" si="508"/>
        <v>4200</v>
      </c>
      <c r="L1551" s="26">
        <f t="shared" si="509"/>
        <v>1470</v>
      </c>
      <c r="M1551" s="27">
        <v>0.35</v>
      </c>
      <c r="O1551" s="1"/>
      <c r="P1551" s="4"/>
      <c r="Q1551" s="3"/>
      <c r="R1551" s="5"/>
    </row>
    <row r="1552" spans="2:18" x14ac:dyDescent="0.3">
      <c r="B1552" s="22" t="s">
        <v>23</v>
      </c>
      <c r="C1552" s="22">
        <v>1128299</v>
      </c>
      <c r="D1552" s="23">
        <v>44371</v>
      </c>
      <c r="E1552" s="22" t="s">
        <v>24</v>
      </c>
      <c r="F1552" s="22" t="s">
        <v>66</v>
      </c>
      <c r="G1552" s="22" t="s">
        <v>65</v>
      </c>
      <c r="H1552" s="22" t="s">
        <v>16</v>
      </c>
      <c r="I1552" s="24">
        <v>0.9</v>
      </c>
      <c r="J1552" s="25">
        <v>4000</v>
      </c>
      <c r="K1552" s="26">
        <f t="shared" si="508"/>
        <v>3600</v>
      </c>
      <c r="L1552" s="26">
        <f t="shared" si="509"/>
        <v>1440</v>
      </c>
      <c r="M1552" s="27">
        <v>0.4</v>
      </c>
      <c r="O1552" s="1"/>
      <c r="P1552" s="4"/>
      <c r="Q1552" s="3"/>
      <c r="R1552" s="5"/>
    </row>
    <row r="1553" spans="2:18" x14ac:dyDescent="0.3">
      <c r="B1553" s="22" t="s">
        <v>23</v>
      </c>
      <c r="C1553" s="22">
        <v>1128299</v>
      </c>
      <c r="D1553" s="23">
        <v>44371</v>
      </c>
      <c r="E1553" s="22" t="s">
        <v>24</v>
      </c>
      <c r="F1553" s="22" t="s">
        <v>66</v>
      </c>
      <c r="G1553" s="22" t="s">
        <v>65</v>
      </c>
      <c r="H1553" s="22" t="s">
        <v>17</v>
      </c>
      <c r="I1553" s="24">
        <v>1.05</v>
      </c>
      <c r="J1553" s="25">
        <v>7000</v>
      </c>
      <c r="K1553" s="26">
        <f t="shared" si="508"/>
        <v>7350</v>
      </c>
      <c r="L1553" s="26">
        <f t="shared" si="509"/>
        <v>2205</v>
      </c>
      <c r="M1553" s="27">
        <v>0.3</v>
      </c>
      <c r="O1553" s="1"/>
      <c r="P1553" s="4"/>
      <c r="Q1553" s="3"/>
      <c r="R1553" s="5"/>
    </row>
    <row r="1554" spans="2:18" x14ac:dyDescent="0.3">
      <c r="B1554" s="22" t="s">
        <v>23</v>
      </c>
      <c r="C1554" s="22">
        <v>1128299</v>
      </c>
      <c r="D1554" s="23">
        <v>44400</v>
      </c>
      <c r="E1554" s="22" t="s">
        <v>24</v>
      </c>
      <c r="F1554" s="22" t="s">
        <v>66</v>
      </c>
      <c r="G1554" s="22" t="s">
        <v>65</v>
      </c>
      <c r="H1554" s="22" t="s">
        <v>12</v>
      </c>
      <c r="I1554" s="24">
        <v>0.85</v>
      </c>
      <c r="J1554" s="25">
        <v>8500</v>
      </c>
      <c r="K1554" s="26">
        <f>I1554*J1554</f>
        <v>7225</v>
      </c>
      <c r="L1554" s="26">
        <f>K1554*M1554</f>
        <v>2528.75</v>
      </c>
      <c r="M1554" s="27">
        <v>0.35</v>
      </c>
      <c r="O1554" s="1"/>
      <c r="P1554" s="4"/>
      <c r="Q1554" s="3"/>
      <c r="R1554" s="5"/>
    </row>
    <row r="1555" spans="2:18" x14ac:dyDescent="0.3">
      <c r="B1555" s="22" t="s">
        <v>23</v>
      </c>
      <c r="C1555" s="22">
        <v>1128299</v>
      </c>
      <c r="D1555" s="23">
        <v>44400</v>
      </c>
      <c r="E1555" s="22" t="s">
        <v>24</v>
      </c>
      <c r="F1555" s="22" t="s">
        <v>66</v>
      </c>
      <c r="G1555" s="22" t="s">
        <v>65</v>
      </c>
      <c r="H1555" s="22" t="s">
        <v>15</v>
      </c>
      <c r="I1555" s="24">
        <v>0.9</v>
      </c>
      <c r="J1555" s="25">
        <v>7000</v>
      </c>
      <c r="K1555" s="26">
        <f>I1555*J1555</f>
        <v>6300</v>
      </c>
      <c r="L1555" s="26">
        <f>K1555*M1555</f>
        <v>2205</v>
      </c>
      <c r="M1555" s="27">
        <v>0.35</v>
      </c>
      <c r="O1555" s="1"/>
      <c r="P1555" s="4"/>
      <c r="Q1555" s="3"/>
      <c r="R1555" s="5"/>
    </row>
    <row r="1556" spans="2:18" x14ac:dyDescent="0.3">
      <c r="B1556" s="22" t="s">
        <v>23</v>
      </c>
      <c r="C1556" s="22">
        <v>1128299</v>
      </c>
      <c r="D1556" s="23">
        <v>44400</v>
      </c>
      <c r="E1556" s="22" t="s">
        <v>24</v>
      </c>
      <c r="F1556" s="22" t="s">
        <v>66</v>
      </c>
      <c r="G1556" s="22" t="s">
        <v>65</v>
      </c>
      <c r="H1556" s="22" t="s">
        <v>13</v>
      </c>
      <c r="I1556" s="24">
        <v>0.9</v>
      </c>
      <c r="J1556" s="25">
        <v>6500</v>
      </c>
      <c r="K1556" s="26">
        <f t="shared" ref="K1556:K1559" si="510">I1556*J1556</f>
        <v>5850</v>
      </c>
      <c r="L1556" s="26">
        <f t="shared" ref="L1556:L1559" si="511">K1556*M1556</f>
        <v>2047.4999999999998</v>
      </c>
      <c r="M1556" s="27">
        <v>0.35</v>
      </c>
      <c r="O1556" s="1"/>
      <c r="P1556" s="4"/>
      <c r="Q1556" s="3"/>
      <c r="R1556" s="5"/>
    </row>
    <row r="1557" spans="2:18" x14ac:dyDescent="0.3">
      <c r="B1557" s="22" t="s">
        <v>23</v>
      </c>
      <c r="C1557" s="22">
        <v>1128299</v>
      </c>
      <c r="D1557" s="23">
        <v>44400</v>
      </c>
      <c r="E1557" s="22" t="s">
        <v>24</v>
      </c>
      <c r="F1557" s="22" t="s">
        <v>66</v>
      </c>
      <c r="G1557" s="22" t="s">
        <v>65</v>
      </c>
      <c r="H1557" s="22" t="s">
        <v>14</v>
      </c>
      <c r="I1557" s="24">
        <v>0.85</v>
      </c>
      <c r="J1557" s="25">
        <v>5500</v>
      </c>
      <c r="K1557" s="26">
        <f t="shared" si="510"/>
        <v>4675</v>
      </c>
      <c r="L1557" s="26">
        <f t="shared" si="511"/>
        <v>1636.25</v>
      </c>
      <c r="M1557" s="27">
        <v>0.35</v>
      </c>
      <c r="O1557" s="1"/>
      <c r="P1557" s="4"/>
      <c r="Q1557" s="3"/>
      <c r="R1557" s="5"/>
    </row>
    <row r="1558" spans="2:18" x14ac:dyDescent="0.3">
      <c r="B1558" s="22" t="s">
        <v>23</v>
      </c>
      <c r="C1558" s="22">
        <v>1128299</v>
      </c>
      <c r="D1558" s="23">
        <v>44400</v>
      </c>
      <c r="E1558" s="22" t="s">
        <v>24</v>
      </c>
      <c r="F1558" s="22" t="s">
        <v>66</v>
      </c>
      <c r="G1558" s="22" t="s">
        <v>65</v>
      </c>
      <c r="H1558" s="22" t="s">
        <v>16</v>
      </c>
      <c r="I1558" s="24">
        <v>0.9</v>
      </c>
      <c r="J1558" s="25">
        <v>6000</v>
      </c>
      <c r="K1558" s="26">
        <f t="shared" si="510"/>
        <v>5400</v>
      </c>
      <c r="L1558" s="26">
        <f t="shared" si="511"/>
        <v>2160</v>
      </c>
      <c r="M1558" s="27">
        <v>0.4</v>
      </c>
      <c r="O1558" s="1"/>
      <c r="P1558" s="4"/>
      <c r="Q1558" s="3"/>
      <c r="R1558" s="5"/>
    </row>
    <row r="1559" spans="2:18" x14ac:dyDescent="0.3">
      <c r="B1559" s="22" t="s">
        <v>23</v>
      </c>
      <c r="C1559" s="22">
        <v>1128299</v>
      </c>
      <c r="D1559" s="23">
        <v>44400</v>
      </c>
      <c r="E1559" s="22" t="s">
        <v>24</v>
      </c>
      <c r="F1559" s="22" t="s">
        <v>66</v>
      </c>
      <c r="G1559" s="22" t="s">
        <v>65</v>
      </c>
      <c r="H1559" s="22" t="s">
        <v>17</v>
      </c>
      <c r="I1559" s="24">
        <v>1.05</v>
      </c>
      <c r="J1559" s="25">
        <v>6000</v>
      </c>
      <c r="K1559" s="26">
        <f t="shared" si="510"/>
        <v>6300</v>
      </c>
      <c r="L1559" s="26">
        <f t="shared" si="511"/>
        <v>1890</v>
      </c>
      <c r="M1559" s="27">
        <v>0.3</v>
      </c>
      <c r="O1559" s="1"/>
      <c r="P1559" s="4"/>
      <c r="Q1559" s="3"/>
      <c r="R1559" s="5"/>
    </row>
    <row r="1560" spans="2:18" x14ac:dyDescent="0.3">
      <c r="B1560" s="22" t="s">
        <v>23</v>
      </c>
      <c r="C1560" s="22">
        <v>1128299</v>
      </c>
      <c r="D1560" s="23">
        <v>44432</v>
      </c>
      <c r="E1560" s="22" t="s">
        <v>24</v>
      </c>
      <c r="F1560" s="22" t="s">
        <v>66</v>
      </c>
      <c r="G1560" s="22" t="s">
        <v>65</v>
      </c>
      <c r="H1560" s="22" t="s">
        <v>12</v>
      </c>
      <c r="I1560" s="24">
        <v>0.9</v>
      </c>
      <c r="J1560" s="25">
        <v>8000</v>
      </c>
      <c r="K1560" s="26">
        <f>I1560*J1560</f>
        <v>7200</v>
      </c>
      <c r="L1560" s="26">
        <f>K1560*M1560</f>
        <v>2520</v>
      </c>
      <c r="M1560" s="27">
        <v>0.35</v>
      </c>
      <c r="O1560" s="1"/>
      <c r="P1560" s="4"/>
      <c r="Q1560" s="3"/>
      <c r="R1560" s="5"/>
    </row>
    <row r="1561" spans="2:18" x14ac:dyDescent="0.3">
      <c r="B1561" s="22" t="s">
        <v>23</v>
      </c>
      <c r="C1561" s="22">
        <v>1128299</v>
      </c>
      <c r="D1561" s="23">
        <v>44432</v>
      </c>
      <c r="E1561" s="22" t="s">
        <v>24</v>
      </c>
      <c r="F1561" s="22" t="s">
        <v>66</v>
      </c>
      <c r="G1561" s="22" t="s">
        <v>65</v>
      </c>
      <c r="H1561" s="22" t="s">
        <v>15</v>
      </c>
      <c r="I1561" s="24">
        <v>0.8</v>
      </c>
      <c r="J1561" s="25">
        <v>7750</v>
      </c>
      <c r="K1561" s="26">
        <f>I1561*J1561</f>
        <v>6200</v>
      </c>
      <c r="L1561" s="26">
        <f>K1561*M1561</f>
        <v>2170</v>
      </c>
      <c r="M1561" s="27">
        <v>0.35</v>
      </c>
      <c r="O1561" s="1"/>
      <c r="P1561" s="4"/>
      <c r="Q1561" s="3"/>
      <c r="R1561" s="5"/>
    </row>
    <row r="1562" spans="2:18" x14ac:dyDescent="0.3">
      <c r="B1562" s="22" t="s">
        <v>23</v>
      </c>
      <c r="C1562" s="22">
        <v>1128299</v>
      </c>
      <c r="D1562" s="23">
        <v>44432</v>
      </c>
      <c r="E1562" s="22" t="s">
        <v>24</v>
      </c>
      <c r="F1562" s="22" t="s">
        <v>66</v>
      </c>
      <c r="G1562" s="22" t="s">
        <v>65</v>
      </c>
      <c r="H1562" s="22" t="s">
        <v>13</v>
      </c>
      <c r="I1562" s="24">
        <v>0.70000000000000007</v>
      </c>
      <c r="J1562" s="25">
        <v>6500</v>
      </c>
      <c r="K1562" s="26">
        <f t="shared" ref="K1562:K1565" si="512">I1562*J1562</f>
        <v>4550</v>
      </c>
      <c r="L1562" s="26">
        <f t="shared" ref="L1562:L1565" si="513">K1562*M1562</f>
        <v>1592.5</v>
      </c>
      <c r="M1562" s="27">
        <v>0.35</v>
      </c>
      <c r="O1562" s="1"/>
      <c r="P1562" s="4"/>
      <c r="Q1562" s="3"/>
      <c r="R1562" s="5"/>
    </row>
    <row r="1563" spans="2:18" x14ac:dyDescent="0.3">
      <c r="B1563" s="22" t="s">
        <v>23</v>
      </c>
      <c r="C1563" s="22">
        <v>1128299</v>
      </c>
      <c r="D1563" s="23">
        <v>44432</v>
      </c>
      <c r="E1563" s="22" t="s">
        <v>24</v>
      </c>
      <c r="F1563" s="22" t="s">
        <v>66</v>
      </c>
      <c r="G1563" s="22" t="s">
        <v>65</v>
      </c>
      <c r="H1563" s="22" t="s">
        <v>14</v>
      </c>
      <c r="I1563" s="24">
        <v>0.70000000000000007</v>
      </c>
      <c r="J1563" s="25">
        <v>4250</v>
      </c>
      <c r="K1563" s="26">
        <f t="shared" si="512"/>
        <v>2975.0000000000005</v>
      </c>
      <c r="L1563" s="26">
        <f t="shared" si="513"/>
        <v>1041.25</v>
      </c>
      <c r="M1563" s="27">
        <v>0.35</v>
      </c>
      <c r="O1563" s="1"/>
      <c r="P1563" s="4"/>
      <c r="Q1563" s="3"/>
      <c r="R1563" s="5"/>
    </row>
    <row r="1564" spans="2:18" x14ac:dyDescent="0.3">
      <c r="B1564" s="22" t="s">
        <v>23</v>
      </c>
      <c r="C1564" s="22">
        <v>1128299</v>
      </c>
      <c r="D1564" s="23">
        <v>44432</v>
      </c>
      <c r="E1564" s="22" t="s">
        <v>24</v>
      </c>
      <c r="F1564" s="22" t="s">
        <v>66</v>
      </c>
      <c r="G1564" s="22" t="s">
        <v>65</v>
      </c>
      <c r="H1564" s="22" t="s">
        <v>16</v>
      </c>
      <c r="I1564" s="24">
        <v>0.7</v>
      </c>
      <c r="J1564" s="25">
        <v>4250</v>
      </c>
      <c r="K1564" s="26">
        <f t="shared" si="512"/>
        <v>2975</v>
      </c>
      <c r="L1564" s="26">
        <f t="shared" si="513"/>
        <v>1190</v>
      </c>
      <c r="M1564" s="27">
        <v>0.4</v>
      </c>
      <c r="O1564" s="1"/>
      <c r="P1564" s="4"/>
      <c r="Q1564" s="3"/>
      <c r="R1564" s="5"/>
    </row>
    <row r="1565" spans="2:18" x14ac:dyDescent="0.3">
      <c r="B1565" s="22" t="s">
        <v>23</v>
      </c>
      <c r="C1565" s="22">
        <v>1128299</v>
      </c>
      <c r="D1565" s="23">
        <v>44432</v>
      </c>
      <c r="E1565" s="22" t="s">
        <v>24</v>
      </c>
      <c r="F1565" s="22" t="s">
        <v>66</v>
      </c>
      <c r="G1565" s="22" t="s">
        <v>65</v>
      </c>
      <c r="H1565" s="22" t="s">
        <v>17</v>
      </c>
      <c r="I1565" s="24">
        <v>0.75</v>
      </c>
      <c r="J1565" s="25">
        <v>2500</v>
      </c>
      <c r="K1565" s="26">
        <f t="shared" si="512"/>
        <v>1875</v>
      </c>
      <c r="L1565" s="26">
        <f t="shared" si="513"/>
        <v>562.5</v>
      </c>
      <c r="M1565" s="27">
        <v>0.3</v>
      </c>
      <c r="O1565" s="1"/>
      <c r="P1565" s="4"/>
      <c r="Q1565" s="3"/>
      <c r="R1565" s="5"/>
    </row>
    <row r="1566" spans="2:18" x14ac:dyDescent="0.3">
      <c r="B1566" s="22" t="s">
        <v>23</v>
      </c>
      <c r="C1566" s="22">
        <v>1128299</v>
      </c>
      <c r="D1566" s="23">
        <v>44464</v>
      </c>
      <c r="E1566" s="22" t="s">
        <v>24</v>
      </c>
      <c r="F1566" s="22" t="s">
        <v>66</v>
      </c>
      <c r="G1566" s="22" t="s">
        <v>65</v>
      </c>
      <c r="H1566" s="22" t="s">
        <v>12</v>
      </c>
      <c r="I1566" s="24">
        <v>0.50000000000000011</v>
      </c>
      <c r="J1566" s="25">
        <v>4500</v>
      </c>
      <c r="K1566" s="26">
        <f>I1566*J1566</f>
        <v>2250.0000000000005</v>
      </c>
      <c r="L1566" s="26">
        <f>K1566*M1566</f>
        <v>787.50000000000011</v>
      </c>
      <c r="M1566" s="27">
        <v>0.35</v>
      </c>
      <c r="O1566" s="1"/>
      <c r="P1566" s="4"/>
      <c r="Q1566" s="3"/>
      <c r="R1566" s="5"/>
    </row>
    <row r="1567" spans="2:18" x14ac:dyDescent="0.3">
      <c r="B1567" s="22" t="s">
        <v>23</v>
      </c>
      <c r="C1567" s="22">
        <v>1128299</v>
      </c>
      <c r="D1567" s="23">
        <v>44464</v>
      </c>
      <c r="E1567" s="22" t="s">
        <v>24</v>
      </c>
      <c r="F1567" s="22" t="s">
        <v>66</v>
      </c>
      <c r="G1567" s="22" t="s">
        <v>65</v>
      </c>
      <c r="H1567" s="22" t="s">
        <v>15</v>
      </c>
      <c r="I1567" s="24">
        <v>0.55000000000000016</v>
      </c>
      <c r="J1567" s="25">
        <v>4500</v>
      </c>
      <c r="K1567" s="26">
        <f>I1567*J1567</f>
        <v>2475.0000000000009</v>
      </c>
      <c r="L1567" s="26">
        <f>K1567*M1567</f>
        <v>866.25000000000023</v>
      </c>
      <c r="M1567" s="27">
        <v>0.35</v>
      </c>
      <c r="O1567" s="1"/>
      <c r="P1567" s="4"/>
      <c r="Q1567" s="3"/>
      <c r="R1567" s="5"/>
    </row>
    <row r="1568" spans="2:18" x14ac:dyDescent="0.3">
      <c r="B1568" s="22" t="s">
        <v>23</v>
      </c>
      <c r="C1568" s="22">
        <v>1128299</v>
      </c>
      <c r="D1568" s="23">
        <v>44464</v>
      </c>
      <c r="E1568" s="22" t="s">
        <v>24</v>
      </c>
      <c r="F1568" s="22" t="s">
        <v>66</v>
      </c>
      <c r="G1568" s="22" t="s">
        <v>65</v>
      </c>
      <c r="H1568" s="22" t="s">
        <v>13</v>
      </c>
      <c r="I1568" s="24">
        <v>0.50000000000000011</v>
      </c>
      <c r="J1568" s="25">
        <v>2500</v>
      </c>
      <c r="K1568" s="26">
        <f t="shared" ref="K1568:K1571" si="514">I1568*J1568</f>
        <v>1250.0000000000002</v>
      </c>
      <c r="L1568" s="26">
        <f t="shared" ref="L1568:L1571" si="515">K1568*M1568</f>
        <v>437.50000000000006</v>
      </c>
      <c r="M1568" s="27">
        <v>0.35</v>
      </c>
      <c r="O1568" s="1"/>
      <c r="P1568" s="4"/>
      <c r="Q1568" s="3"/>
      <c r="R1568" s="5"/>
    </row>
    <row r="1569" spans="2:18" x14ac:dyDescent="0.3">
      <c r="B1569" s="22" t="s">
        <v>23</v>
      </c>
      <c r="C1569" s="22">
        <v>1128299</v>
      </c>
      <c r="D1569" s="23">
        <v>44464</v>
      </c>
      <c r="E1569" s="22" t="s">
        <v>24</v>
      </c>
      <c r="F1569" s="22" t="s">
        <v>66</v>
      </c>
      <c r="G1569" s="22" t="s">
        <v>65</v>
      </c>
      <c r="H1569" s="22" t="s">
        <v>14</v>
      </c>
      <c r="I1569" s="24">
        <v>0.50000000000000011</v>
      </c>
      <c r="J1569" s="25">
        <v>2000</v>
      </c>
      <c r="K1569" s="26">
        <f t="shared" si="514"/>
        <v>1000.0000000000002</v>
      </c>
      <c r="L1569" s="26">
        <f t="shared" si="515"/>
        <v>350.00000000000006</v>
      </c>
      <c r="M1569" s="27">
        <v>0.35</v>
      </c>
      <c r="O1569" s="1"/>
      <c r="P1569" s="4"/>
      <c r="Q1569" s="3"/>
      <c r="R1569" s="5"/>
    </row>
    <row r="1570" spans="2:18" x14ac:dyDescent="0.3">
      <c r="B1570" s="22" t="s">
        <v>23</v>
      </c>
      <c r="C1570" s="22">
        <v>1128299</v>
      </c>
      <c r="D1570" s="23">
        <v>44464</v>
      </c>
      <c r="E1570" s="22" t="s">
        <v>24</v>
      </c>
      <c r="F1570" s="22" t="s">
        <v>66</v>
      </c>
      <c r="G1570" s="22" t="s">
        <v>65</v>
      </c>
      <c r="H1570" s="22" t="s">
        <v>16</v>
      </c>
      <c r="I1570" s="24">
        <v>0.60000000000000009</v>
      </c>
      <c r="J1570" s="25">
        <v>2250</v>
      </c>
      <c r="K1570" s="26">
        <f t="shared" si="514"/>
        <v>1350.0000000000002</v>
      </c>
      <c r="L1570" s="26">
        <f t="shared" si="515"/>
        <v>540.00000000000011</v>
      </c>
      <c r="M1570" s="27">
        <v>0.4</v>
      </c>
      <c r="O1570" s="1"/>
      <c r="P1570" s="4"/>
      <c r="Q1570" s="3"/>
      <c r="R1570" s="5"/>
    </row>
    <row r="1571" spans="2:18" x14ac:dyDescent="0.3">
      <c r="B1571" s="22" t="s">
        <v>23</v>
      </c>
      <c r="C1571" s="22">
        <v>1128299</v>
      </c>
      <c r="D1571" s="23">
        <v>44464</v>
      </c>
      <c r="E1571" s="22" t="s">
        <v>24</v>
      </c>
      <c r="F1571" s="22" t="s">
        <v>66</v>
      </c>
      <c r="G1571" s="22" t="s">
        <v>65</v>
      </c>
      <c r="H1571" s="22" t="s">
        <v>17</v>
      </c>
      <c r="I1571" s="24">
        <v>0.44999999999999996</v>
      </c>
      <c r="J1571" s="25">
        <v>2500</v>
      </c>
      <c r="K1571" s="26">
        <f t="shared" si="514"/>
        <v>1125</v>
      </c>
      <c r="L1571" s="26">
        <f t="shared" si="515"/>
        <v>337.5</v>
      </c>
      <c r="M1571" s="27">
        <v>0.3</v>
      </c>
      <c r="O1571" s="1"/>
      <c r="P1571" s="4"/>
      <c r="Q1571" s="3"/>
      <c r="R1571" s="5"/>
    </row>
    <row r="1572" spans="2:18" x14ac:dyDescent="0.3">
      <c r="B1572" s="22" t="s">
        <v>23</v>
      </c>
      <c r="C1572" s="22">
        <v>1128299</v>
      </c>
      <c r="D1572" s="23">
        <v>44493</v>
      </c>
      <c r="E1572" s="22" t="s">
        <v>24</v>
      </c>
      <c r="F1572" s="22" t="s">
        <v>66</v>
      </c>
      <c r="G1572" s="22" t="s">
        <v>65</v>
      </c>
      <c r="H1572" s="22" t="s">
        <v>12</v>
      </c>
      <c r="I1572" s="24">
        <v>0.4</v>
      </c>
      <c r="J1572" s="25">
        <v>3500</v>
      </c>
      <c r="K1572" s="26">
        <f>I1572*J1572</f>
        <v>1400</v>
      </c>
      <c r="L1572" s="26">
        <f>K1572*M1572</f>
        <v>489.99999999999994</v>
      </c>
      <c r="M1572" s="27">
        <v>0.35</v>
      </c>
      <c r="O1572" s="1"/>
      <c r="P1572" s="4"/>
      <c r="Q1572" s="3"/>
      <c r="R1572" s="5"/>
    </row>
    <row r="1573" spans="2:18" x14ac:dyDescent="0.3">
      <c r="B1573" s="22" t="s">
        <v>23</v>
      </c>
      <c r="C1573" s="22">
        <v>1128299</v>
      </c>
      <c r="D1573" s="23">
        <v>44493</v>
      </c>
      <c r="E1573" s="22" t="s">
        <v>24</v>
      </c>
      <c r="F1573" s="22" t="s">
        <v>66</v>
      </c>
      <c r="G1573" s="22" t="s">
        <v>65</v>
      </c>
      <c r="H1573" s="22" t="s">
        <v>15</v>
      </c>
      <c r="I1573" s="24">
        <v>0.55000000000000016</v>
      </c>
      <c r="J1573" s="25">
        <v>5250</v>
      </c>
      <c r="K1573" s="26">
        <f>I1573*J1573</f>
        <v>2887.5000000000009</v>
      </c>
      <c r="L1573" s="26">
        <f>K1573*M1573</f>
        <v>1010.6250000000002</v>
      </c>
      <c r="M1573" s="27">
        <v>0.35</v>
      </c>
      <c r="O1573" s="1"/>
      <c r="P1573" s="4"/>
      <c r="Q1573" s="3"/>
      <c r="R1573" s="5"/>
    </row>
    <row r="1574" spans="2:18" x14ac:dyDescent="0.3">
      <c r="B1574" s="22" t="s">
        <v>23</v>
      </c>
      <c r="C1574" s="22">
        <v>1128299</v>
      </c>
      <c r="D1574" s="23">
        <v>44493</v>
      </c>
      <c r="E1574" s="22" t="s">
        <v>24</v>
      </c>
      <c r="F1574" s="22" t="s">
        <v>66</v>
      </c>
      <c r="G1574" s="22" t="s">
        <v>65</v>
      </c>
      <c r="H1574" s="22" t="s">
        <v>13</v>
      </c>
      <c r="I1574" s="24">
        <v>0.50000000000000011</v>
      </c>
      <c r="J1574" s="25">
        <v>3500</v>
      </c>
      <c r="K1574" s="26">
        <f t="shared" ref="K1574:K1577" si="516">I1574*J1574</f>
        <v>1750.0000000000005</v>
      </c>
      <c r="L1574" s="26">
        <f t="shared" ref="L1574:L1577" si="517">K1574*M1574</f>
        <v>612.50000000000011</v>
      </c>
      <c r="M1574" s="27">
        <v>0.35</v>
      </c>
      <c r="O1574" s="1"/>
      <c r="P1574" s="4"/>
      <c r="Q1574" s="3"/>
      <c r="R1574" s="5"/>
    </row>
    <row r="1575" spans="2:18" x14ac:dyDescent="0.3">
      <c r="B1575" s="22" t="s">
        <v>23</v>
      </c>
      <c r="C1575" s="22">
        <v>1128299</v>
      </c>
      <c r="D1575" s="23">
        <v>44493</v>
      </c>
      <c r="E1575" s="22" t="s">
        <v>24</v>
      </c>
      <c r="F1575" s="22" t="s">
        <v>66</v>
      </c>
      <c r="G1575" s="22" t="s">
        <v>65</v>
      </c>
      <c r="H1575" s="22" t="s">
        <v>14</v>
      </c>
      <c r="I1575" s="24">
        <v>0.45000000000000007</v>
      </c>
      <c r="J1575" s="25">
        <v>3250</v>
      </c>
      <c r="K1575" s="26">
        <f t="shared" si="516"/>
        <v>1462.5000000000002</v>
      </c>
      <c r="L1575" s="26">
        <f t="shared" si="517"/>
        <v>511.87500000000006</v>
      </c>
      <c r="M1575" s="27">
        <v>0.35</v>
      </c>
      <c r="O1575" s="1"/>
      <c r="P1575" s="4"/>
      <c r="Q1575" s="3"/>
      <c r="R1575" s="5"/>
    </row>
    <row r="1576" spans="2:18" x14ac:dyDescent="0.3">
      <c r="B1576" s="22" t="s">
        <v>23</v>
      </c>
      <c r="C1576" s="22">
        <v>1128299</v>
      </c>
      <c r="D1576" s="23">
        <v>44493</v>
      </c>
      <c r="E1576" s="22" t="s">
        <v>24</v>
      </c>
      <c r="F1576" s="22" t="s">
        <v>66</v>
      </c>
      <c r="G1576" s="22" t="s">
        <v>65</v>
      </c>
      <c r="H1576" s="22" t="s">
        <v>16</v>
      </c>
      <c r="I1576" s="24">
        <v>0.55000000000000004</v>
      </c>
      <c r="J1576" s="25">
        <v>3000</v>
      </c>
      <c r="K1576" s="26">
        <f t="shared" si="516"/>
        <v>1650.0000000000002</v>
      </c>
      <c r="L1576" s="26">
        <f t="shared" si="517"/>
        <v>660.00000000000011</v>
      </c>
      <c r="M1576" s="27">
        <v>0.4</v>
      </c>
      <c r="O1576" s="1"/>
      <c r="P1576" s="4"/>
      <c r="Q1576" s="3"/>
      <c r="R1576" s="5"/>
    </row>
    <row r="1577" spans="2:18" x14ac:dyDescent="0.3">
      <c r="B1577" s="22" t="s">
        <v>23</v>
      </c>
      <c r="C1577" s="22">
        <v>1128299</v>
      </c>
      <c r="D1577" s="23">
        <v>44493</v>
      </c>
      <c r="E1577" s="22" t="s">
        <v>24</v>
      </c>
      <c r="F1577" s="22" t="s">
        <v>66</v>
      </c>
      <c r="G1577" s="22" t="s">
        <v>65</v>
      </c>
      <c r="H1577" s="22" t="s">
        <v>17</v>
      </c>
      <c r="I1577" s="24">
        <v>0.60000000000000009</v>
      </c>
      <c r="J1577" s="25">
        <v>3500</v>
      </c>
      <c r="K1577" s="26">
        <f t="shared" si="516"/>
        <v>2100.0000000000005</v>
      </c>
      <c r="L1577" s="26">
        <f t="shared" si="517"/>
        <v>630.00000000000011</v>
      </c>
      <c r="M1577" s="27">
        <v>0.3</v>
      </c>
      <c r="O1577" s="1"/>
      <c r="P1577" s="4"/>
      <c r="Q1577" s="3"/>
      <c r="R1577" s="5"/>
    </row>
    <row r="1578" spans="2:18" x14ac:dyDescent="0.3">
      <c r="B1578" s="22" t="s">
        <v>23</v>
      </c>
      <c r="C1578" s="22">
        <v>1128299</v>
      </c>
      <c r="D1578" s="23">
        <v>44524</v>
      </c>
      <c r="E1578" s="22" t="s">
        <v>24</v>
      </c>
      <c r="F1578" s="22" t="s">
        <v>66</v>
      </c>
      <c r="G1578" s="22" t="s">
        <v>65</v>
      </c>
      <c r="H1578" s="22" t="s">
        <v>12</v>
      </c>
      <c r="I1578" s="24">
        <v>0.45000000000000007</v>
      </c>
      <c r="J1578" s="25">
        <v>5750</v>
      </c>
      <c r="K1578" s="26">
        <f>I1578*J1578</f>
        <v>2587.5000000000005</v>
      </c>
      <c r="L1578" s="26">
        <f>K1578*M1578</f>
        <v>905.62500000000011</v>
      </c>
      <c r="M1578" s="27">
        <v>0.35</v>
      </c>
      <c r="O1578" s="1"/>
      <c r="P1578" s="4"/>
      <c r="Q1578" s="3"/>
      <c r="R1578" s="5"/>
    </row>
    <row r="1579" spans="2:18" x14ac:dyDescent="0.3">
      <c r="B1579" s="22" t="s">
        <v>23</v>
      </c>
      <c r="C1579" s="22">
        <v>1128299</v>
      </c>
      <c r="D1579" s="23">
        <v>44524</v>
      </c>
      <c r="E1579" s="22" t="s">
        <v>24</v>
      </c>
      <c r="F1579" s="22" t="s">
        <v>66</v>
      </c>
      <c r="G1579" s="22" t="s">
        <v>65</v>
      </c>
      <c r="H1579" s="22" t="s">
        <v>15</v>
      </c>
      <c r="I1579" s="24">
        <v>0.50000000000000011</v>
      </c>
      <c r="J1579" s="25">
        <v>6500</v>
      </c>
      <c r="K1579" s="26">
        <f>I1579*J1579</f>
        <v>3250.0000000000009</v>
      </c>
      <c r="L1579" s="26">
        <f>K1579*M1579</f>
        <v>1137.5000000000002</v>
      </c>
      <c r="M1579" s="27">
        <v>0.35</v>
      </c>
      <c r="O1579" s="1"/>
      <c r="P1579" s="4"/>
      <c r="Q1579" s="3"/>
      <c r="R1579" s="5"/>
    </row>
    <row r="1580" spans="2:18" x14ac:dyDescent="0.3">
      <c r="B1580" s="22" t="s">
        <v>23</v>
      </c>
      <c r="C1580" s="22">
        <v>1128299</v>
      </c>
      <c r="D1580" s="23">
        <v>44524</v>
      </c>
      <c r="E1580" s="22" t="s">
        <v>24</v>
      </c>
      <c r="F1580" s="22" t="s">
        <v>66</v>
      </c>
      <c r="G1580" s="22" t="s">
        <v>65</v>
      </c>
      <c r="H1580" s="22" t="s">
        <v>13</v>
      </c>
      <c r="I1580" s="24">
        <v>0.45000000000000007</v>
      </c>
      <c r="J1580" s="25">
        <v>4750</v>
      </c>
      <c r="K1580" s="26">
        <f t="shared" ref="K1580:K1583" si="518">I1580*J1580</f>
        <v>2137.5000000000005</v>
      </c>
      <c r="L1580" s="26">
        <f t="shared" ref="L1580:L1583" si="519">K1580*M1580</f>
        <v>748.12500000000011</v>
      </c>
      <c r="M1580" s="27">
        <v>0.35</v>
      </c>
      <c r="O1580" s="1"/>
      <c r="P1580" s="4"/>
      <c r="Q1580" s="3"/>
      <c r="R1580" s="5"/>
    </row>
    <row r="1581" spans="2:18" x14ac:dyDescent="0.3">
      <c r="B1581" s="22" t="s">
        <v>23</v>
      </c>
      <c r="C1581" s="22">
        <v>1128299</v>
      </c>
      <c r="D1581" s="23">
        <v>44524</v>
      </c>
      <c r="E1581" s="22" t="s">
        <v>24</v>
      </c>
      <c r="F1581" s="22" t="s">
        <v>66</v>
      </c>
      <c r="G1581" s="22" t="s">
        <v>65</v>
      </c>
      <c r="H1581" s="22" t="s">
        <v>14</v>
      </c>
      <c r="I1581" s="24">
        <v>0.55000000000000016</v>
      </c>
      <c r="J1581" s="25">
        <v>4500</v>
      </c>
      <c r="K1581" s="26">
        <f t="shared" si="518"/>
        <v>2475.0000000000009</v>
      </c>
      <c r="L1581" s="26">
        <f t="shared" si="519"/>
        <v>866.25000000000023</v>
      </c>
      <c r="M1581" s="27">
        <v>0.35</v>
      </c>
      <c r="O1581" s="1"/>
      <c r="P1581" s="4"/>
      <c r="Q1581" s="3"/>
      <c r="R1581" s="5"/>
    </row>
    <row r="1582" spans="2:18" x14ac:dyDescent="0.3">
      <c r="B1582" s="22" t="s">
        <v>23</v>
      </c>
      <c r="C1582" s="22">
        <v>1128299</v>
      </c>
      <c r="D1582" s="23">
        <v>44524</v>
      </c>
      <c r="E1582" s="22" t="s">
        <v>24</v>
      </c>
      <c r="F1582" s="22" t="s">
        <v>66</v>
      </c>
      <c r="G1582" s="22" t="s">
        <v>65</v>
      </c>
      <c r="H1582" s="22" t="s">
        <v>16</v>
      </c>
      <c r="I1582" s="24">
        <v>0.75000000000000011</v>
      </c>
      <c r="J1582" s="25">
        <v>4250</v>
      </c>
      <c r="K1582" s="26">
        <f t="shared" si="518"/>
        <v>3187.5000000000005</v>
      </c>
      <c r="L1582" s="26">
        <f t="shared" si="519"/>
        <v>1275.0000000000002</v>
      </c>
      <c r="M1582" s="27">
        <v>0.4</v>
      </c>
      <c r="O1582" s="1"/>
      <c r="P1582" s="4"/>
      <c r="Q1582" s="3"/>
      <c r="R1582" s="5"/>
    </row>
    <row r="1583" spans="2:18" x14ac:dyDescent="0.3">
      <c r="B1583" s="22" t="s">
        <v>23</v>
      </c>
      <c r="C1583" s="22">
        <v>1128299</v>
      </c>
      <c r="D1583" s="23">
        <v>44524</v>
      </c>
      <c r="E1583" s="22" t="s">
        <v>24</v>
      </c>
      <c r="F1583" s="22" t="s">
        <v>66</v>
      </c>
      <c r="G1583" s="22" t="s">
        <v>65</v>
      </c>
      <c r="H1583" s="22" t="s">
        <v>17</v>
      </c>
      <c r="I1583" s="24">
        <v>0.80000000000000016</v>
      </c>
      <c r="J1583" s="25">
        <v>5500</v>
      </c>
      <c r="K1583" s="26">
        <f t="shared" si="518"/>
        <v>4400.0000000000009</v>
      </c>
      <c r="L1583" s="26">
        <f t="shared" si="519"/>
        <v>1320.0000000000002</v>
      </c>
      <c r="M1583" s="27">
        <v>0.3</v>
      </c>
      <c r="O1583" s="1"/>
      <c r="P1583" s="4"/>
      <c r="Q1583" s="3"/>
      <c r="R1583" s="5"/>
    </row>
    <row r="1584" spans="2:18" x14ac:dyDescent="0.3">
      <c r="B1584" s="22" t="s">
        <v>23</v>
      </c>
      <c r="C1584" s="22">
        <v>1128299</v>
      </c>
      <c r="D1584" s="23">
        <v>44553</v>
      </c>
      <c r="E1584" s="22" t="s">
        <v>24</v>
      </c>
      <c r="F1584" s="22" t="s">
        <v>66</v>
      </c>
      <c r="G1584" s="22" t="s">
        <v>65</v>
      </c>
      <c r="H1584" s="22" t="s">
        <v>12</v>
      </c>
      <c r="I1584" s="24">
        <v>0.65000000000000013</v>
      </c>
      <c r="J1584" s="25">
        <v>7500</v>
      </c>
      <c r="K1584" s="26">
        <f>I1584*J1584</f>
        <v>4875.0000000000009</v>
      </c>
      <c r="L1584" s="26">
        <f>K1584*M1584</f>
        <v>1706.2500000000002</v>
      </c>
      <c r="M1584" s="27">
        <v>0.35</v>
      </c>
      <c r="O1584" s="1"/>
      <c r="P1584" s="4"/>
      <c r="Q1584" s="3"/>
      <c r="R1584" s="5"/>
    </row>
    <row r="1585" spans="1:18" x14ac:dyDescent="0.3">
      <c r="B1585" s="22" t="s">
        <v>23</v>
      </c>
      <c r="C1585" s="22">
        <v>1128299</v>
      </c>
      <c r="D1585" s="23">
        <v>44553</v>
      </c>
      <c r="E1585" s="22" t="s">
        <v>24</v>
      </c>
      <c r="F1585" s="22" t="s">
        <v>66</v>
      </c>
      <c r="G1585" s="22" t="s">
        <v>65</v>
      </c>
      <c r="H1585" s="22" t="s">
        <v>15</v>
      </c>
      <c r="I1585" s="24">
        <v>0.75000000000000022</v>
      </c>
      <c r="J1585" s="25">
        <v>7500</v>
      </c>
      <c r="K1585" s="26">
        <f>I1585*J1585</f>
        <v>5625.0000000000018</v>
      </c>
      <c r="L1585" s="26">
        <f>K1585*M1585</f>
        <v>1968.7500000000005</v>
      </c>
      <c r="M1585" s="27">
        <v>0.35</v>
      </c>
      <c r="O1585" s="1"/>
      <c r="P1585" s="4"/>
      <c r="Q1585" s="3"/>
      <c r="R1585" s="5"/>
    </row>
    <row r="1586" spans="1:18" x14ac:dyDescent="0.3">
      <c r="B1586" s="22" t="s">
        <v>23</v>
      </c>
      <c r="C1586" s="22">
        <v>1128299</v>
      </c>
      <c r="D1586" s="23">
        <v>44553</v>
      </c>
      <c r="E1586" s="22" t="s">
        <v>24</v>
      </c>
      <c r="F1586" s="22" t="s">
        <v>66</v>
      </c>
      <c r="G1586" s="22" t="s">
        <v>65</v>
      </c>
      <c r="H1586" s="22" t="s">
        <v>13</v>
      </c>
      <c r="I1586" s="24">
        <v>0.70000000000000018</v>
      </c>
      <c r="J1586" s="25">
        <v>5500</v>
      </c>
      <c r="K1586" s="26">
        <f t="shared" ref="K1586:K1589" si="520">I1586*J1586</f>
        <v>3850.0000000000009</v>
      </c>
      <c r="L1586" s="26">
        <f t="shared" ref="L1586:L1589" si="521">K1586*M1586</f>
        <v>1347.5000000000002</v>
      </c>
      <c r="M1586" s="27">
        <v>0.35</v>
      </c>
      <c r="O1586" s="1"/>
      <c r="P1586" s="4"/>
      <c r="Q1586" s="3"/>
      <c r="R1586" s="5"/>
    </row>
    <row r="1587" spans="1:18" x14ac:dyDescent="0.3">
      <c r="B1587" s="22" t="s">
        <v>23</v>
      </c>
      <c r="C1587" s="22">
        <v>1128299</v>
      </c>
      <c r="D1587" s="23">
        <v>44553</v>
      </c>
      <c r="E1587" s="22" t="s">
        <v>24</v>
      </c>
      <c r="F1587" s="22" t="s">
        <v>66</v>
      </c>
      <c r="G1587" s="22" t="s">
        <v>65</v>
      </c>
      <c r="H1587" s="22" t="s">
        <v>14</v>
      </c>
      <c r="I1587" s="24">
        <v>0.70000000000000018</v>
      </c>
      <c r="J1587" s="25">
        <v>5500</v>
      </c>
      <c r="K1587" s="26">
        <f t="shared" si="520"/>
        <v>3850.0000000000009</v>
      </c>
      <c r="L1587" s="26">
        <f t="shared" si="521"/>
        <v>1347.5000000000002</v>
      </c>
      <c r="M1587" s="27">
        <v>0.35</v>
      </c>
      <c r="O1587" s="1"/>
      <c r="P1587" s="4"/>
      <c r="Q1587" s="3"/>
      <c r="R1587" s="5"/>
    </row>
    <row r="1588" spans="1:18" x14ac:dyDescent="0.3">
      <c r="B1588" s="22" t="s">
        <v>23</v>
      </c>
      <c r="C1588" s="22">
        <v>1128299</v>
      </c>
      <c r="D1588" s="23">
        <v>44553</v>
      </c>
      <c r="E1588" s="22" t="s">
        <v>24</v>
      </c>
      <c r="F1588" s="22" t="s">
        <v>66</v>
      </c>
      <c r="G1588" s="22" t="s">
        <v>65</v>
      </c>
      <c r="H1588" s="22" t="s">
        <v>16</v>
      </c>
      <c r="I1588" s="24">
        <v>0.80000000000000016</v>
      </c>
      <c r="J1588" s="25">
        <v>4750</v>
      </c>
      <c r="K1588" s="26">
        <f t="shared" si="520"/>
        <v>3800.0000000000009</v>
      </c>
      <c r="L1588" s="26">
        <f t="shared" si="521"/>
        <v>1520.0000000000005</v>
      </c>
      <c r="M1588" s="27">
        <v>0.4</v>
      </c>
      <c r="O1588" s="1"/>
      <c r="P1588" s="4"/>
      <c r="Q1588" s="3"/>
      <c r="R1588" s="5"/>
    </row>
    <row r="1589" spans="1:18" x14ac:dyDescent="0.3">
      <c r="B1589" s="22" t="s">
        <v>23</v>
      </c>
      <c r="C1589" s="22">
        <v>1128299</v>
      </c>
      <c r="D1589" s="23">
        <v>44553</v>
      </c>
      <c r="E1589" s="22" t="s">
        <v>24</v>
      </c>
      <c r="F1589" s="22" t="s">
        <v>66</v>
      </c>
      <c r="G1589" s="22" t="s">
        <v>65</v>
      </c>
      <c r="H1589" s="22" t="s">
        <v>17</v>
      </c>
      <c r="I1589" s="24">
        <v>0.8500000000000002</v>
      </c>
      <c r="J1589" s="25">
        <v>5750</v>
      </c>
      <c r="K1589" s="26">
        <f t="shared" si="520"/>
        <v>4887.5000000000009</v>
      </c>
      <c r="L1589" s="26">
        <f t="shared" si="521"/>
        <v>1466.2500000000002</v>
      </c>
      <c r="M1589" s="27">
        <v>0.3</v>
      </c>
      <c r="O1589" s="1"/>
      <c r="P1589" s="4"/>
      <c r="Q1589" s="3"/>
      <c r="R1589" s="5"/>
    </row>
    <row r="1590" spans="1:18" x14ac:dyDescent="0.3">
      <c r="A1590" s="8" t="s">
        <v>40</v>
      </c>
      <c r="B1590" s="22" t="s">
        <v>10</v>
      </c>
      <c r="C1590" s="22">
        <v>1185732</v>
      </c>
      <c r="D1590" s="23">
        <v>44215</v>
      </c>
      <c r="E1590" s="22" t="s">
        <v>131</v>
      </c>
      <c r="F1590" s="22" t="s">
        <v>67</v>
      </c>
      <c r="G1590" s="22" t="s">
        <v>68</v>
      </c>
      <c r="H1590" s="22" t="s">
        <v>12</v>
      </c>
      <c r="I1590" s="24">
        <v>0.35</v>
      </c>
      <c r="J1590" s="25">
        <v>7500</v>
      </c>
      <c r="K1590" s="26">
        <f>I1590*J1590</f>
        <v>2625</v>
      </c>
      <c r="L1590" s="26">
        <f>K1590*M1590</f>
        <v>1312.5</v>
      </c>
      <c r="M1590" s="27">
        <v>0.5</v>
      </c>
      <c r="O1590" s="1"/>
      <c r="P1590" s="4"/>
      <c r="Q1590" s="3"/>
      <c r="R1590" s="5"/>
    </row>
    <row r="1591" spans="1:18" x14ac:dyDescent="0.3">
      <c r="B1591" s="22" t="s">
        <v>10</v>
      </c>
      <c r="C1591" s="22">
        <v>1185732</v>
      </c>
      <c r="D1591" s="23">
        <v>44215</v>
      </c>
      <c r="E1591" s="22" t="s">
        <v>131</v>
      </c>
      <c r="F1591" s="22" t="s">
        <v>67</v>
      </c>
      <c r="G1591" s="22" t="s">
        <v>68</v>
      </c>
      <c r="H1591" s="22" t="s">
        <v>15</v>
      </c>
      <c r="I1591" s="24">
        <v>0.35</v>
      </c>
      <c r="J1591" s="25">
        <v>5500</v>
      </c>
      <c r="K1591" s="26">
        <f>I1591*J1591</f>
        <v>1924.9999999999998</v>
      </c>
      <c r="L1591" s="26">
        <f>K1591*M1591</f>
        <v>769.99999999999989</v>
      </c>
      <c r="M1591" s="27">
        <v>0.39999999999999997</v>
      </c>
      <c r="O1591" s="1"/>
      <c r="P1591" s="4"/>
      <c r="Q1591" s="3"/>
      <c r="R1591" s="5"/>
    </row>
    <row r="1592" spans="1:18" x14ac:dyDescent="0.3">
      <c r="B1592" s="22" t="s">
        <v>10</v>
      </c>
      <c r="C1592" s="22">
        <v>1185732</v>
      </c>
      <c r="D1592" s="23">
        <v>44215</v>
      </c>
      <c r="E1592" s="22" t="s">
        <v>131</v>
      </c>
      <c r="F1592" s="22" t="s">
        <v>67</v>
      </c>
      <c r="G1592" s="22" t="s">
        <v>68</v>
      </c>
      <c r="H1592" s="22" t="s">
        <v>13</v>
      </c>
      <c r="I1592" s="24">
        <v>0.25</v>
      </c>
      <c r="J1592" s="25">
        <v>5500</v>
      </c>
      <c r="K1592" s="26">
        <f t="shared" ref="K1592:K1595" si="522">I1592*J1592</f>
        <v>1375</v>
      </c>
      <c r="L1592" s="26">
        <f t="shared" ref="L1592:L1601" si="523">K1592*M1592</f>
        <v>412.5</v>
      </c>
      <c r="M1592" s="27">
        <v>0.3</v>
      </c>
      <c r="O1592" s="1"/>
      <c r="P1592" s="4"/>
      <c r="Q1592" s="3"/>
      <c r="R1592" s="5"/>
    </row>
    <row r="1593" spans="1:18" x14ac:dyDescent="0.3">
      <c r="B1593" s="22" t="s">
        <v>10</v>
      </c>
      <c r="C1593" s="22">
        <v>1185732</v>
      </c>
      <c r="D1593" s="23">
        <v>44215</v>
      </c>
      <c r="E1593" s="22" t="s">
        <v>131</v>
      </c>
      <c r="F1593" s="22" t="s">
        <v>67</v>
      </c>
      <c r="G1593" s="22" t="s">
        <v>68</v>
      </c>
      <c r="H1593" s="22" t="s">
        <v>14</v>
      </c>
      <c r="I1593" s="24">
        <v>0.29999999999999993</v>
      </c>
      <c r="J1593" s="25">
        <v>4000</v>
      </c>
      <c r="K1593" s="26">
        <f t="shared" si="522"/>
        <v>1199.9999999999998</v>
      </c>
      <c r="L1593" s="26">
        <f t="shared" si="523"/>
        <v>419.99999999999989</v>
      </c>
      <c r="M1593" s="27">
        <v>0.35</v>
      </c>
      <c r="O1593" s="1"/>
      <c r="P1593" s="4"/>
      <c r="Q1593" s="3"/>
      <c r="R1593" s="5"/>
    </row>
    <row r="1594" spans="1:18" x14ac:dyDescent="0.3">
      <c r="B1594" s="22" t="s">
        <v>10</v>
      </c>
      <c r="C1594" s="22">
        <v>1185732</v>
      </c>
      <c r="D1594" s="23">
        <v>44215</v>
      </c>
      <c r="E1594" s="22" t="s">
        <v>131</v>
      </c>
      <c r="F1594" s="22" t="s">
        <v>67</v>
      </c>
      <c r="G1594" s="22" t="s">
        <v>68</v>
      </c>
      <c r="H1594" s="22" t="s">
        <v>16</v>
      </c>
      <c r="I1594" s="24">
        <v>0.45000000000000007</v>
      </c>
      <c r="J1594" s="25">
        <v>4500</v>
      </c>
      <c r="K1594" s="26">
        <f t="shared" si="522"/>
        <v>2025.0000000000002</v>
      </c>
      <c r="L1594" s="26">
        <f t="shared" si="523"/>
        <v>810</v>
      </c>
      <c r="M1594" s="27">
        <v>0.39999999999999997</v>
      </c>
      <c r="O1594" s="1"/>
      <c r="P1594" s="4"/>
      <c r="Q1594" s="3"/>
      <c r="R1594" s="5"/>
    </row>
    <row r="1595" spans="1:18" x14ac:dyDescent="0.3">
      <c r="B1595" s="22" t="s">
        <v>10</v>
      </c>
      <c r="C1595" s="22">
        <v>1185732</v>
      </c>
      <c r="D1595" s="23">
        <v>44215</v>
      </c>
      <c r="E1595" s="22" t="s">
        <v>131</v>
      </c>
      <c r="F1595" s="22" t="s">
        <v>67</v>
      </c>
      <c r="G1595" s="22" t="s">
        <v>68</v>
      </c>
      <c r="H1595" s="22" t="s">
        <v>17</v>
      </c>
      <c r="I1595" s="24">
        <v>0.35</v>
      </c>
      <c r="J1595" s="25">
        <v>5500</v>
      </c>
      <c r="K1595" s="26">
        <f t="shared" si="522"/>
        <v>1924.9999999999998</v>
      </c>
      <c r="L1595" s="26">
        <f t="shared" si="523"/>
        <v>1058.75</v>
      </c>
      <c r="M1595" s="27">
        <v>0.55000000000000004</v>
      </c>
      <c r="O1595" s="1"/>
      <c r="P1595" s="4"/>
      <c r="Q1595" s="3"/>
      <c r="R1595" s="5"/>
    </row>
    <row r="1596" spans="1:18" x14ac:dyDescent="0.3">
      <c r="B1596" s="22" t="s">
        <v>10</v>
      </c>
      <c r="C1596" s="22">
        <v>1185732</v>
      </c>
      <c r="D1596" s="23">
        <v>44244</v>
      </c>
      <c r="E1596" s="22" t="s">
        <v>131</v>
      </c>
      <c r="F1596" s="22" t="s">
        <v>67</v>
      </c>
      <c r="G1596" s="22" t="s">
        <v>68</v>
      </c>
      <c r="H1596" s="22" t="s">
        <v>12</v>
      </c>
      <c r="I1596" s="24">
        <v>0.35</v>
      </c>
      <c r="J1596" s="25">
        <v>8000</v>
      </c>
      <c r="K1596" s="26">
        <f>I1596*J1596</f>
        <v>2800</v>
      </c>
      <c r="L1596" s="26">
        <f>K1596*M1596</f>
        <v>1400</v>
      </c>
      <c r="M1596" s="27">
        <v>0.5</v>
      </c>
      <c r="O1596" s="1"/>
      <c r="P1596" s="4"/>
      <c r="Q1596" s="3"/>
      <c r="R1596" s="5"/>
    </row>
    <row r="1597" spans="1:18" x14ac:dyDescent="0.3">
      <c r="B1597" s="22" t="s">
        <v>10</v>
      </c>
      <c r="C1597" s="22">
        <v>1185732</v>
      </c>
      <c r="D1597" s="23">
        <v>44244</v>
      </c>
      <c r="E1597" s="22" t="s">
        <v>131</v>
      </c>
      <c r="F1597" s="22" t="s">
        <v>67</v>
      </c>
      <c r="G1597" s="22" t="s">
        <v>68</v>
      </c>
      <c r="H1597" s="22" t="s">
        <v>15</v>
      </c>
      <c r="I1597" s="24">
        <v>0.35</v>
      </c>
      <c r="J1597" s="25">
        <v>4500</v>
      </c>
      <c r="K1597" s="26">
        <f>I1597*J1597</f>
        <v>1575</v>
      </c>
      <c r="L1597" s="26">
        <f>K1597*M1597</f>
        <v>630</v>
      </c>
      <c r="M1597" s="27">
        <v>0.39999999999999997</v>
      </c>
      <c r="O1597" s="1"/>
      <c r="P1597" s="4"/>
      <c r="Q1597" s="3"/>
      <c r="R1597" s="5"/>
    </row>
    <row r="1598" spans="1:18" x14ac:dyDescent="0.3">
      <c r="B1598" s="22" t="s">
        <v>10</v>
      </c>
      <c r="C1598" s="22">
        <v>1185732</v>
      </c>
      <c r="D1598" s="23">
        <v>44244</v>
      </c>
      <c r="E1598" s="22" t="s">
        <v>131</v>
      </c>
      <c r="F1598" s="22" t="s">
        <v>67</v>
      </c>
      <c r="G1598" s="22" t="s">
        <v>68</v>
      </c>
      <c r="H1598" s="22" t="s">
        <v>13</v>
      </c>
      <c r="I1598" s="24">
        <v>0.25</v>
      </c>
      <c r="J1598" s="25">
        <v>5000</v>
      </c>
      <c r="K1598" s="26">
        <f t="shared" ref="K1598:K1601" si="524">I1598*J1598</f>
        <v>1250</v>
      </c>
      <c r="L1598" s="26">
        <f t="shared" si="523"/>
        <v>375</v>
      </c>
      <c r="M1598" s="27">
        <v>0.3</v>
      </c>
      <c r="O1598" s="1"/>
      <c r="P1598" s="4"/>
      <c r="Q1598" s="3"/>
      <c r="R1598" s="5"/>
    </row>
    <row r="1599" spans="1:18" x14ac:dyDescent="0.3">
      <c r="B1599" s="22" t="s">
        <v>10</v>
      </c>
      <c r="C1599" s="22">
        <v>1185732</v>
      </c>
      <c r="D1599" s="23">
        <v>44244</v>
      </c>
      <c r="E1599" s="22" t="s">
        <v>131</v>
      </c>
      <c r="F1599" s="22" t="s">
        <v>67</v>
      </c>
      <c r="G1599" s="22" t="s">
        <v>68</v>
      </c>
      <c r="H1599" s="22" t="s">
        <v>14</v>
      </c>
      <c r="I1599" s="24">
        <v>0.29999999999999993</v>
      </c>
      <c r="J1599" s="25">
        <v>3750</v>
      </c>
      <c r="K1599" s="26">
        <f t="shared" si="524"/>
        <v>1124.9999999999998</v>
      </c>
      <c r="L1599" s="26">
        <f t="shared" si="523"/>
        <v>393.74999999999989</v>
      </c>
      <c r="M1599" s="27">
        <v>0.35</v>
      </c>
      <c r="O1599" s="1"/>
      <c r="P1599" s="4"/>
      <c r="Q1599" s="3"/>
      <c r="R1599" s="5"/>
    </row>
    <row r="1600" spans="1:18" x14ac:dyDescent="0.3">
      <c r="B1600" s="22" t="s">
        <v>10</v>
      </c>
      <c r="C1600" s="22">
        <v>1185732</v>
      </c>
      <c r="D1600" s="23">
        <v>44244</v>
      </c>
      <c r="E1600" s="22" t="s">
        <v>131</v>
      </c>
      <c r="F1600" s="22" t="s">
        <v>67</v>
      </c>
      <c r="G1600" s="22" t="s">
        <v>68</v>
      </c>
      <c r="H1600" s="22" t="s">
        <v>16</v>
      </c>
      <c r="I1600" s="24">
        <v>0.45000000000000007</v>
      </c>
      <c r="J1600" s="25">
        <v>4500</v>
      </c>
      <c r="K1600" s="26">
        <f t="shared" si="524"/>
        <v>2025.0000000000002</v>
      </c>
      <c r="L1600" s="26">
        <f t="shared" si="523"/>
        <v>810</v>
      </c>
      <c r="M1600" s="27">
        <v>0.39999999999999997</v>
      </c>
      <c r="O1600" s="1"/>
      <c r="P1600" s="4"/>
      <c r="Q1600" s="3"/>
      <c r="R1600" s="5"/>
    </row>
    <row r="1601" spans="2:18" x14ac:dyDescent="0.3">
      <c r="B1601" s="22" t="s">
        <v>10</v>
      </c>
      <c r="C1601" s="22">
        <v>1185732</v>
      </c>
      <c r="D1601" s="23">
        <v>44244</v>
      </c>
      <c r="E1601" s="22" t="s">
        <v>131</v>
      </c>
      <c r="F1601" s="22" t="s">
        <v>67</v>
      </c>
      <c r="G1601" s="22" t="s">
        <v>68</v>
      </c>
      <c r="H1601" s="22" t="s">
        <v>17</v>
      </c>
      <c r="I1601" s="24">
        <v>0.35</v>
      </c>
      <c r="J1601" s="25">
        <v>5500</v>
      </c>
      <c r="K1601" s="26">
        <f t="shared" si="524"/>
        <v>1924.9999999999998</v>
      </c>
      <c r="L1601" s="26">
        <f t="shared" si="523"/>
        <v>1058.75</v>
      </c>
      <c r="M1601" s="27">
        <v>0.55000000000000004</v>
      </c>
      <c r="O1601" s="1"/>
      <c r="P1601" s="4"/>
      <c r="Q1601" s="3"/>
      <c r="R1601" s="5"/>
    </row>
    <row r="1602" spans="2:18" x14ac:dyDescent="0.3">
      <c r="B1602" s="22" t="s">
        <v>10</v>
      </c>
      <c r="C1602" s="22">
        <v>1185732</v>
      </c>
      <c r="D1602" s="23">
        <v>44270</v>
      </c>
      <c r="E1602" s="22" t="s">
        <v>131</v>
      </c>
      <c r="F1602" s="22" t="s">
        <v>67</v>
      </c>
      <c r="G1602" s="22" t="s">
        <v>68</v>
      </c>
      <c r="H1602" s="22" t="s">
        <v>12</v>
      </c>
      <c r="I1602" s="24">
        <v>0.35</v>
      </c>
      <c r="J1602" s="25">
        <v>7700</v>
      </c>
      <c r="K1602" s="26">
        <f>I1602*J1602</f>
        <v>2695</v>
      </c>
      <c r="L1602" s="26">
        <f>K1602*M1602</f>
        <v>1347.5</v>
      </c>
      <c r="M1602" s="27">
        <v>0.5</v>
      </c>
      <c r="O1602" s="1"/>
      <c r="P1602" s="4"/>
      <c r="Q1602" s="3"/>
      <c r="R1602" s="5"/>
    </row>
    <row r="1603" spans="2:18" x14ac:dyDescent="0.3">
      <c r="B1603" s="22" t="s">
        <v>10</v>
      </c>
      <c r="C1603" s="22">
        <v>1185732</v>
      </c>
      <c r="D1603" s="23">
        <v>44270</v>
      </c>
      <c r="E1603" s="22" t="s">
        <v>131</v>
      </c>
      <c r="F1603" s="22" t="s">
        <v>67</v>
      </c>
      <c r="G1603" s="22" t="s">
        <v>68</v>
      </c>
      <c r="H1603" s="22" t="s">
        <v>15</v>
      </c>
      <c r="I1603" s="24">
        <v>0.35</v>
      </c>
      <c r="J1603" s="25">
        <v>4500</v>
      </c>
      <c r="K1603" s="26">
        <f>I1603*J1603</f>
        <v>1575</v>
      </c>
      <c r="L1603" s="26">
        <f>K1603*M1603</f>
        <v>630</v>
      </c>
      <c r="M1603" s="27">
        <v>0.39999999999999997</v>
      </c>
      <c r="O1603" s="1"/>
      <c r="P1603" s="4"/>
      <c r="Q1603" s="3"/>
      <c r="R1603" s="5"/>
    </row>
    <row r="1604" spans="2:18" x14ac:dyDescent="0.3">
      <c r="B1604" s="22" t="s">
        <v>10</v>
      </c>
      <c r="C1604" s="22">
        <v>1185732</v>
      </c>
      <c r="D1604" s="23">
        <v>44270</v>
      </c>
      <c r="E1604" s="22" t="s">
        <v>131</v>
      </c>
      <c r="F1604" s="22" t="s">
        <v>67</v>
      </c>
      <c r="G1604" s="22" t="s">
        <v>68</v>
      </c>
      <c r="H1604" s="22" t="s">
        <v>13</v>
      </c>
      <c r="I1604" s="24">
        <v>0.25</v>
      </c>
      <c r="J1604" s="25">
        <v>4750</v>
      </c>
      <c r="K1604" s="26">
        <f t="shared" ref="K1604:K1607" si="525">I1604*J1604</f>
        <v>1187.5</v>
      </c>
      <c r="L1604" s="26">
        <f t="shared" ref="L1604:L1607" si="526">K1604*M1604</f>
        <v>356.25</v>
      </c>
      <c r="M1604" s="27">
        <v>0.3</v>
      </c>
      <c r="O1604" s="1"/>
      <c r="P1604" s="4"/>
      <c r="Q1604" s="3"/>
      <c r="R1604" s="5"/>
    </row>
    <row r="1605" spans="2:18" x14ac:dyDescent="0.3">
      <c r="B1605" s="22" t="s">
        <v>10</v>
      </c>
      <c r="C1605" s="22">
        <v>1185732</v>
      </c>
      <c r="D1605" s="23">
        <v>44270</v>
      </c>
      <c r="E1605" s="22" t="s">
        <v>131</v>
      </c>
      <c r="F1605" s="22" t="s">
        <v>67</v>
      </c>
      <c r="G1605" s="22" t="s">
        <v>68</v>
      </c>
      <c r="H1605" s="22" t="s">
        <v>14</v>
      </c>
      <c r="I1605" s="24">
        <v>0.29999999999999993</v>
      </c>
      <c r="J1605" s="25">
        <v>3250</v>
      </c>
      <c r="K1605" s="26">
        <f t="shared" si="525"/>
        <v>974.99999999999977</v>
      </c>
      <c r="L1605" s="26">
        <f t="shared" si="526"/>
        <v>341.24999999999989</v>
      </c>
      <c r="M1605" s="27">
        <v>0.35</v>
      </c>
      <c r="O1605" s="1"/>
      <c r="P1605" s="4"/>
      <c r="Q1605" s="3"/>
      <c r="R1605" s="5"/>
    </row>
    <row r="1606" spans="2:18" x14ac:dyDescent="0.3">
      <c r="B1606" s="22" t="s">
        <v>10</v>
      </c>
      <c r="C1606" s="22">
        <v>1185732</v>
      </c>
      <c r="D1606" s="23">
        <v>44270</v>
      </c>
      <c r="E1606" s="22" t="s">
        <v>131</v>
      </c>
      <c r="F1606" s="22" t="s">
        <v>67</v>
      </c>
      <c r="G1606" s="22" t="s">
        <v>68</v>
      </c>
      <c r="H1606" s="22" t="s">
        <v>16</v>
      </c>
      <c r="I1606" s="24">
        <v>0.45000000000000007</v>
      </c>
      <c r="J1606" s="25">
        <v>3750</v>
      </c>
      <c r="K1606" s="26">
        <f t="shared" si="525"/>
        <v>1687.5000000000002</v>
      </c>
      <c r="L1606" s="26">
        <f t="shared" si="526"/>
        <v>675</v>
      </c>
      <c r="M1606" s="27">
        <v>0.39999999999999997</v>
      </c>
      <c r="O1606" s="1"/>
      <c r="P1606" s="4"/>
      <c r="Q1606" s="3"/>
      <c r="R1606" s="5"/>
    </row>
    <row r="1607" spans="2:18" x14ac:dyDescent="0.3">
      <c r="B1607" s="22" t="s">
        <v>10</v>
      </c>
      <c r="C1607" s="22">
        <v>1185732</v>
      </c>
      <c r="D1607" s="23">
        <v>44270</v>
      </c>
      <c r="E1607" s="22" t="s">
        <v>131</v>
      </c>
      <c r="F1607" s="22" t="s">
        <v>67</v>
      </c>
      <c r="G1607" s="22" t="s">
        <v>68</v>
      </c>
      <c r="H1607" s="22" t="s">
        <v>17</v>
      </c>
      <c r="I1607" s="24">
        <v>0.35</v>
      </c>
      <c r="J1607" s="25">
        <v>4750</v>
      </c>
      <c r="K1607" s="26">
        <f t="shared" si="525"/>
        <v>1662.5</v>
      </c>
      <c r="L1607" s="26">
        <f t="shared" si="526"/>
        <v>914.37500000000011</v>
      </c>
      <c r="M1607" s="27">
        <v>0.55000000000000004</v>
      </c>
      <c r="O1607" s="1"/>
      <c r="P1607" s="4"/>
      <c r="Q1607" s="3"/>
      <c r="R1607" s="5"/>
    </row>
    <row r="1608" spans="2:18" x14ac:dyDescent="0.3">
      <c r="B1608" s="22" t="s">
        <v>10</v>
      </c>
      <c r="C1608" s="22">
        <v>1185732</v>
      </c>
      <c r="D1608" s="23">
        <v>44302</v>
      </c>
      <c r="E1608" s="22" t="s">
        <v>131</v>
      </c>
      <c r="F1608" s="22" t="s">
        <v>67</v>
      </c>
      <c r="G1608" s="22" t="s">
        <v>68</v>
      </c>
      <c r="H1608" s="22" t="s">
        <v>12</v>
      </c>
      <c r="I1608" s="24">
        <v>0.35</v>
      </c>
      <c r="J1608" s="25">
        <v>7250</v>
      </c>
      <c r="K1608" s="26">
        <f>I1608*J1608</f>
        <v>2537.5</v>
      </c>
      <c r="L1608" s="26">
        <f>K1608*M1608</f>
        <v>1268.75</v>
      </c>
      <c r="M1608" s="27">
        <v>0.5</v>
      </c>
      <c r="O1608" s="1"/>
      <c r="P1608" s="4"/>
      <c r="Q1608" s="3"/>
      <c r="R1608" s="5"/>
    </row>
    <row r="1609" spans="2:18" x14ac:dyDescent="0.3">
      <c r="B1609" s="22" t="s">
        <v>10</v>
      </c>
      <c r="C1609" s="22">
        <v>1185732</v>
      </c>
      <c r="D1609" s="23">
        <v>44302</v>
      </c>
      <c r="E1609" s="22" t="s">
        <v>131</v>
      </c>
      <c r="F1609" s="22" t="s">
        <v>67</v>
      </c>
      <c r="G1609" s="22" t="s">
        <v>68</v>
      </c>
      <c r="H1609" s="22" t="s">
        <v>15</v>
      </c>
      <c r="I1609" s="24">
        <v>0.4</v>
      </c>
      <c r="J1609" s="25">
        <v>4250</v>
      </c>
      <c r="K1609" s="26">
        <f>I1609*J1609</f>
        <v>1700</v>
      </c>
      <c r="L1609" s="26">
        <f>K1609*M1609</f>
        <v>680</v>
      </c>
      <c r="M1609" s="27">
        <v>0.39999999999999997</v>
      </c>
      <c r="O1609" s="1"/>
      <c r="P1609" s="4"/>
      <c r="Q1609" s="3"/>
      <c r="R1609" s="5"/>
    </row>
    <row r="1610" spans="2:18" x14ac:dyDescent="0.3">
      <c r="B1610" s="22" t="s">
        <v>10</v>
      </c>
      <c r="C1610" s="22">
        <v>1185732</v>
      </c>
      <c r="D1610" s="23">
        <v>44302</v>
      </c>
      <c r="E1610" s="22" t="s">
        <v>131</v>
      </c>
      <c r="F1610" s="22" t="s">
        <v>67</v>
      </c>
      <c r="G1610" s="22" t="s">
        <v>68</v>
      </c>
      <c r="H1610" s="22" t="s">
        <v>13</v>
      </c>
      <c r="I1610" s="24">
        <v>0.30000000000000004</v>
      </c>
      <c r="J1610" s="25">
        <v>4500</v>
      </c>
      <c r="K1610" s="26">
        <f t="shared" ref="K1610:K1613" si="527">I1610*J1610</f>
        <v>1350.0000000000002</v>
      </c>
      <c r="L1610" s="26">
        <f t="shared" ref="L1610:L1613" si="528">K1610*M1610</f>
        <v>405.00000000000006</v>
      </c>
      <c r="M1610" s="27">
        <v>0.3</v>
      </c>
      <c r="O1610" s="1"/>
      <c r="P1610" s="4"/>
      <c r="Q1610" s="3"/>
      <c r="R1610" s="5"/>
    </row>
    <row r="1611" spans="2:18" x14ac:dyDescent="0.3">
      <c r="B1611" s="22" t="s">
        <v>10</v>
      </c>
      <c r="C1611" s="22">
        <v>1185732</v>
      </c>
      <c r="D1611" s="23">
        <v>44302</v>
      </c>
      <c r="E1611" s="22" t="s">
        <v>131</v>
      </c>
      <c r="F1611" s="22" t="s">
        <v>67</v>
      </c>
      <c r="G1611" s="22" t="s">
        <v>68</v>
      </c>
      <c r="H1611" s="22" t="s">
        <v>14</v>
      </c>
      <c r="I1611" s="24">
        <v>0.35</v>
      </c>
      <c r="J1611" s="25">
        <v>3750</v>
      </c>
      <c r="K1611" s="26">
        <f t="shared" si="527"/>
        <v>1312.5</v>
      </c>
      <c r="L1611" s="26">
        <f t="shared" si="528"/>
        <v>459.37499999999994</v>
      </c>
      <c r="M1611" s="27">
        <v>0.35</v>
      </c>
      <c r="O1611" s="1"/>
      <c r="P1611" s="4"/>
      <c r="Q1611" s="3"/>
      <c r="R1611" s="5"/>
    </row>
    <row r="1612" spans="2:18" x14ac:dyDescent="0.3">
      <c r="B1612" s="22" t="s">
        <v>10</v>
      </c>
      <c r="C1612" s="22">
        <v>1185732</v>
      </c>
      <c r="D1612" s="23">
        <v>44302</v>
      </c>
      <c r="E1612" s="22" t="s">
        <v>131</v>
      </c>
      <c r="F1612" s="22" t="s">
        <v>67</v>
      </c>
      <c r="G1612" s="22" t="s">
        <v>68</v>
      </c>
      <c r="H1612" s="22" t="s">
        <v>16</v>
      </c>
      <c r="I1612" s="24">
        <v>0.5</v>
      </c>
      <c r="J1612" s="25">
        <v>4000</v>
      </c>
      <c r="K1612" s="26">
        <f t="shared" si="527"/>
        <v>2000</v>
      </c>
      <c r="L1612" s="26">
        <f t="shared" si="528"/>
        <v>799.99999999999989</v>
      </c>
      <c r="M1612" s="27">
        <v>0.39999999999999997</v>
      </c>
      <c r="O1612" s="1"/>
      <c r="P1612" s="4"/>
      <c r="Q1612" s="3"/>
      <c r="R1612" s="5"/>
    </row>
    <row r="1613" spans="2:18" x14ac:dyDescent="0.3">
      <c r="B1613" s="22" t="s">
        <v>10</v>
      </c>
      <c r="C1613" s="22">
        <v>1185732</v>
      </c>
      <c r="D1613" s="23">
        <v>44302</v>
      </c>
      <c r="E1613" s="22" t="s">
        <v>131</v>
      </c>
      <c r="F1613" s="22" t="s">
        <v>67</v>
      </c>
      <c r="G1613" s="22" t="s">
        <v>68</v>
      </c>
      <c r="H1613" s="22" t="s">
        <v>17</v>
      </c>
      <c r="I1613" s="24">
        <v>0.4</v>
      </c>
      <c r="J1613" s="25">
        <v>5250</v>
      </c>
      <c r="K1613" s="26">
        <f t="shared" si="527"/>
        <v>2100</v>
      </c>
      <c r="L1613" s="26">
        <f t="shared" si="528"/>
        <v>1155</v>
      </c>
      <c r="M1613" s="27">
        <v>0.55000000000000004</v>
      </c>
      <c r="O1613" s="1"/>
      <c r="P1613" s="4"/>
      <c r="Q1613" s="3"/>
      <c r="R1613" s="5"/>
    </row>
    <row r="1614" spans="2:18" x14ac:dyDescent="0.3">
      <c r="B1614" s="22" t="s">
        <v>10</v>
      </c>
      <c r="C1614" s="22">
        <v>1185732</v>
      </c>
      <c r="D1614" s="23">
        <v>44331</v>
      </c>
      <c r="E1614" s="22" t="s">
        <v>131</v>
      </c>
      <c r="F1614" s="22" t="s">
        <v>67</v>
      </c>
      <c r="G1614" s="22" t="s">
        <v>68</v>
      </c>
      <c r="H1614" s="22" t="s">
        <v>12</v>
      </c>
      <c r="I1614" s="24">
        <v>0.5</v>
      </c>
      <c r="J1614" s="25">
        <v>7950</v>
      </c>
      <c r="K1614" s="26">
        <f>I1614*J1614</f>
        <v>3975</v>
      </c>
      <c r="L1614" s="26">
        <f>K1614*M1614</f>
        <v>1987.5</v>
      </c>
      <c r="M1614" s="27">
        <v>0.5</v>
      </c>
      <c r="O1614" s="1"/>
      <c r="P1614" s="4"/>
      <c r="Q1614" s="3"/>
      <c r="R1614" s="5"/>
    </row>
    <row r="1615" spans="2:18" x14ac:dyDescent="0.3">
      <c r="B1615" s="22" t="s">
        <v>10</v>
      </c>
      <c r="C1615" s="22">
        <v>1185732</v>
      </c>
      <c r="D1615" s="23">
        <v>44331</v>
      </c>
      <c r="E1615" s="22" t="s">
        <v>131</v>
      </c>
      <c r="F1615" s="22" t="s">
        <v>67</v>
      </c>
      <c r="G1615" s="22" t="s">
        <v>68</v>
      </c>
      <c r="H1615" s="22" t="s">
        <v>15</v>
      </c>
      <c r="I1615" s="24">
        <v>0.5</v>
      </c>
      <c r="J1615" s="25">
        <v>5000</v>
      </c>
      <c r="K1615" s="26">
        <f>I1615*J1615</f>
        <v>2500</v>
      </c>
      <c r="L1615" s="26">
        <f>K1615*M1615</f>
        <v>999.99999999999989</v>
      </c>
      <c r="M1615" s="27">
        <v>0.39999999999999997</v>
      </c>
      <c r="O1615" s="1"/>
      <c r="P1615" s="4"/>
      <c r="Q1615" s="3"/>
      <c r="R1615" s="5"/>
    </row>
    <row r="1616" spans="2:18" x14ac:dyDescent="0.3">
      <c r="B1616" s="22" t="s">
        <v>10</v>
      </c>
      <c r="C1616" s="22">
        <v>1185732</v>
      </c>
      <c r="D1616" s="23">
        <v>44331</v>
      </c>
      <c r="E1616" s="22" t="s">
        <v>131</v>
      </c>
      <c r="F1616" s="22" t="s">
        <v>67</v>
      </c>
      <c r="G1616" s="22" t="s">
        <v>68</v>
      </c>
      <c r="H1616" s="22" t="s">
        <v>13</v>
      </c>
      <c r="I1616" s="24">
        <v>0.45</v>
      </c>
      <c r="J1616" s="25">
        <v>4750</v>
      </c>
      <c r="K1616" s="26">
        <f t="shared" ref="K1616:K1619" si="529">I1616*J1616</f>
        <v>2137.5</v>
      </c>
      <c r="L1616" s="26">
        <f t="shared" ref="L1616:L1619" si="530">K1616*M1616</f>
        <v>641.25</v>
      </c>
      <c r="M1616" s="27">
        <v>0.3</v>
      </c>
      <c r="O1616" s="1"/>
      <c r="P1616" s="4"/>
      <c r="Q1616" s="3"/>
      <c r="R1616" s="5"/>
    </row>
    <row r="1617" spans="2:18" x14ac:dyDescent="0.3">
      <c r="B1617" s="22" t="s">
        <v>10</v>
      </c>
      <c r="C1617" s="22">
        <v>1185732</v>
      </c>
      <c r="D1617" s="23">
        <v>44331</v>
      </c>
      <c r="E1617" s="22" t="s">
        <v>131</v>
      </c>
      <c r="F1617" s="22" t="s">
        <v>67</v>
      </c>
      <c r="G1617" s="22" t="s">
        <v>68</v>
      </c>
      <c r="H1617" s="22" t="s">
        <v>14</v>
      </c>
      <c r="I1617" s="24">
        <v>0.45</v>
      </c>
      <c r="J1617" s="25">
        <v>4500</v>
      </c>
      <c r="K1617" s="26">
        <f t="shared" si="529"/>
        <v>2025</v>
      </c>
      <c r="L1617" s="26">
        <f t="shared" si="530"/>
        <v>708.75</v>
      </c>
      <c r="M1617" s="27">
        <v>0.35</v>
      </c>
      <c r="O1617" s="1"/>
      <c r="P1617" s="4"/>
      <c r="Q1617" s="3"/>
      <c r="R1617" s="5"/>
    </row>
    <row r="1618" spans="2:18" x14ac:dyDescent="0.3">
      <c r="B1618" s="22" t="s">
        <v>10</v>
      </c>
      <c r="C1618" s="22">
        <v>1185732</v>
      </c>
      <c r="D1618" s="23">
        <v>44331</v>
      </c>
      <c r="E1618" s="22" t="s">
        <v>131</v>
      </c>
      <c r="F1618" s="22" t="s">
        <v>67</v>
      </c>
      <c r="G1618" s="22" t="s">
        <v>68</v>
      </c>
      <c r="H1618" s="22" t="s">
        <v>16</v>
      </c>
      <c r="I1618" s="24">
        <v>0.54999999999999993</v>
      </c>
      <c r="J1618" s="25">
        <v>4750</v>
      </c>
      <c r="K1618" s="26">
        <f t="shared" si="529"/>
        <v>2612.4999999999995</v>
      </c>
      <c r="L1618" s="26">
        <f t="shared" si="530"/>
        <v>1044.9999999999998</v>
      </c>
      <c r="M1618" s="27">
        <v>0.39999999999999997</v>
      </c>
      <c r="O1618" s="1"/>
      <c r="P1618" s="4"/>
      <c r="Q1618" s="3"/>
      <c r="R1618" s="5"/>
    </row>
    <row r="1619" spans="2:18" x14ac:dyDescent="0.3">
      <c r="B1619" s="22" t="s">
        <v>10</v>
      </c>
      <c r="C1619" s="22">
        <v>1185732</v>
      </c>
      <c r="D1619" s="23">
        <v>44331</v>
      </c>
      <c r="E1619" s="22" t="s">
        <v>131</v>
      </c>
      <c r="F1619" s="22" t="s">
        <v>67</v>
      </c>
      <c r="G1619" s="22" t="s">
        <v>68</v>
      </c>
      <c r="H1619" s="22" t="s">
        <v>17</v>
      </c>
      <c r="I1619" s="24">
        <v>0.6</v>
      </c>
      <c r="J1619" s="25">
        <v>5750</v>
      </c>
      <c r="K1619" s="26">
        <f t="shared" si="529"/>
        <v>3450</v>
      </c>
      <c r="L1619" s="26">
        <f t="shared" si="530"/>
        <v>1897.5000000000002</v>
      </c>
      <c r="M1619" s="27">
        <v>0.55000000000000004</v>
      </c>
      <c r="O1619" s="1"/>
      <c r="P1619" s="4"/>
      <c r="Q1619" s="3"/>
      <c r="R1619" s="5"/>
    </row>
    <row r="1620" spans="2:18" x14ac:dyDescent="0.3">
      <c r="B1620" s="22" t="s">
        <v>10</v>
      </c>
      <c r="C1620" s="22">
        <v>1185732</v>
      </c>
      <c r="D1620" s="23">
        <v>44364</v>
      </c>
      <c r="E1620" s="22" t="s">
        <v>131</v>
      </c>
      <c r="F1620" s="22" t="s">
        <v>67</v>
      </c>
      <c r="G1620" s="22" t="s">
        <v>68</v>
      </c>
      <c r="H1620" s="22" t="s">
        <v>12</v>
      </c>
      <c r="I1620" s="24">
        <v>0.54999999999999993</v>
      </c>
      <c r="J1620" s="25">
        <v>8250</v>
      </c>
      <c r="K1620" s="26">
        <f>I1620*J1620</f>
        <v>4537.4999999999991</v>
      </c>
      <c r="L1620" s="26">
        <f>K1620*M1620</f>
        <v>2268.7499999999995</v>
      </c>
      <c r="M1620" s="27">
        <v>0.5</v>
      </c>
      <c r="O1620" s="1"/>
      <c r="P1620" s="4"/>
      <c r="Q1620" s="3"/>
      <c r="R1620" s="5"/>
    </row>
    <row r="1621" spans="2:18" x14ac:dyDescent="0.3">
      <c r="B1621" s="22" t="s">
        <v>10</v>
      </c>
      <c r="C1621" s="22">
        <v>1185732</v>
      </c>
      <c r="D1621" s="23">
        <v>44364</v>
      </c>
      <c r="E1621" s="22" t="s">
        <v>131</v>
      </c>
      <c r="F1621" s="22" t="s">
        <v>67</v>
      </c>
      <c r="G1621" s="22" t="s">
        <v>68</v>
      </c>
      <c r="H1621" s="22" t="s">
        <v>15</v>
      </c>
      <c r="I1621" s="24">
        <v>0.5</v>
      </c>
      <c r="J1621" s="25">
        <v>5750</v>
      </c>
      <c r="K1621" s="26">
        <f>I1621*J1621</f>
        <v>2875</v>
      </c>
      <c r="L1621" s="26">
        <f>K1621*M1621</f>
        <v>1150</v>
      </c>
      <c r="M1621" s="27">
        <v>0.39999999999999997</v>
      </c>
      <c r="O1621" s="1"/>
      <c r="P1621" s="4"/>
      <c r="Q1621" s="3"/>
      <c r="R1621" s="5"/>
    </row>
    <row r="1622" spans="2:18" x14ac:dyDescent="0.3">
      <c r="B1622" s="22" t="s">
        <v>10</v>
      </c>
      <c r="C1622" s="22">
        <v>1185732</v>
      </c>
      <c r="D1622" s="23">
        <v>44364</v>
      </c>
      <c r="E1622" s="22" t="s">
        <v>131</v>
      </c>
      <c r="F1622" s="22" t="s">
        <v>67</v>
      </c>
      <c r="G1622" s="22" t="s">
        <v>68</v>
      </c>
      <c r="H1622" s="22" t="s">
        <v>13</v>
      </c>
      <c r="I1622" s="24">
        <v>0.45</v>
      </c>
      <c r="J1622" s="25">
        <v>5500</v>
      </c>
      <c r="K1622" s="26">
        <f t="shared" ref="K1622:K1625" si="531">I1622*J1622</f>
        <v>2475</v>
      </c>
      <c r="L1622" s="26">
        <f t="shared" ref="L1622:L1625" si="532">K1622*M1622</f>
        <v>742.5</v>
      </c>
      <c r="M1622" s="27">
        <v>0.3</v>
      </c>
      <c r="O1622" s="1"/>
      <c r="P1622" s="4"/>
      <c r="Q1622" s="3"/>
      <c r="R1622" s="5"/>
    </row>
    <row r="1623" spans="2:18" x14ac:dyDescent="0.3">
      <c r="B1623" s="22" t="s">
        <v>10</v>
      </c>
      <c r="C1623" s="22">
        <v>1185732</v>
      </c>
      <c r="D1623" s="23">
        <v>44364</v>
      </c>
      <c r="E1623" s="22" t="s">
        <v>131</v>
      </c>
      <c r="F1623" s="22" t="s">
        <v>67</v>
      </c>
      <c r="G1623" s="22" t="s">
        <v>68</v>
      </c>
      <c r="H1623" s="22" t="s">
        <v>14</v>
      </c>
      <c r="I1623" s="24">
        <v>0.45</v>
      </c>
      <c r="J1623" s="25">
        <v>5250</v>
      </c>
      <c r="K1623" s="26">
        <f t="shared" si="531"/>
        <v>2362.5</v>
      </c>
      <c r="L1623" s="26">
        <f t="shared" si="532"/>
        <v>826.875</v>
      </c>
      <c r="M1623" s="27">
        <v>0.35</v>
      </c>
      <c r="O1623" s="1"/>
      <c r="P1623" s="4"/>
      <c r="Q1623" s="3"/>
      <c r="R1623" s="5"/>
    </row>
    <row r="1624" spans="2:18" x14ac:dyDescent="0.3">
      <c r="B1624" s="22" t="s">
        <v>10</v>
      </c>
      <c r="C1624" s="22">
        <v>1185732</v>
      </c>
      <c r="D1624" s="23">
        <v>44364</v>
      </c>
      <c r="E1624" s="22" t="s">
        <v>131</v>
      </c>
      <c r="F1624" s="22" t="s">
        <v>67</v>
      </c>
      <c r="G1624" s="22" t="s">
        <v>68</v>
      </c>
      <c r="H1624" s="22" t="s">
        <v>16</v>
      </c>
      <c r="I1624" s="24">
        <v>0.6</v>
      </c>
      <c r="J1624" s="25">
        <v>5250</v>
      </c>
      <c r="K1624" s="26">
        <f t="shared" si="531"/>
        <v>3150</v>
      </c>
      <c r="L1624" s="26">
        <f t="shared" si="532"/>
        <v>1260</v>
      </c>
      <c r="M1624" s="27">
        <v>0.39999999999999997</v>
      </c>
      <c r="O1624" s="1"/>
      <c r="P1624" s="4"/>
      <c r="Q1624" s="3"/>
      <c r="R1624" s="5"/>
    </row>
    <row r="1625" spans="2:18" x14ac:dyDescent="0.3">
      <c r="B1625" s="22" t="s">
        <v>10</v>
      </c>
      <c r="C1625" s="22">
        <v>1185732</v>
      </c>
      <c r="D1625" s="23">
        <v>44364</v>
      </c>
      <c r="E1625" s="22" t="s">
        <v>131</v>
      </c>
      <c r="F1625" s="22" t="s">
        <v>67</v>
      </c>
      <c r="G1625" s="22" t="s">
        <v>68</v>
      </c>
      <c r="H1625" s="22" t="s">
        <v>17</v>
      </c>
      <c r="I1625" s="24">
        <v>0.65</v>
      </c>
      <c r="J1625" s="25">
        <v>6750</v>
      </c>
      <c r="K1625" s="26">
        <f t="shared" si="531"/>
        <v>4387.5</v>
      </c>
      <c r="L1625" s="26">
        <f t="shared" si="532"/>
        <v>2413.125</v>
      </c>
      <c r="M1625" s="27">
        <v>0.55000000000000004</v>
      </c>
      <c r="O1625" s="1"/>
      <c r="P1625" s="4"/>
      <c r="Q1625" s="3"/>
      <c r="R1625" s="5"/>
    </row>
    <row r="1626" spans="2:18" x14ac:dyDescent="0.3">
      <c r="B1626" s="22" t="s">
        <v>10</v>
      </c>
      <c r="C1626" s="22">
        <v>1185732</v>
      </c>
      <c r="D1626" s="23">
        <v>44392</v>
      </c>
      <c r="E1626" s="22" t="s">
        <v>131</v>
      </c>
      <c r="F1626" s="22" t="s">
        <v>67</v>
      </c>
      <c r="G1626" s="22" t="s">
        <v>68</v>
      </c>
      <c r="H1626" s="22" t="s">
        <v>12</v>
      </c>
      <c r="I1626" s="24">
        <v>0.6</v>
      </c>
      <c r="J1626" s="25">
        <v>9000</v>
      </c>
      <c r="K1626" s="26">
        <f>I1626*J1626</f>
        <v>5400</v>
      </c>
      <c r="L1626" s="26">
        <f>K1626*M1626</f>
        <v>2700</v>
      </c>
      <c r="M1626" s="27">
        <v>0.5</v>
      </c>
      <c r="O1626" s="1"/>
      <c r="P1626" s="4"/>
      <c r="Q1626" s="3"/>
      <c r="R1626" s="5"/>
    </row>
    <row r="1627" spans="2:18" x14ac:dyDescent="0.3">
      <c r="B1627" s="22" t="s">
        <v>10</v>
      </c>
      <c r="C1627" s="22">
        <v>1185732</v>
      </c>
      <c r="D1627" s="23">
        <v>44392</v>
      </c>
      <c r="E1627" s="22" t="s">
        <v>131</v>
      </c>
      <c r="F1627" s="22" t="s">
        <v>67</v>
      </c>
      <c r="G1627" s="22" t="s">
        <v>68</v>
      </c>
      <c r="H1627" s="22" t="s">
        <v>15</v>
      </c>
      <c r="I1627" s="24">
        <v>0.55000000000000004</v>
      </c>
      <c r="J1627" s="25">
        <v>6500</v>
      </c>
      <c r="K1627" s="26">
        <f>I1627*J1627</f>
        <v>3575.0000000000005</v>
      </c>
      <c r="L1627" s="26">
        <f>K1627*M1627</f>
        <v>1430</v>
      </c>
      <c r="M1627" s="27">
        <v>0.39999999999999997</v>
      </c>
      <c r="O1627" s="1"/>
      <c r="P1627" s="4"/>
      <c r="Q1627" s="3"/>
      <c r="R1627" s="5"/>
    </row>
    <row r="1628" spans="2:18" x14ac:dyDescent="0.3">
      <c r="B1628" s="22" t="s">
        <v>10</v>
      </c>
      <c r="C1628" s="22">
        <v>1185732</v>
      </c>
      <c r="D1628" s="23">
        <v>44392</v>
      </c>
      <c r="E1628" s="22" t="s">
        <v>131</v>
      </c>
      <c r="F1628" s="22" t="s">
        <v>67</v>
      </c>
      <c r="G1628" s="22" t="s">
        <v>68</v>
      </c>
      <c r="H1628" s="22" t="s">
        <v>13</v>
      </c>
      <c r="I1628" s="24">
        <v>0.5</v>
      </c>
      <c r="J1628" s="25">
        <v>5750</v>
      </c>
      <c r="K1628" s="26">
        <f t="shared" ref="K1628:K1631" si="533">I1628*J1628</f>
        <v>2875</v>
      </c>
      <c r="L1628" s="26">
        <f t="shared" ref="L1628:L1631" si="534">K1628*M1628</f>
        <v>862.5</v>
      </c>
      <c r="M1628" s="27">
        <v>0.3</v>
      </c>
      <c r="O1628" s="1"/>
      <c r="P1628" s="4"/>
      <c r="Q1628" s="3"/>
      <c r="R1628" s="5"/>
    </row>
    <row r="1629" spans="2:18" x14ac:dyDescent="0.3">
      <c r="B1629" s="22" t="s">
        <v>10</v>
      </c>
      <c r="C1629" s="22">
        <v>1185732</v>
      </c>
      <c r="D1629" s="23">
        <v>44392</v>
      </c>
      <c r="E1629" s="22" t="s">
        <v>131</v>
      </c>
      <c r="F1629" s="22" t="s">
        <v>67</v>
      </c>
      <c r="G1629" s="22" t="s">
        <v>68</v>
      </c>
      <c r="H1629" s="22" t="s">
        <v>14</v>
      </c>
      <c r="I1629" s="24">
        <v>0.5</v>
      </c>
      <c r="J1629" s="25">
        <v>5250</v>
      </c>
      <c r="K1629" s="26">
        <f t="shared" si="533"/>
        <v>2625</v>
      </c>
      <c r="L1629" s="26">
        <f t="shared" si="534"/>
        <v>918.74999999999989</v>
      </c>
      <c r="M1629" s="27">
        <v>0.35</v>
      </c>
      <c r="O1629" s="1"/>
      <c r="P1629" s="4"/>
      <c r="Q1629" s="3"/>
      <c r="R1629" s="5"/>
    </row>
    <row r="1630" spans="2:18" x14ac:dyDescent="0.3">
      <c r="B1630" s="22" t="s">
        <v>10</v>
      </c>
      <c r="C1630" s="22">
        <v>1185732</v>
      </c>
      <c r="D1630" s="23">
        <v>44392</v>
      </c>
      <c r="E1630" s="22" t="s">
        <v>131</v>
      </c>
      <c r="F1630" s="22" t="s">
        <v>67</v>
      </c>
      <c r="G1630" s="22" t="s">
        <v>68</v>
      </c>
      <c r="H1630" s="22" t="s">
        <v>16</v>
      </c>
      <c r="I1630" s="24">
        <v>0.6</v>
      </c>
      <c r="J1630" s="25">
        <v>5500</v>
      </c>
      <c r="K1630" s="26">
        <f t="shared" si="533"/>
        <v>3300</v>
      </c>
      <c r="L1630" s="26">
        <f t="shared" si="534"/>
        <v>1320</v>
      </c>
      <c r="M1630" s="27">
        <v>0.39999999999999997</v>
      </c>
      <c r="O1630" s="1"/>
      <c r="P1630" s="4"/>
      <c r="Q1630" s="3"/>
      <c r="R1630" s="5"/>
    </row>
    <row r="1631" spans="2:18" x14ac:dyDescent="0.3">
      <c r="B1631" s="22" t="s">
        <v>10</v>
      </c>
      <c r="C1631" s="22">
        <v>1185732</v>
      </c>
      <c r="D1631" s="23">
        <v>44392</v>
      </c>
      <c r="E1631" s="22" t="s">
        <v>131</v>
      </c>
      <c r="F1631" s="22" t="s">
        <v>67</v>
      </c>
      <c r="G1631" s="22" t="s">
        <v>68</v>
      </c>
      <c r="H1631" s="22" t="s">
        <v>17</v>
      </c>
      <c r="I1631" s="24">
        <v>0.65</v>
      </c>
      <c r="J1631" s="25">
        <v>7250</v>
      </c>
      <c r="K1631" s="26">
        <f t="shared" si="533"/>
        <v>4712.5</v>
      </c>
      <c r="L1631" s="26">
        <f t="shared" si="534"/>
        <v>2591.875</v>
      </c>
      <c r="M1631" s="27">
        <v>0.55000000000000004</v>
      </c>
      <c r="O1631" s="1"/>
      <c r="P1631" s="4"/>
      <c r="Q1631" s="3"/>
      <c r="R1631" s="5"/>
    </row>
    <row r="1632" spans="2:18" x14ac:dyDescent="0.3">
      <c r="B1632" s="22" t="s">
        <v>10</v>
      </c>
      <c r="C1632" s="22">
        <v>1185732</v>
      </c>
      <c r="D1632" s="23">
        <v>44424</v>
      </c>
      <c r="E1632" s="22" t="s">
        <v>131</v>
      </c>
      <c r="F1632" s="22" t="s">
        <v>67</v>
      </c>
      <c r="G1632" s="22" t="s">
        <v>68</v>
      </c>
      <c r="H1632" s="22" t="s">
        <v>12</v>
      </c>
      <c r="I1632" s="24">
        <v>0.6</v>
      </c>
      <c r="J1632" s="25">
        <v>8750</v>
      </c>
      <c r="K1632" s="26">
        <f>I1632*J1632</f>
        <v>5250</v>
      </c>
      <c r="L1632" s="26">
        <f>K1632*M1632</f>
        <v>2625</v>
      </c>
      <c r="M1632" s="27">
        <v>0.5</v>
      </c>
      <c r="O1632" s="1"/>
      <c r="P1632" s="4"/>
      <c r="Q1632" s="3"/>
      <c r="R1632" s="5"/>
    </row>
    <row r="1633" spans="2:18" x14ac:dyDescent="0.3">
      <c r="B1633" s="22" t="s">
        <v>10</v>
      </c>
      <c r="C1633" s="22">
        <v>1185732</v>
      </c>
      <c r="D1633" s="23">
        <v>44424</v>
      </c>
      <c r="E1633" s="22" t="s">
        <v>131</v>
      </c>
      <c r="F1633" s="22" t="s">
        <v>67</v>
      </c>
      <c r="G1633" s="22" t="s">
        <v>68</v>
      </c>
      <c r="H1633" s="22" t="s">
        <v>15</v>
      </c>
      <c r="I1633" s="24">
        <v>0.55000000000000004</v>
      </c>
      <c r="J1633" s="25">
        <v>6500</v>
      </c>
      <c r="K1633" s="26">
        <f>I1633*J1633</f>
        <v>3575.0000000000005</v>
      </c>
      <c r="L1633" s="26">
        <f>K1633*M1633</f>
        <v>1430</v>
      </c>
      <c r="M1633" s="27">
        <v>0.39999999999999997</v>
      </c>
      <c r="O1633" s="1"/>
      <c r="P1633" s="4"/>
      <c r="Q1633" s="3"/>
      <c r="R1633" s="5"/>
    </row>
    <row r="1634" spans="2:18" x14ac:dyDescent="0.3">
      <c r="B1634" s="22" t="s">
        <v>10</v>
      </c>
      <c r="C1634" s="22">
        <v>1185732</v>
      </c>
      <c r="D1634" s="23">
        <v>44424</v>
      </c>
      <c r="E1634" s="22" t="s">
        <v>131</v>
      </c>
      <c r="F1634" s="22" t="s">
        <v>67</v>
      </c>
      <c r="G1634" s="22" t="s">
        <v>68</v>
      </c>
      <c r="H1634" s="22" t="s">
        <v>13</v>
      </c>
      <c r="I1634" s="24">
        <v>0.45000000000000007</v>
      </c>
      <c r="J1634" s="25">
        <v>5750</v>
      </c>
      <c r="K1634" s="26">
        <f t="shared" ref="K1634:K1637" si="535">I1634*J1634</f>
        <v>2587.5000000000005</v>
      </c>
      <c r="L1634" s="26">
        <f t="shared" ref="L1634:L1637" si="536">K1634*M1634</f>
        <v>776.25000000000011</v>
      </c>
      <c r="M1634" s="27">
        <v>0.3</v>
      </c>
      <c r="O1634" s="1"/>
      <c r="P1634" s="4"/>
      <c r="Q1634" s="3"/>
      <c r="R1634" s="5"/>
    </row>
    <row r="1635" spans="2:18" x14ac:dyDescent="0.3">
      <c r="B1635" s="22" t="s">
        <v>10</v>
      </c>
      <c r="C1635" s="22">
        <v>1185732</v>
      </c>
      <c r="D1635" s="23">
        <v>44424</v>
      </c>
      <c r="E1635" s="22" t="s">
        <v>131</v>
      </c>
      <c r="F1635" s="22" t="s">
        <v>67</v>
      </c>
      <c r="G1635" s="22" t="s">
        <v>68</v>
      </c>
      <c r="H1635" s="22" t="s">
        <v>14</v>
      </c>
      <c r="I1635" s="24">
        <v>0.35</v>
      </c>
      <c r="J1635" s="25">
        <v>5250</v>
      </c>
      <c r="K1635" s="26">
        <f t="shared" si="535"/>
        <v>1837.4999999999998</v>
      </c>
      <c r="L1635" s="26">
        <f t="shared" si="536"/>
        <v>643.12499999999989</v>
      </c>
      <c r="M1635" s="27">
        <v>0.35</v>
      </c>
      <c r="O1635" s="1"/>
      <c r="P1635" s="4"/>
      <c r="Q1635" s="3"/>
      <c r="R1635" s="5"/>
    </row>
    <row r="1636" spans="2:18" x14ac:dyDescent="0.3">
      <c r="B1636" s="22" t="s">
        <v>10</v>
      </c>
      <c r="C1636" s="22">
        <v>1185732</v>
      </c>
      <c r="D1636" s="23">
        <v>44424</v>
      </c>
      <c r="E1636" s="22" t="s">
        <v>131</v>
      </c>
      <c r="F1636" s="22" t="s">
        <v>67</v>
      </c>
      <c r="G1636" s="22" t="s">
        <v>68</v>
      </c>
      <c r="H1636" s="22" t="s">
        <v>16</v>
      </c>
      <c r="I1636" s="24">
        <v>0.45000000000000007</v>
      </c>
      <c r="J1636" s="25">
        <v>5000</v>
      </c>
      <c r="K1636" s="26">
        <f t="shared" si="535"/>
        <v>2250.0000000000005</v>
      </c>
      <c r="L1636" s="26">
        <f t="shared" si="536"/>
        <v>900.00000000000011</v>
      </c>
      <c r="M1636" s="27">
        <v>0.39999999999999997</v>
      </c>
      <c r="O1636" s="1"/>
      <c r="P1636" s="4"/>
      <c r="Q1636" s="3"/>
      <c r="R1636" s="5"/>
    </row>
    <row r="1637" spans="2:18" x14ac:dyDescent="0.3">
      <c r="B1637" s="22" t="s">
        <v>10</v>
      </c>
      <c r="C1637" s="22">
        <v>1185732</v>
      </c>
      <c r="D1637" s="23">
        <v>44424</v>
      </c>
      <c r="E1637" s="22" t="s">
        <v>131</v>
      </c>
      <c r="F1637" s="22" t="s">
        <v>67</v>
      </c>
      <c r="G1637" s="22" t="s">
        <v>68</v>
      </c>
      <c r="H1637" s="22" t="s">
        <v>17</v>
      </c>
      <c r="I1637" s="24">
        <v>0.50000000000000011</v>
      </c>
      <c r="J1637" s="25">
        <v>6750</v>
      </c>
      <c r="K1637" s="26">
        <f t="shared" si="535"/>
        <v>3375.0000000000009</v>
      </c>
      <c r="L1637" s="26">
        <f t="shared" si="536"/>
        <v>1856.2500000000007</v>
      </c>
      <c r="M1637" s="27">
        <v>0.55000000000000004</v>
      </c>
      <c r="O1637" s="1"/>
      <c r="P1637" s="4"/>
      <c r="Q1637" s="3"/>
      <c r="R1637" s="5"/>
    </row>
    <row r="1638" spans="2:18" x14ac:dyDescent="0.3">
      <c r="B1638" s="22" t="s">
        <v>10</v>
      </c>
      <c r="C1638" s="22">
        <v>1185732</v>
      </c>
      <c r="D1638" s="23">
        <v>44454</v>
      </c>
      <c r="E1638" s="22" t="s">
        <v>131</v>
      </c>
      <c r="F1638" s="22" t="s">
        <v>67</v>
      </c>
      <c r="G1638" s="22" t="s">
        <v>68</v>
      </c>
      <c r="H1638" s="22" t="s">
        <v>12</v>
      </c>
      <c r="I1638" s="24">
        <v>0.45000000000000007</v>
      </c>
      <c r="J1638" s="25">
        <v>8000</v>
      </c>
      <c r="K1638" s="26">
        <f>I1638*J1638</f>
        <v>3600.0000000000005</v>
      </c>
      <c r="L1638" s="26">
        <f>K1638*M1638</f>
        <v>1800.0000000000002</v>
      </c>
      <c r="M1638" s="27">
        <v>0.5</v>
      </c>
      <c r="O1638" s="1"/>
      <c r="P1638" s="4"/>
      <c r="Q1638" s="3"/>
      <c r="R1638" s="5"/>
    </row>
    <row r="1639" spans="2:18" x14ac:dyDescent="0.3">
      <c r="B1639" s="22" t="s">
        <v>10</v>
      </c>
      <c r="C1639" s="22">
        <v>1185732</v>
      </c>
      <c r="D1639" s="23">
        <v>44454</v>
      </c>
      <c r="E1639" s="22" t="s">
        <v>131</v>
      </c>
      <c r="F1639" s="22" t="s">
        <v>67</v>
      </c>
      <c r="G1639" s="22" t="s">
        <v>68</v>
      </c>
      <c r="H1639" s="22" t="s">
        <v>15</v>
      </c>
      <c r="I1639" s="24">
        <v>0.40000000000000013</v>
      </c>
      <c r="J1639" s="25">
        <v>6000</v>
      </c>
      <c r="K1639" s="26">
        <f>I1639*J1639</f>
        <v>2400.0000000000009</v>
      </c>
      <c r="L1639" s="26">
        <f>K1639*M1639</f>
        <v>960.00000000000023</v>
      </c>
      <c r="M1639" s="27">
        <v>0.39999999999999997</v>
      </c>
      <c r="O1639" s="1"/>
      <c r="P1639" s="4"/>
      <c r="Q1639" s="3"/>
      <c r="R1639" s="5"/>
    </row>
    <row r="1640" spans="2:18" x14ac:dyDescent="0.3">
      <c r="B1640" s="22" t="s">
        <v>10</v>
      </c>
      <c r="C1640" s="22">
        <v>1185732</v>
      </c>
      <c r="D1640" s="23">
        <v>44454</v>
      </c>
      <c r="E1640" s="22" t="s">
        <v>131</v>
      </c>
      <c r="F1640" s="22" t="s">
        <v>67</v>
      </c>
      <c r="G1640" s="22" t="s">
        <v>68</v>
      </c>
      <c r="H1640" s="22" t="s">
        <v>13</v>
      </c>
      <c r="I1640" s="24">
        <v>0.35</v>
      </c>
      <c r="J1640" s="25">
        <v>5000</v>
      </c>
      <c r="K1640" s="26">
        <f t="shared" ref="K1640:K1643" si="537">I1640*J1640</f>
        <v>1750</v>
      </c>
      <c r="L1640" s="26">
        <f t="shared" ref="L1640:L1643" si="538">K1640*M1640</f>
        <v>525</v>
      </c>
      <c r="M1640" s="27">
        <v>0.3</v>
      </c>
      <c r="O1640" s="1"/>
      <c r="P1640" s="4"/>
      <c r="Q1640" s="3"/>
      <c r="R1640" s="5"/>
    </row>
    <row r="1641" spans="2:18" x14ac:dyDescent="0.3">
      <c r="B1641" s="22" t="s">
        <v>10</v>
      </c>
      <c r="C1641" s="22">
        <v>1185732</v>
      </c>
      <c r="D1641" s="23">
        <v>44454</v>
      </c>
      <c r="E1641" s="22" t="s">
        <v>131</v>
      </c>
      <c r="F1641" s="22" t="s">
        <v>67</v>
      </c>
      <c r="G1641" s="22" t="s">
        <v>68</v>
      </c>
      <c r="H1641" s="22" t="s">
        <v>14</v>
      </c>
      <c r="I1641" s="24">
        <v>0.35</v>
      </c>
      <c r="J1641" s="25">
        <v>4750</v>
      </c>
      <c r="K1641" s="26">
        <f t="shared" si="537"/>
        <v>1662.5</v>
      </c>
      <c r="L1641" s="26">
        <f t="shared" si="538"/>
        <v>581.875</v>
      </c>
      <c r="M1641" s="27">
        <v>0.35</v>
      </c>
      <c r="O1641" s="1"/>
      <c r="P1641" s="4"/>
      <c r="Q1641" s="3"/>
      <c r="R1641" s="5"/>
    </row>
    <row r="1642" spans="2:18" x14ac:dyDescent="0.3">
      <c r="B1642" s="22" t="s">
        <v>10</v>
      </c>
      <c r="C1642" s="22">
        <v>1185732</v>
      </c>
      <c r="D1642" s="23">
        <v>44454</v>
      </c>
      <c r="E1642" s="22" t="s">
        <v>131</v>
      </c>
      <c r="F1642" s="22" t="s">
        <v>67</v>
      </c>
      <c r="G1642" s="22" t="s">
        <v>68</v>
      </c>
      <c r="H1642" s="22" t="s">
        <v>16</v>
      </c>
      <c r="I1642" s="24">
        <v>0.45000000000000007</v>
      </c>
      <c r="J1642" s="25">
        <v>4750</v>
      </c>
      <c r="K1642" s="26">
        <f t="shared" si="537"/>
        <v>2137.5000000000005</v>
      </c>
      <c r="L1642" s="26">
        <f t="shared" si="538"/>
        <v>855.00000000000011</v>
      </c>
      <c r="M1642" s="27">
        <v>0.39999999999999997</v>
      </c>
      <c r="O1642" s="1"/>
      <c r="P1642" s="4"/>
      <c r="Q1642" s="3"/>
      <c r="R1642" s="5"/>
    </row>
    <row r="1643" spans="2:18" x14ac:dyDescent="0.3">
      <c r="B1643" s="22" t="s">
        <v>10</v>
      </c>
      <c r="C1643" s="22">
        <v>1185732</v>
      </c>
      <c r="D1643" s="23">
        <v>44454</v>
      </c>
      <c r="E1643" s="22" t="s">
        <v>131</v>
      </c>
      <c r="F1643" s="22" t="s">
        <v>67</v>
      </c>
      <c r="G1643" s="22" t="s">
        <v>68</v>
      </c>
      <c r="H1643" s="22" t="s">
        <v>17</v>
      </c>
      <c r="I1643" s="24">
        <v>0.50000000000000011</v>
      </c>
      <c r="J1643" s="25">
        <v>5750</v>
      </c>
      <c r="K1643" s="26">
        <f t="shared" si="537"/>
        <v>2875.0000000000005</v>
      </c>
      <c r="L1643" s="26">
        <f t="shared" si="538"/>
        <v>1581.2500000000005</v>
      </c>
      <c r="M1643" s="27">
        <v>0.55000000000000004</v>
      </c>
      <c r="O1643" s="1"/>
      <c r="P1643" s="4"/>
      <c r="Q1643" s="3"/>
      <c r="R1643" s="5"/>
    </row>
    <row r="1644" spans="2:18" x14ac:dyDescent="0.3">
      <c r="B1644" s="22" t="s">
        <v>10</v>
      </c>
      <c r="C1644" s="22">
        <v>1185732</v>
      </c>
      <c r="D1644" s="23">
        <v>44486</v>
      </c>
      <c r="E1644" s="22" t="s">
        <v>131</v>
      </c>
      <c r="F1644" s="22" t="s">
        <v>67</v>
      </c>
      <c r="G1644" s="22" t="s">
        <v>68</v>
      </c>
      <c r="H1644" s="22" t="s">
        <v>12</v>
      </c>
      <c r="I1644" s="24">
        <v>0.50000000000000011</v>
      </c>
      <c r="J1644" s="25">
        <v>7500</v>
      </c>
      <c r="K1644" s="26">
        <f>I1644*J1644</f>
        <v>3750.0000000000009</v>
      </c>
      <c r="L1644" s="26">
        <f>K1644*M1644</f>
        <v>1875.0000000000005</v>
      </c>
      <c r="M1644" s="27">
        <v>0.5</v>
      </c>
      <c r="O1644" s="1"/>
      <c r="P1644" s="4"/>
      <c r="Q1644" s="3"/>
      <c r="R1644" s="5"/>
    </row>
    <row r="1645" spans="2:18" x14ac:dyDescent="0.3">
      <c r="B1645" s="22" t="s">
        <v>10</v>
      </c>
      <c r="C1645" s="22">
        <v>1185732</v>
      </c>
      <c r="D1645" s="23">
        <v>44486</v>
      </c>
      <c r="E1645" s="22" t="s">
        <v>131</v>
      </c>
      <c r="F1645" s="22" t="s">
        <v>67</v>
      </c>
      <c r="G1645" s="22" t="s">
        <v>68</v>
      </c>
      <c r="H1645" s="22" t="s">
        <v>15</v>
      </c>
      <c r="I1645" s="24">
        <v>0.40000000000000013</v>
      </c>
      <c r="J1645" s="25">
        <v>5750</v>
      </c>
      <c r="K1645" s="26">
        <f>I1645*J1645</f>
        <v>2300.0000000000009</v>
      </c>
      <c r="L1645" s="26">
        <f>K1645*M1645</f>
        <v>920.00000000000034</v>
      </c>
      <c r="M1645" s="27">
        <v>0.39999999999999997</v>
      </c>
      <c r="O1645" s="1"/>
      <c r="P1645" s="4"/>
      <c r="Q1645" s="3"/>
      <c r="R1645" s="5"/>
    </row>
    <row r="1646" spans="2:18" x14ac:dyDescent="0.3">
      <c r="B1646" s="22" t="s">
        <v>10</v>
      </c>
      <c r="C1646" s="22">
        <v>1185732</v>
      </c>
      <c r="D1646" s="23">
        <v>44486</v>
      </c>
      <c r="E1646" s="22" t="s">
        <v>131</v>
      </c>
      <c r="F1646" s="22" t="s">
        <v>67</v>
      </c>
      <c r="G1646" s="22" t="s">
        <v>68</v>
      </c>
      <c r="H1646" s="22" t="s">
        <v>13</v>
      </c>
      <c r="I1646" s="24">
        <v>0.40000000000000013</v>
      </c>
      <c r="J1646" s="25">
        <v>4250</v>
      </c>
      <c r="K1646" s="26">
        <f t="shared" ref="K1646:K1649" si="539">I1646*J1646</f>
        <v>1700.0000000000005</v>
      </c>
      <c r="L1646" s="26">
        <f t="shared" ref="L1646:L1649" si="540">K1646*M1646</f>
        <v>510.00000000000011</v>
      </c>
      <c r="M1646" s="27">
        <v>0.3</v>
      </c>
      <c r="O1646" s="1"/>
      <c r="P1646" s="4"/>
      <c r="Q1646" s="3"/>
      <c r="R1646" s="5"/>
    </row>
    <row r="1647" spans="2:18" x14ac:dyDescent="0.3">
      <c r="B1647" s="22" t="s">
        <v>10</v>
      </c>
      <c r="C1647" s="22">
        <v>1185732</v>
      </c>
      <c r="D1647" s="23">
        <v>44486</v>
      </c>
      <c r="E1647" s="22" t="s">
        <v>131</v>
      </c>
      <c r="F1647" s="22" t="s">
        <v>67</v>
      </c>
      <c r="G1647" s="22" t="s">
        <v>68</v>
      </c>
      <c r="H1647" s="22" t="s">
        <v>14</v>
      </c>
      <c r="I1647" s="24">
        <v>0.40000000000000013</v>
      </c>
      <c r="J1647" s="25">
        <v>4000</v>
      </c>
      <c r="K1647" s="26">
        <f t="shared" si="539"/>
        <v>1600.0000000000005</v>
      </c>
      <c r="L1647" s="26">
        <f t="shared" si="540"/>
        <v>560.00000000000011</v>
      </c>
      <c r="M1647" s="27">
        <v>0.35</v>
      </c>
      <c r="O1647" s="1"/>
      <c r="P1647" s="4"/>
      <c r="Q1647" s="3"/>
      <c r="R1647" s="5"/>
    </row>
    <row r="1648" spans="2:18" x14ac:dyDescent="0.3">
      <c r="B1648" s="22" t="s">
        <v>10</v>
      </c>
      <c r="C1648" s="22">
        <v>1185732</v>
      </c>
      <c r="D1648" s="23">
        <v>44486</v>
      </c>
      <c r="E1648" s="22" t="s">
        <v>131</v>
      </c>
      <c r="F1648" s="22" t="s">
        <v>67</v>
      </c>
      <c r="G1648" s="22" t="s">
        <v>68</v>
      </c>
      <c r="H1648" s="22" t="s">
        <v>16</v>
      </c>
      <c r="I1648" s="24">
        <v>0.50000000000000011</v>
      </c>
      <c r="J1648" s="25">
        <v>4000</v>
      </c>
      <c r="K1648" s="26">
        <f t="shared" si="539"/>
        <v>2000.0000000000005</v>
      </c>
      <c r="L1648" s="26">
        <f t="shared" si="540"/>
        <v>800.00000000000011</v>
      </c>
      <c r="M1648" s="27">
        <v>0.39999999999999997</v>
      </c>
      <c r="O1648" s="1"/>
      <c r="P1648" s="4"/>
      <c r="Q1648" s="3"/>
      <c r="R1648" s="5"/>
    </row>
    <row r="1649" spans="1:18" x14ac:dyDescent="0.3">
      <c r="B1649" s="22" t="s">
        <v>10</v>
      </c>
      <c r="C1649" s="22">
        <v>1185732</v>
      </c>
      <c r="D1649" s="23">
        <v>44486</v>
      </c>
      <c r="E1649" s="22" t="s">
        <v>131</v>
      </c>
      <c r="F1649" s="22" t="s">
        <v>67</v>
      </c>
      <c r="G1649" s="22" t="s">
        <v>68</v>
      </c>
      <c r="H1649" s="22" t="s">
        <v>17</v>
      </c>
      <c r="I1649" s="24">
        <v>0.55000000000000004</v>
      </c>
      <c r="J1649" s="25">
        <v>5250</v>
      </c>
      <c r="K1649" s="26">
        <f t="shared" si="539"/>
        <v>2887.5000000000005</v>
      </c>
      <c r="L1649" s="26">
        <f t="shared" si="540"/>
        <v>1588.1250000000005</v>
      </c>
      <c r="M1649" s="27">
        <v>0.55000000000000004</v>
      </c>
      <c r="O1649" s="1"/>
      <c r="P1649" s="4"/>
      <c r="Q1649" s="3"/>
      <c r="R1649" s="5"/>
    </row>
    <row r="1650" spans="1:18" x14ac:dyDescent="0.3">
      <c r="B1650" s="22" t="s">
        <v>10</v>
      </c>
      <c r="C1650" s="22">
        <v>1185732</v>
      </c>
      <c r="D1650" s="23">
        <v>44516</v>
      </c>
      <c r="E1650" s="22" t="s">
        <v>131</v>
      </c>
      <c r="F1650" s="22" t="s">
        <v>67</v>
      </c>
      <c r="G1650" s="22" t="s">
        <v>68</v>
      </c>
      <c r="H1650" s="22" t="s">
        <v>12</v>
      </c>
      <c r="I1650" s="24">
        <v>0.50000000000000011</v>
      </c>
      <c r="J1650" s="25">
        <v>6750</v>
      </c>
      <c r="K1650" s="26">
        <f>I1650*J1650</f>
        <v>3375.0000000000009</v>
      </c>
      <c r="L1650" s="26">
        <f>K1650*M1650</f>
        <v>1687.5000000000005</v>
      </c>
      <c r="M1650" s="27">
        <v>0.5</v>
      </c>
      <c r="O1650" s="1"/>
      <c r="P1650" s="4"/>
      <c r="Q1650" s="3"/>
      <c r="R1650" s="5"/>
    </row>
    <row r="1651" spans="1:18" x14ac:dyDescent="0.3">
      <c r="B1651" s="22" t="s">
        <v>10</v>
      </c>
      <c r="C1651" s="22">
        <v>1185732</v>
      </c>
      <c r="D1651" s="23">
        <v>44516</v>
      </c>
      <c r="E1651" s="22" t="s">
        <v>131</v>
      </c>
      <c r="F1651" s="22" t="s">
        <v>67</v>
      </c>
      <c r="G1651" s="22" t="s">
        <v>68</v>
      </c>
      <c r="H1651" s="22" t="s">
        <v>15</v>
      </c>
      <c r="I1651" s="24">
        <v>0.45000000000000012</v>
      </c>
      <c r="J1651" s="25">
        <v>5000</v>
      </c>
      <c r="K1651" s="26">
        <f>I1651*J1651</f>
        <v>2250.0000000000005</v>
      </c>
      <c r="L1651" s="26">
        <f>K1651*M1651</f>
        <v>900.00000000000011</v>
      </c>
      <c r="M1651" s="27">
        <v>0.39999999999999997</v>
      </c>
      <c r="O1651" s="1"/>
      <c r="P1651" s="4"/>
      <c r="Q1651" s="3"/>
      <c r="R1651" s="5"/>
    </row>
    <row r="1652" spans="1:18" x14ac:dyDescent="0.3">
      <c r="B1652" s="22" t="s">
        <v>10</v>
      </c>
      <c r="C1652" s="22">
        <v>1185732</v>
      </c>
      <c r="D1652" s="23">
        <v>44516</v>
      </c>
      <c r="E1652" s="22" t="s">
        <v>131</v>
      </c>
      <c r="F1652" s="22" t="s">
        <v>67</v>
      </c>
      <c r="G1652" s="22" t="s">
        <v>68</v>
      </c>
      <c r="H1652" s="22" t="s">
        <v>13</v>
      </c>
      <c r="I1652" s="24">
        <v>0.45000000000000012</v>
      </c>
      <c r="J1652" s="25">
        <v>4450</v>
      </c>
      <c r="K1652" s="26">
        <f t="shared" ref="K1652:K1655" si="541">I1652*J1652</f>
        <v>2002.5000000000005</v>
      </c>
      <c r="L1652" s="26">
        <f t="shared" ref="L1652:L1655" si="542">K1652*M1652</f>
        <v>600.75000000000011</v>
      </c>
      <c r="M1652" s="27">
        <v>0.3</v>
      </c>
      <c r="O1652" s="1"/>
      <c r="P1652" s="4"/>
      <c r="Q1652" s="3"/>
      <c r="R1652" s="5"/>
    </row>
    <row r="1653" spans="1:18" x14ac:dyDescent="0.3">
      <c r="B1653" s="22" t="s">
        <v>10</v>
      </c>
      <c r="C1653" s="22">
        <v>1185732</v>
      </c>
      <c r="D1653" s="23">
        <v>44516</v>
      </c>
      <c r="E1653" s="22" t="s">
        <v>131</v>
      </c>
      <c r="F1653" s="22" t="s">
        <v>67</v>
      </c>
      <c r="G1653" s="22" t="s">
        <v>68</v>
      </c>
      <c r="H1653" s="22" t="s">
        <v>14</v>
      </c>
      <c r="I1653" s="24">
        <v>0.45000000000000012</v>
      </c>
      <c r="J1653" s="25">
        <v>4750</v>
      </c>
      <c r="K1653" s="26">
        <f t="shared" si="541"/>
        <v>2137.5000000000005</v>
      </c>
      <c r="L1653" s="26">
        <f t="shared" si="542"/>
        <v>748.12500000000011</v>
      </c>
      <c r="M1653" s="27">
        <v>0.35</v>
      </c>
      <c r="O1653" s="1"/>
      <c r="P1653" s="4"/>
      <c r="Q1653" s="3"/>
      <c r="R1653" s="5"/>
    </row>
    <row r="1654" spans="1:18" x14ac:dyDescent="0.3">
      <c r="B1654" s="22" t="s">
        <v>10</v>
      </c>
      <c r="C1654" s="22">
        <v>1185732</v>
      </c>
      <c r="D1654" s="23">
        <v>44516</v>
      </c>
      <c r="E1654" s="22" t="s">
        <v>131</v>
      </c>
      <c r="F1654" s="22" t="s">
        <v>67</v>
      </c>
      <c r="G1654" s="22" t="s">
        <v>68</v>
      </c>
      <c r="H1654" s="22" t="s">
        <v>16</v>
      </c>
      <c r="I1654" s="24">
        <v>0.6</v>
      </c>
      <c r="J1654" s="25">
        <v>4500</v>
      </c>
      <c r="K1654" s="26">
        <f t="shared" si="541"/>
        <v>2700</v>
      </c>
      <c r="L1654" s="26">
        <f t="shared" si="542"/>
        <v>1080</v>
      </c>
      <c r="M1654" s="27">
        <v>0.39999999999999997</v>
      </c>
      <c r="O1654" s="1"/>
      <c r="P1654" s="4"/>
      <c r="Q1654" s="3"/>
      <c r="R1654" s="5"/>
    </row>
    <row r="1655" spans="1:18" x14ac:dyDescent="0.3">
      <c r="B1655" s="22" t="s">
        <v>10</v>
      </c>
      <c r="C1655" s="22">
        <v>1185732</v>
      </c>
      <c r="D1655" s="23">
        <v>44516</v>
      </c>
      <c r="E1655" s="22" t="s">
        <v>131</v>
      </c>
      <c r="F1655" s="22" t="s">
        <v>67</v>
      </c>
      <c r="G1655" s="22" t="s">
        <v>68</v>
      </c>
      <c r="H1655" s="22" t="s">
        <v>17</v>
      </c>
      <c r="I1655" s="24">
        <v>0.64999999999999991</v>
      </c>
      <c r="J1655" s="25">
        <v>6250</v>
      </c>
      <c r="K1655" s="26">
        <f t="shared" si="541"/>
        <v>4062.4999999999995</v>
      </c>
      <c r="L1655" s="26">
        <f t="shared" si="542"/>
        <v>2234.375</v>
      </c>
      <c r="M1655" s="27">
        <v>0.55000000000000004</v>
      </c>
      <c r="O1655" s="1"/>
      <c r="P1655" s="4"/>
      <c r="Q1655" s="3"/>
      <c r="R1655" s="5"/>
    </row>
    <row r="1656" spans="1:18" x14ac:dyDescent="0.3">
      <c r="B1656" s="22" t="s">
        <v>10</v>
      </c>
      <c r="C1656" s="22">
        <v>1185732</v>
      </c>
      <c r="D1656" s="23">
        <v>44545</v>
      </c>
      <c r="E1656" s="22" t="s">
        <v>131</v>
      </c>
      <c r="F1656" s="22" t="s">
        <v>67</v>
      </c>
      <c r="G1656" s="22" t="s">
        <v>68</v>
      </c>
      <c r="H1656" s="22" t="s">
        <v>12</v>
      </c>
      <c r="I1656" s="24">
        <v>0.6</v>
      </c>
      <c r="J1656" s="25">
        <v>8500</v>
      </c>
      <c r="K1656" s="26">
        <f>I1656*J1656</f>
        <v>5100</v>
      </c>
      <c r="L1656" s="26">
        <f>K1656*M1656</f>
        <v>2550</v>
      </c>
      <c r="M1656" s="27">
        <v>0.5</v>
      </c>
      <c r="O1656" s="1"/>
      <c r="P1656" s="4"/>
      <c r="Q1656" s="3"/>
      <c r="R1656" s="5"/>
    </row>
    <row r="1657" spans="1:18" x14ac:dyDescent="0.3">
      <c r="B1657" s="22" t="s">
        <v>10</v>
      </c>
      <c r="C1657" s="22">
        <v>1185732</v>
      </c>
      <c r="D1657" s="23">
        <v>44545</v>
      </c>
      <c r="E1657" s="22" t="s">
        <v>131</v>
      </c>
      <c r="F1657" s="22" t="s">
        <v>67</v>
      </c>
      <c r="G1657" s="22" t="s">
        <v>68</v>
      </c>
      <c r="H1657" s="22" t="s">
        <v>15</v>
      </c>
      <c r="I1657" s="24">
        <v>0.5</v>
      </c>
      <c r="J1657" s="25">
        <v>6500</v>
      </c>
      <c r="K1657" s="26">
        <f>I1657*J1657</f>
        <v>3250</v>
      </c>
      <c r="L1657" s="26">
        <f>K1657*M1657</f>
        <v>1300</v>
      </c>
      <c r="M1657" s="27">
        <v>0.39999999999999997</v>
      </c>
      <c r="O1657" s="1"/>
      <c r="P1657" s="4"/>
      <c r="Q1657" s="3"/>
      <c r="R1657" s="5"/>
    </row>
    <row r="1658" spans="1:18" x14ac:dyDescent="0.3">
      <c r="B1658" s="22" t="s">
        <v>10</v>
      </c>
      <c r="C1658" s="22">
        <v>1185732</v>
      </c>
      <c r="D1658" s="23">
        <v>44545</v>
      </c>
      <c r="E1658" s="22" t="s">
        <v>131</v>
      </c>
      <c r="F1658" s="22" t="s">
        <v>67</v>
      </c>
      <c r="G1658" s="22" t="s">
        <v>68</v>
      </c>
      <c r="H1658" s="22" t="s">
        <v>13</v>
      </c>
      <c r="I1658" s="24">
        <v>0.5</v>
      </c>
      <c r="J1658" s="25">
        <v>6000</v>
      </c>
      <c r="K1658" s="26">
        <f t="shared" ref="K1658:K1661" si="543">I1658*J1658</f>
        <v>3000</v>
      </c>
      <c r="L1658" s="26">
        <f t="shared" ref="L1658:L1661" si="544">K1658*M1658</f>
        <v>900</v>
      </c>
      <c r="M1658" s="27">
        <v>0.3</v>
      </c>
      <c r="O1658" s="1"/>
      <c r="P1658" s="4"/>
      <c r="Q1658" s="3"/>
      <c r="R1658" s="5"/>
    </row>
    <row r="1659" spans="1:18" x14ac:dyDescent="0.3">
      <c r="B1659" s="22" t="s">
        <v>10</v>
      </c>
      <c r="C1659" s="22">
        <v>1185732</v>
      </c>
      <c r="D1659" s="23">
        <v>44545</v>
      </c>
      <c r="E1659" s="22" t="s">
        <v>131</v>
      </c>
      <c r="F1659" s="22" t="s">
        <v>67</v>
      </c>
      <c r="G1659" s="22" t="s">
        <v>68</v>
      </c>
      <c r="H1659" s="22" t="s">
        <v>14</v>
      </c>
      <c r="I1659" s="24">
        <v>0.5</v>
      </c>
      <c r="J1659" s="25">
        <v>5500</v>
      </c>
      <c r="K1659" s="26">
        <f t="shared" si="543"/>
        <v>2750</v>
      </c>
      <c r="L1659" s="26">
        <f t="shared" si="544"/>
        <v>962.49999999999989</v>
      </c>
      <c r="M1659" s="27">
        <v>0.35</v>
      </c>
      <c r="O1659" s="1"/>
      <c r="P1659" s="4"/>
      <c r="Q1659" s="3"/>
      <c r="R1659" s="5"/>
    </row>
    <row r="1660" spans="1:18" x14ac:dyDescent="0.3">
      <c r="B1660" s="22" t="s">
        <v>10</v>
      </c>
      <c r="C1660" s="22">
        <v>1185732</v>
      </c>
      <c r="D1660" s="23">
        <v>44545</v>
      </c>
      <c r="E1660" s="22" t="s">
        <v>131</v>
      </c>
      <c r="F1660" s="22" t="s">
        <v>67</v>
      </c>
      <c r="G1660" s="22" t="s">
        <v>68</v>
      </c>
      <c r="H1660" s="22" t="s">
        <v>16</v>
      </c>
      <c r="I1660" s="24">
        <v>0.6</v>
      </c>
      <c r="J1660" s="25">
        <v>5500</v>
      </c>
      <c r="K1660" s="26">
        <f t="shared" si="543"/>
        <v>3300</v>
      </c>
      <c r="L1660" s="26">
        <f t="shared" si="544"/>
        <v>1320</v>
      </c>
      <c r="M1660" s="27">
        <v>0.39999999999999997</v>
      </c>
      <c r="O1660" s="1"/>
      <c r="P1660" s="4"/>
      <c r="Q1660" s="3"/>
      <c r="R1660" s="5"/>
    </row>
    <row r="1661" spans="1:18" x14ac:dyDescent="0.3">
      <c r="B1661" s="22" t="s">
        <v>10</v>
      </c>
      <c r="C1661" s="22">
        <v>1185732</v>
      </c>
      <c r="D1661" s="23">
        <v>44545</v>
      </c>
      <c r="E1661" s="22" t="s">
        <v>131</v>
      </c>
      <c r="F1661" s="22" t="s">
        <v>67</v>
      </c>
      <c r="G1661" s="22" t="s">
        <v>68</v>
      </c>
      <c r="H1661" s="22" t="s">
        <v>17</v>
      </c>
      <c r="I1661" s="24">
        <v>0.64999999999999991</v>
      </c>
      <c r="J1661" s="25">
        <v>6500</v>
      </c>
      <c r="K1661" s="26">
        <f t="shared" si="543"/>
        <v>4224.9999999999991</v>
      </c>
      <c r="L1661" s="26">
        <f t="shared" si="544"/>
        <v>2323.7499999999995</v>
      </c>
      <c r="M1661" s="27">
        <v>0.55000000000000004</v>
      </c>
      <c r="O1661" s="1"/>
      <c r="P1661" s="4"/>
      <c r="Q1661" s="3"/>
      <c r="R1661" s="5"/>
    </row>
    <row r="1662" spans="1:18" x14ac:dyDescent="0.3">
      <c r="A1662" s="8" t="s">
        <v>40</v>
      </c>
      <c r="B1662" s="22" t="s">
        <v>10</v>
      </c>
      <c r="C1662" s="22">
        <v>1185732</v>
      </c>
      <c r="D1662" s="23">
        <v>44214</v>
      </c>
      <c r="E1662" s="22" t="s">
        <v>30</v>
      </c>
      <c r="F1662" s="22" t="s">
        <v>69</v>
      </c>
      <c r="G1662" s="22" t="s">
        <v>70</v>
      </c>
      <c r="H1662" s="22" t="s">
        <v>12</v>
      </c>
      <c r="I1662" s="24">
        <v>0.3</v>
      </c>
      <c r="J1662" s="25">
        <v>6250</v>
      </c>
      <c r="K1662" s="26">
        <f>I1662*J1662</f>
        <v>1875</v>
      </c>
      <c r="L1662" s="26">
        <f>K1662*M1662</f>
        <v>750</v>
      </c>
      <c r="M1662" s="27">
        <v>0.4</v>
      </c>
      <c r="O1662" s="1"/>
      <c r="P1662" s="2"/>
      <c r="Q1662" s="3"/>
      <c r="R1662" s="5"/>
    </row>
    <row r="1663" spans="1:18" x14ac:dyDescent="0.3">
      <c r="B1663" s="22" t="s">
        <v>10</v>
      </c>
      <c r="C1663" s="22">
        <v>1185732</v>
      </c>
      <c r="D1663" s="23">
        <v>44214</v>
      </c>
      <c r="E1663" s="22" t="s">
        <v>30</v>
      </c>
      <c r="F1663" s="22" t="s">
        <v>69</v>
      </c>
      <c r="G1663" s="22" t="s">
        <v>70</v>
      </c>
      <c r="H1663" s="22" t="s">
        <v>15</v>
      </c>
      <c r="I1663" s="24">
        <v>0.3</v>
      </c>
      <c r="J1663" s="25">
        <v>4250</v>
      </c>
      <c r="K1663" s="26">
        <f>I1663*J1663</f>
        <v>1275</v>
      </c>
      <c r="L1663" s="26">
        <f>K1663*M1663</f>
        <v>446.25</v>
      </c>
      <c r="M1663" s="27">
        <v>0.35</v>
      </c>
      <c r="O1663" s="1"/>
      <c r="P1663" s="2"/>
      <c r="Q1663" s="3"/>
      <c r="R1663" s="5"/>
    </row>
    <row r="1664" spans="1:18" x14ac:dyDescent="0.3">
      <c r="B1664" s="22" t="s">
        <v>10</v>
      </c>
      <c r="C1664" s="22">
        <v>1185732</v>
      </c>
      <c r="D1664" s="23">
        <v>44214</v>
      </c>
      <c r="E1664" s="22" t="s">
        <v>30</v>
      </c>
      <c r="F1664" s="22" t="s">
        <v>69</v>
      </c>
      <c r="G1664" s="22" t="s">
        <v>70</v>
      </c>
      <c r="H1664" s="22" t="s">
        <v>13</v>
      </c>
      <c r="I1664" s="24">
        <v>0.2</v>
      </c>
      <c r="J1664" s="25">
        <v>4250</v>
      </c>
      <c r="K1664" s="26">
        <f t="shared" ref="K1664:K1667" si="545">I1664*J1664</f>
        <v>850</v>
      </c>
      <c r="L1664" s="26">
        <f t="shared" ref="L1664:L1667" si="546">K1664*M1664</f>
        <v>297.5</v>
      </c>
      <c r="M1664" s="27">
        <v>0.35</v>
      </c>
      <c r="O1664" s="1"/>
      <c r="P1664" s="2"/>
      <c r="Q1664" s="3"/>
      <c r="R1664" s="5"/>
    </row>
    <row r="1665" spans="2:18" x14ac:dyDescent="0.3">
      <c r="B1665" s="22" t="s">
        <v>10</v>
      </c>
      <c r="C1665" s="22">
        <v>1185732</v>
      </c>
      <c r="D1665" s="23">
        <v>44214</v>
      </c>
      <c r="E1665" s="22" t="s">
        <v>30</v>
      </c>
      <c r="F1665" s="22" t="s">
        <v>69</v>
      </c>
      <c r="G1665" s="22" t="s">
        <v>70</v>
      </c>
      <c r="H1665" s="22" t="s">
        <v>14</v>
      </c>
      <c r="I1665" s="24">
        <v>0.25000000000000006</v>
      </c>
      <c r="J1665" s="25">
        <v>2750</v>
      </c>
      <c r="K1665" s="26">
        <f t="shared" si="545"/>
        <v>687.50000000000011</v>
      </c>
      <c r="L1665" s="26">
        <f t="shared" si="546"/>
        <v>275.00000000000006</v>
      </c>
      <c r="M1665" s="27">
        <v>0.4</v>
      </c>
      <c r="O1665" s="1"/>
      <c r="P1665" s="2"/>
      <c r="Q1665" s="3"/>
      <c r="R1665" s="5"/>
    </row>
    <row r="1666" spans="2:18" x14ac:dyDescent="0.3">
      <c r="B1666" s="22" t="s">
        <v>10</v>
      </c>
      <c r="C1666" s="22">
        <v>1185732</v>
      </c>
      <c r="D1666" s="23">
        <v>44214</v>
      </c>
      <c r="E1666" s="22" t="s">
        <v>30</v>
      </c>
      <c r="F1666" s="22" t="s">
        <v>69</v>
      </c>
      <c r="G1666" s="22" t="s">
        <v>70</v>
      </c>
      <c r="H1666" s="22" t="s">
        <v>16</v>
      </c>
      <c r="I1666" s="24">
        <v>0.39999999999999997</v>
      </c>
      <c r="J1666" s="25">
        <v>3250</v>
      </c>
      <c r="K1666" s="26">
        <f t="shared" si="545"/>
        <v>1300</v>
      </c>
      <c r="L1666" s="26">
        <f t="shared" si="546"/>
        <v>454.99999999999994</v>
      </c>
      <c r="M1666" s="27">
        <v>0.35</v>
      </c>
      <c r="O1666" s="1"/>
      <c r="P1666" s="2"/>
      <c r="Q1666" s="3"/>
      <c r="R1666" s="5"/>
    </row>
    <row r="1667" spans="2:18" x14ac:dyDescent="0.3">
      <c r="B1667" s="22" t="s">
        <v>10</v>
      </c>
      <c r="C1667" s="22">
        <v>1185732</v>
      </c>
      <c r="D1667" s="23">
        <v>44214</v>
      </c>
      <c r="E1667" s="22" t="s">
        <v>30</v>
      </c>
      <c r="F1667" s="22" t="s">
        <v>69</v>
      </c>
      <c r="G1667" s="22" t="s">
        <v>70</v>
      </c>
      <c r="H1667" s="22" t="s">
        <v>17</v>
      </c>
      <c r="I1667" s="24">
        <v>0.3</v>
      </c>
      <c r="J1667" s="25">
        <v>4250</v>
      </c>
      <c r="K1667" s="26">
        <f t="shared" si="545"/>
        <v>1275</v>
      </c>
      <c r="L1667" s="26">
        <f t="shared" si="546"/>
        <v>637.5</v>
      </c>
      <c r="M1667" s="27">
        <v>0.5</v>
      </c>
      <c r="O1667" s="1"/>
      <c r="P1667" s="2"/>
      <c r="Q1667" s="3"/>
      <c r="R1667" s="5"/>
    </row>
    <row r="1668" spans="2:18" x14ac:dyDescent="0.3">
      <c r="B1668" s="22" t="s">
        <v>10</v>
      </c>
      <c r="C1668" s="22">
        <v>1185732</v>
      </c>
      <c r="D1668" s="23">
        <v>44245</v>
      </c>
      <c r="E1668" s="22" t="s">
        <v>30</v>
      </c>
      <c r="F1668" s="22" t="s">
        <v>69</v>
      </c>
      <c r="G1668" s="22" t="s">
        <v>70</v>
      </c>
      <c r="H1668" s="22" t="s">
        <v>12</v>
      </c>
      <c r="I1668" s="24">
        <v>0.3</v>
      </c>
      <c r="J1668" s="25">
        <v>6750</v>
      </c>
      <c r="K1668" s="26">
        <f>I1668*J1668</f>
        <v>2025</v>
      </c>
      <c r="L1668" s="26">
        <f>K1668*M1668</f>
        <v>810</v>
      </c>
      <c r="M1668" s="27">
        <v>0.4</v>
      </c>
      <c r="O1668" s="1"/>
      <c r="P1668" s="2"/>
      <c r="Q1668" s="3"/>
      <c r="R1668" s="5"/>
    </row>
    <row r="1669" spans="2:18" x14ac:dyDescent="0.3">
      <c r="B1669" s="22" t="s">
        <v>10</v>
      </c>
      <c r="C1669" s="22">
        <v>1185732</v>
      </c>
      <c r="D1669" s="23">
        <v>44245</v>
      </c>
      <c r="E1669" s="22" t="s">
        <v>30</v>
      </c>
      <c r="F1669" s="22" t="s">
        <v>69</v>
      </c>
      <c r="G1669" s="22" t="s">
        <v>70</v>
      </c>
      <c r="H1669" s="22" t="s">
        <v>15</v>
      </c>
      <c r="I1669" s="24">
        <v>0.3</v>
      </c>
      <c r="J1669" s="25">
        <v>3250</v>
      </c>
      <c r="K1669" s="26">
        <f>I1669*J1669</f>
        <v>975</v>
      </c>
      <c r="L1669" s="26">
        <f>K1669*M1669</f>
        <v>341.25</v>
      </c>
      <c r="M1669" s="27">
        <v>0.35</v>
      </c>
      <c r="O1669" s="1"/>
      <c r="P1669" s="2"/>
      <c r="Q1669" s="3"/>
      <c r="R1669" s="5"/>
    </row>
    <row r="1670" spans="2:18" x14ac:dyDescent="0.3">
      <c r="B1670" s="22" t="s">
        <v>10</v>
      </c>
      <c r="C1670" s="22">
        <v>1185732</v>
      </c>
      <c r="D1670" s="23">
        <v>44245</v>
      </c>
      <c r="E1670" s="22" t="s">
        <v>30</v>
      </c>
      <c r="F1670" s="22" t="s">
        <v>69</v>
      </c>
      <c r="G1670" s="22" t="s">
        <v>70</v>
      </c>
      <c r="H1670" s="22" t="s">
        <v>13</v>
      </c>
      <c r="I1670" s="24">
        <v>0.2</v>
      </c>
      <c r="J1670" s="25">
        <v>3750</v>
      </c>
      <c r="K1670" s="26">
        <f t="shared" ref="K1670:K1673" si="547">I1670*J1670</f>
        <v>750</v>
      </c>
      <c r="L1670" s="26">
        <f t="shared" ref="L1670:L1673" si="548">K1670*M1670</f>
        <v>262.5</v>
      </c>
      <c r="M1670" s="27">
        <v>0.35</v>
      </c>
      <c r="O1670" s="1"/>
      <c r="P1670" s="2"/>
      <c r="Q1670" s="3"/>
      <c r="R1670" s="5"/>
    </row>
    <row r="1671" spans="2:18" x14ac:dyDescent="0.3">
      <c r="B1671" s="22" t="s">
        <v>10</v>
      </c>
      <c r="C1671" s="22">
        <v>1185732</v>
      </c>
      <c r="D1671" s="23">
        <v>44245</v>
      </c>
      <c r="E1671" s="22" t="s">
        <v>30</v>
      </c>
      <c r="F1671" s="22" t="s">
        <v>69</v>
      </c>
      <c r="G1671" s="22" t="s">
        <v>70</v>
      </c>
      <c r="H1671" s="22" t="s">
        <v>14</v>
      </c>
      <c r="I1671" s="24">
        <v>0.25000000000000006</v>
      </c>
      <c r="J1671" s="25">
        <v>2500</v>
      </c>
      <c r="K1671" s="26">
        <f t="shared" si="547"/>
        <v>625.00000000000011</v>
      </c>
      <c r="L1671" s="26">
        <f t="shared" si="548"/>
        <v>250.00000000000006</v>
      </c>
      <c r="M1671" s="27">
        <v>0.4</v>
      </c>
      <c r="O1671" s="1"/>
      <c r="P1671" s="2"/>
      <c r="Q1671" s="3"/>
      <c r="R1671" s="5"/>
    </row>
    <row r="1672" spans="2:18" x14ac:dyDescent="0.3">
      <c r="B1672" s="22" t="s">
        <v>10</v>
      </c>
      <c r="C1672" s="22">
        <v>1185732</v>
      </c>
      <c r="D1672" s="23">
        <v>44245</v>
      </c>
      <c r="E1672" s="22" t="s">
        <v>30</v>
      </c>
      <c r="F1672" s="22" t="s">
        <v>69</v>
      </c>
      <c r="G1672" s="22" t="s">
        <v>70</v>
      </c>
      <c r="H1672" s="22" t="s">
        <v>16</v>
      </c>
      <c r="I1672" s="24">
        <v>0.39999999999999997</v>
      </c>
      <c r="J1672" s="25">
        <v>3250</v>
      </c>
      <c r="K1672" s="26">
        <f t="shared" si="547"/>
        <v>1300</v>
      </c>
      <c r="L1672" s="26">
        <f t="shared" si="548"/>
        <v>454.99999999999994</v>
      </c>
      <c r="M1672" s="27">
        <v>0.35</v>
      </c>
      <c r="O1672" s="1"/>
      <c r="P1672" s="2"/>
      <c r="Q1672" s="3"/>
      <c r="R1672" s="5"/>
    </row>
    <row r="1673" spans="2:18" x14ac:dyDescent="0.3">
      <c r="B1673" s="22" t="s">
        <v>10</v>
      </c>
      <c r="C1673" s="22">
        <v>1185732</v>
      </c>
      <c r="D1673" s="23">
        <v>44245</v>
      </c>
      <c r="E1673" s="22" t="s">
        <v>30</v>
      </c>
      <c r="F1673" s="22" t="s">
        <v>69</v>
      </c>
      <c r="G1673" s="22" t="s">
        <v>70</v>
      </c>
      <c r="H1673" s="22" t="s">
        <v>17</v>
      </c>
      <c r="I1673" s="24">
        <v>0.3</v>
      </c>
      <c r="J1673" s="25">
        <v>4000</v>
      </c>
      <c r="K1673" s="26">
        <f t="shared" si="547"/>
        <v>1200</v>
      </c>
      <c r="L1673" s="26">
        <f t="shared" si="548"/>
        <v>600</v>
      </c>
      <c r="M1673" s="27">
        <v>0.5</v>
      </c>
      <c r="O1673" s="1"/>
      <c r="P1673" s="2"/>
      <c r="Q1673" s="3"/>
      <c r="R1673" s="5"/>
    </row>
    <row r="1674" spans="2:18" x14ac:dyDescent="0.3">
      <c r="B1674" s="22" t="s">
        <v>10</v>
      </c>
      <c r="C1674" s="22">
        <v>1185732</v>
      </c>
      <c r="D1674" s="23">
        <v>44272</v>
      </c>
      <c r="E1674" s="22" t="s">
        <v>30</v>
      </c>
      <c r="F1674" s="22" t="s">
        <v>69</v>
      </c>
      <c r="G1674" s="22" t="s">
        <v>70</v>
      </c>
      <c r="H1674" s="22" t="s">
        <v>12</v>
      </c>
      <c r="I1674" s="24">
        <v>0.35000000000000003</v>
      </c>
      <c r="J1674" s="25">
        <v>6200</v>
      </c>
      <c r="K1674" s="26">
        <f>I1674*J1674</f>
        <v>2170</v>
      </c>
      <c r="L1674" s="26">
        <f>K1674*M1674</f>
        <v>868</v>
      </c>
      <c r="M1674" s="27">
        <v>0.4</v>
      </c>
      <c r="O1674" s="1"/>
      <c r="P1674" s="2"/>
      <c r="Q1674" s="3"/>
      <c r="R1674" s="5"/>
    </row>
    <row r="1675" spans="2:18" x14ac:dyDescent="0.3">
      <c r="B1675" s="22" t="s">
        <v>10</v>
      </c>
      <c r="C1675" s="22">
        <v>1185732</v>
      </c>
      <c r="D1675" s="23">
        <v>44272</v>
      </c>
      <c r="E1675" s="22" t="s">
        <v>30</v>
      </c>
      <c r="F1675" s="22" t="s">
        <v>69</v>
      </c>
      <c r="G1675" s="22" t="s">
        <v>70</v>
      </c>
      <c r="H1675" s="22" t="s">
        <v>15</v>
      </c>
      <c r="I1675" s="24">
        <v>0.35000000000000003</v>
      </c>
      <c r="J1675" s="25">
        <v>3000</v>
      </c>
      <c r="K1675" s="26">
        <f>I1675*J1675</f>
        <v>1050</v>
      </c>
      <c r="L1675" s="26">
        <f>K1675*M1675</f>
        <v>367.5</v>
      </c>
      <c r="M1675" s="27">
        <v>0.35</v>
      </c>
      <c r="O1675" s="1"/>
      <c r="P1675" s="2"/>
      <c r="Q1675" s="3"/>
      <c r="R1675" s="5"/>
    </row>
    <row r="1676" spans="2:18" x14ac:dyDescent="0.3">
      <c r="B1676" s="22" t="s">
        <v>10</v>
      </c>
      <c r="C1676" s="22">
        <v>1185732</v>
      </c>
      <c r="D1676" s="23">
        <v>44272</v>
      </c>
      <c r="E1676" s="22" t="s">
        <v>30</v>
      </c>
      <c r="F1676" s="22" t="s">
        <v>69</v>
      </c>
      <c r="G1676" s="22" t="s">
        <v>70</v>
      </c>
      <c r="H1676" s="22" t="s">
        <v>13</v>
      </c>
      <c r="I1676" s="24">
        <v>0.25000000000000006</v>
      </c>
      <c r="J1676" s="25">
        <v>3500</v>
      </c>
      <c r="K1676" s="26">
        <f t="shared" ref="K1676:K1679" si="549">I1676*J1676</f>
        <v>875.00000000000023</v>
      </c>
      <c r="L1676" s="26">
        <f t="shared" ref="L1676:L1679" si="550">K1676*M1676</f>
        <v>306.25000000000006</v>
      </c>
      <c r="M1676" s="27">
        <v>0.35</v>
      </c>
      <c r="O1676" s="1"/>
      <c r="P1676" s="2"/>
      <c r="Q1676" s="3"/>
      <c r="R1676" s="5"/>
    </row>
    <row r="1677" spans="2:18" x14ac:dyDescent="0.3">
      <c r="B1677" s="22" t="s">
        <v>10</v>
      </c>
      <c r="C1677" s="22">
        <v>1185732</v>
      </c>
      <c r="D1677" s="23">
        <v>44272</v>
      </c>
      <c r="E1677" s="22" t="s">
        <v>30</v>
      </c>
      <c r="F1677" s="22" t="s">
        <v>69</v>
      </c>
      <c r="G1677" s="22" t="s">
        <v>70</v>
      </c>
      <c r="H1677" s="22" t="s">
        <v>14</v>
      </c>
      <c r="I1677" s="24">
        <v>0.3</v>
      </c>
      <c r="J1677" s="25">
        <v>2000</v>
      </c>
      <c r="K1677" s="26">
        <f t="shared" si="549"/>
        <v>600</v>
      </c>
      <c r="L1677" s="26">
        <f t="shared" si="550"/>
        <v>240</v>
      </c>
      <c r="M1677" s="27">
        <v>0.4</v>
      </c>
      <c r="O1677" s="1"/>
      <c r="P1677" s="2"/>
      <c r="Q1677" s="3"/>
      <c r="R1677" s="5"/>
    </row>
    <row r="1678" spans="2:18" x14ac:dyDescent="0.3">
      <c r="B1678" s="22" t="s">
        <v>10</v>
      </c>
      <c r="C1678" s="22">
        <v>1185732</v>
      </c>
      <c r="D1678" s="23">
        <v>44272</v>
      </c>
      <c r="E1678" s="22" t="s">
        <v>30</v>
      </c>
      <c r="F1678" s="22" t="s">
        <v>69</v>
      </c>
      <c r="G1678" s="22" t="s">
        <v>70</v>
      </c>
      <c r="H1678" s="22" t="s">
        <v>16</v>
      </c>
      <c r="I1678" s="24">
        <v>0.45</v>
      </c>
      <c r="J1678" s="25">
        <v>2500</v>
      </c>
      <c r="K1678" s="26">
        <f t="shared" si="549"/>
        <v>1125</v>
      </c>
      <c r="L1678" s="26">
        <f t="shared" si="550"/>
        <v>393.75</v>
      </c>
      <c r="M1678" s="27">
        <v>0.35</v>
      </c>
      <c r="O1678" s="1"/>
      <c r="P1678" s="2"/>
      <c r="Q1678" s="3"/>
      <c r="R1678" s="5"/>
    </row>
    <row r="1679" spans="2:18" x14ac:dyDescent="0.3">
      <c r="B1679" s="22" t="s">
        <v>10</v>
      </c>
      <c r="C1679" s="22">
        <v>1185732</v>
      </c>
      <c r="D1679" s="23">
        <v>44272</v>
      </c>
      <c r="E1679" s="22" t="s">
        <v>30</v>
      </c>
      <c r="F1679" s="22" t="s">
        <v>69</v>
      </c>
      <c r="G1679" s="22" t="s">
        <v>70</v>
      </c>
      <c r="H1679" s="22" t="s">
        <v>17</v>
      </c>
      <c r="I1679" s="24">
        <v>0.35000000000000003</v>
      </c>
      <c r="J1679" s="25">
        <v>3500</v>
      </c>
      <c r="K1679" s="26">
        <f t="shared" si="549"/>
        <v>1225.0000000000002</v>
      </c>
      <c r="L1679" s="26">
        <f t="shared" si="550"/>
        <v>612.50000000000011</v>
      </c>
      <c r="M1679" s="27">
        <v>0.5</v>
      </c>
      <c r="O1679" s="1"/>
      <c r="P1679" s="2"/>
      <c r="Q1679" s="3"/>
      <c r="R1679" s="5"/>
    </row>
    <row r="1680" spans="2:18" x14ac:dyDescent="0.3">
      <c r="B1680" s="22" t="s">
        <v>10</v>
      </c>
      <c r="C1680" s="22">
        <v>1185732</v>
      </c>
      <c r="D1680" s="23">
        <v>44304</v>
      </c>
      <c r="E1680" s="22" t="s">
        <v>30</v>
      </c>
      <c r="F1680" s="22" t="s">
        <v>69</v>
      </c>
      <c r="G1680" s="22" t="s">
        <v>70</v>
      </c>
      <c r="H1680" s="22" t="s">
        <v>12</v>
      </c>
      <c r="I1680" s="24">
        <v>0.35000000000000003</v>
      </c>
      <c r="J1680" s="25">
        <v>5750</v>
      </c>
      <c r="K1680" s="26">
        <f>I1680*J1680</f>
        <v>2012.5000000000002</v>
      </c>
      <c r="L1680" s="26">
        <f>K1680*M1680</f>
        <v>805.00000000000011</v>
      </c>
      <c r="M1680" s="27">
        <v>0.4</v>
      </c>
      <c r="O1680" s="1"/>
      <c r="P1680" s="2"/>
      <c r="Q1680" s="3"/>
      <c r="R1680" s="5"/>
    </row>
    <row r="1681" spans="2:18" x14ac:dyDescent="0.3">
      <c r="B1681" s="22" t="s">
        <v>10</v>
      </c>
      <c r="C1681" s="22">
        <v>1185732</v>
      </c>
      <c r="D1681" s="23">
        <v>44304</v>
      </c>
      <c r="E1681" s="22" t="s">
        <v>30</v>
      </c>
      <c r="F1681" s="22" t="s">
        <v>69</v>
      </c>
      <c r="G1681" s="22" t="s">
        <v>70</v>
      </c>
      <c r="H1681" s="22" t="s">
        <v>15</v>
      </c>
      <c r="I1681" s="24">
        <v>0.30000000000000004</v>
      </c>
      <c r="J1681" s="25">
        <v>2750</v>
      </c>
      <c r="K1681" s="26">
        <f>I1681*J1681</f>
        <v>825.00000000000011</v>
      </c>
      <c r="L1681" s="26">
        <f>K1681*M1681</f>
        <v>288.75</v>
      </c>
      <c r="M1681" s="27">
        <v>0.35</v>
      </c>
      <c r="O1681" s="1"/>
      <c r="P1681" s="2"/>
      <c r="Q1681" s="3"/>
      <c r="R1681" s="5"/>
    </row>
    <row r="1682" spans="2:18" x14ac:dyDescent="0.3">
      <c r="B1682" s="22" t="s">
        <v>10</v>
      </c>
      <c r="C1682" s="22">
        <v>1185732</v>
      </c>
      <c r="D1682" s="23">
        <v>44304</v>
      </c>
      <c r="E1682" s="22" t="s">
        <v>30</v>
      </c>
      <c r="F1682" s="22" t="s">
        <v>69</v>
      </c>
      <c r="G1682" s="22" t="s">
        <v>70</v>
      </c>
      <c r="H1682" s="22" t="s">
        <v>13</v>
      </c>
      <c r="I1682" s="24">
        <v>0.20000000000000007</v>
      </c>
      <c r="J1682" s="25">
        <v>2750</v>
      </c>
      <c r="K1682" s="26">
        <f t="shared" ref="K1682:K1685" si="551">I1682*J1682</f>
        <v>550.00000000000023</v>
      </c>
      <c r="L1682" s="26">
        <f t="shared" ref="L1682:L1685" si="552">K1682*M1682</f>
        <v>192.50000000000006</v>
      </c>
      <c r="M1682" s="27">
        <v>0.35</v>
      </c>
      <c r="O1682" s="1"/>
      <c r="P1682" s="2"/>
      <c r="Q1682" s="3"/>
      <c r="R1682" s="5"/>
    </row>
    <row r="1683" spans="2:18" x14ac:dyDescent="0.3">
      <c r="B1683" s="22" t="s">
        <v>10</v>
      </c>
      <c r="C1683" s="22">
        <v>1185732</v>
      </c>
      <c r="D1683" s="23">
        <v>44304</v>
      </c>
      <c r="E1683" s="22" t="s">
        <v>30</v>
      </c>
      <c r="F1683" s="22" t="s">
        <v>69</v>
      </c>
      <c r="G1683" s="22" t="s">
        <v>70</v>
      </c>
      <c r="H1683" s="22" t="s">
        <v>14</v>
      </c>
      <c r="I1683" s="24">
        <v>0.25</v>
      </c>
      <c r="J1683" s="25">
        <v>2000</v>
      </c>
      <c r="K1683" s="26">
        <f t="shared" si="551"/>
        <v>500</v>
      </c>
      <c r="L1683" s="26">
        <f t="shared" si="552"/>
        <v>200</v>
      </c>
      <c r="M1683" s="27">
        <v>0.4</v>
      </c>
      <c r="O1683" s="1"/>
      <c r="P1683" s="2"/>
      <c r="Q1683" s="3"/>
      <c r="R1683" s="5"/>
    </row>
    <row r="1684" spans="2:18" x14ac:dyDescent="0.3">
      <c r="B1684" s="22" t="s">
        <v>10</v>
      </c>
      <c r="C1684" s="22">
        <v>1185732</v>
      </c>
      <c r="D1684" s="23">
        <v>44304</v>
      </c>
      <c r="E1684" s="22" t="s">
        <v>30</v>
      </c>
      <c r="F1684" s="22" t="s">
        <v>69</v>
      </c>
      <c r="G1684" s="22" t="s">
        <v>70</v>
      </c>
      <c r="H1684" s="22" t="s">
        <v>16</v>
      </c>
      <c r="I1684" s="24">
        <v>0.4</v>
      </c>
      <c r="J1684" s="25">
        <v>2250</v>
      </c>
      <c r="K1684" s="26">
        <f t="shared" si="551"/>
        <v>900</v>
      </c>
      <c r="L1684" s="26">
        <f t="shared" si="552"/>
        <v>315</v>
      </c>
      <c r="M1684" s="27">
        <v>0.35</v>
      </c>
      <c r="O1684" s="1"/>
      <c r="P1684" s="2"/>
      <c r="Q1684" s="3"/>
      <c r="R1684" s="5"/>
    </row>
    <row r="1685" spans="2:18" x14ac:dyDescent="0.3">
      <c r="B1685" s="22" t="s">
        <v>10</v>
      </c>
      <c r="C1685" s="22">
        <v>1185732</v>
      </c>
      <c r="D1685" s="23">
        <v>44304</v>
      </c>
      <c r="E1685" s="22" t="s">
        <v>30</v>
      </c>
      <c r="F1685" s="22" t="s">
        <v>69</v>
      </c>
      <c r="G1685" s="22" t="s">
        <v>70</v>
      </c>
      <c r="H1685" s="22" t="s">
        <v>17</v>
      </c>
      <c r="I1685" s="24">
        <v>0.30000000000000004</v>
      </c>
      <c r="J1685" s="25">
        <v>3500</v>
      </c>
      <c r="K1685" s="26">
        <f t="shared" si="551"/>
        <v>1050.0000000000002</v>
      </c>
      <c r="L1685" s="26">
        <f t="shared" si="552"/>
        <v>525.00000000000011</v>
      </c>
      <c r="M1685" s="27">
        <v>0.5</v>
      </c>
      <c r="O1685" s="1"/>
      <c r="P1685" s="2"/>
      <c r="Q1685" s="3"/>
      <c r="R1685" s="5"/>
    </row>
    <row r="1686" spans="2:18" x14ac:dyDescent="0.3">
      <c r="B1686" s="22" t="s">
        <v>10</v>
      </c>
      <c r="C1686" s="22">
        <v>1185732</v>
      </c>
      <c r="D1686" s="23">
        <v>44335</v>
      </c>
      <c r="E1686" s="22" t="s">
        <v>30</v>
      </c>
      <c r="F1686" s="22" t="s">
        <v>69</v>
      </c>
      <c r="G1686" s="22" t="s">
        <v>70</v>
      </c>
      <c r="H1686" s="22" t="s">
        <v>12</v>
      </c>
      <c r="I1686" s="24">
        <v>0.4</v>
      </c>
      <c r="J1686" s="25">
        <v>6200</v>
      </c>
      <c r="K1686" s="26">
        <f>I1686*J1686</f>
        <v>2480</v>
      </c>
      <c r="L1686" s="26">
        <f>K1686*M1686</f>
        <v>992</v>
      </c>
      <c r="M1686" s="27">
        <v>0.4</v>
      </c>
      <c r="O1686" s="1"/>
      <c r="P1686" s="2"/>
      <c r="Q1686" s="3"/>
      <c r="R1686" s="5"/>
    </row>
    <row r="1687" spans="2:18" x14ac:dyDescent="0.3">
      <c r="B1687" s="22" t="s">
        <v>10</v>
      </c>
      <c r="C1687" s="22">
        <v>1185732</v>
      </c>
      <c r="D1687" s="23">
        <v>44335</v>
      </c>
      <c r="E1687" s="22" t="s">
        <v>30</v>
      </c>
      <c r="F1687" s="22" t="s">
        <v>69</v>
      </c>
      <c r="G1687" s="22" t="s">
        <v>70</v>
      </c>
      <c r="H1687" s="22" t="s">
        <v>15</v>
      </c>
      <c r="I1687" s="24">
        <v>0.35000000000000009</v>
      </c>
      <c r="J1687" s="25">
        <v>3250</v>
      </c>
      <c r="K1687" s="26">
        <f>I1687*J1687</f>
        <v>1137.5000000000002</v>
      </c>
      <c r="L1687" s="26">
        <f>K1687*M1687</f>
        <v>398.12500000000006</v>
      </c>
      <c r="M1687" s="27">
        <v>0.35</v>
      </c>
      <c r="O1687" s="1"/>
      <c r="P1687" s="2"/>
      <c r="Q1687" s="3"/>
      <c r="R1687" s="5"/>
    </row>
    <row r="1688" spans="2:18" x14ac:dyDescent="0.3">
      <c r="B1688" s="22" t="s">
        <v>10</v>
      </c>
      <c r="C1688" s="22">
        <v>1185732</v>
      </c>
      <c r="D1688" s="23">
        <v>44335</v>
      </c>
      <c r="E1688" s="22" t="s">
        <v>30</v>
      </c>
      <c r="F1688" s="22" t="s">
        <v>69</v>
      </c>
      <c r="G1688" s="22" t="s">
        <v>70</v>
      </c>
      <c r="H1688" s="22" t="s">
        <v>13</v>
      </c>
      <c r="I1688" s="24">
        <v>0.30000000000000004</v>
      </c>
      <c r="J1688" s="25">
        <v>3000</v>
      </c>
      <c r="K1688" s="26">
        <f t="shared" ref="K1688:K1691" si="553">I1688*J1688</f>
        <v>900.00000000000011</v>
      </c>
      <c r="L1688" s="26">
        <f t="shared" ref="L1688:L1691" si="554">K1688*M1688</f>
        <v>315</v>
      </c>
      <c r="M1688" s="27">
        <v>0.35</v>
      </c>
      <c r="O1688" s="1"/>
      <c r="P1688" s="2"/>
      <c r="Q1688" s="3"/>
      <c r="R1688" s="5"/>
    </row>
    <row r="1689" spans="2:18" x14ac:dyDescent="0.3">
      <c r="B1689" s="22" t="s">
        <v>10</v>
      </c>
      <c r="C1689" s="22">
        <v>1185732</v>
      </c>
      <c r="D1689" s="23">
        <v>44335</v>
      </c>
      <c r="E1689" s="22" t="s">
        <v>30</v>
      </c>
      <c r="F1689" s="22" t="s">
        <v>69</v>
      </c>
      <c r="G1689" s="22" t="s">
        <v>70</v>
      </c>
      <c r="H1689" s="22" t="s">
        <v>14</v>
      </c>
      <c r="I1689" s="24">
        <v>0.30000000000000004</v>
      </c>
      <c r="J1689" s="25">
        <v>2250</v>
      </c>
      <c r="K1689" s="26">
        <f t="shared" si="553"/>
        <v>675.00000000000011</v>
      </c>
      <c r="L1689" s="26">
        <f t="shared" si="554"/>
        <v>270.00000000000006</v>
      </c>
      <c r="M1689" s="27">
        <v>0.4</v>
      </c>
      <c r="O1689" s="1"/>
      <c r="P1689" s="2"/>
      <c r="Q1689" s="3"/>
      <c r="R1689" s="5"/>
    </row>
    <row r="1690" spans="2:18" x14ac:dyDescent="0.3">
      <c r="B1690" s="22" t="s">
        <v>10</v>
      </c>
      <c r="C1690" s="22">
        <v>1185732</v>
      </c>
      <c r="D1690" s="23">
        <v>44335</v>
      </c>
      <c r="E1690" s="22" t="s">
        <v>30</v>
      </c>
      <c r="F1690" s="22" t="s">
        <v>69</v>
      </c>
      <c r="G1690" s="22" t="s">
        <v>70</v>
      </c>
      <c r="H1690" s="22" t="s">
        <v>16</v>
      </c>
      <c r="I1690" s="24">
        <v>0.44999999999999996</v>
      </c>
      <c r="J1690" s="25">
        <v>2500</v>
      </c>
      <c r="K1690" s="26">
        <f t="shared" si="553"/>
        <v>1125</v>
      </c>
      <c r="L1690" s="26">
        <f t="shared" si="554"/>
        <v>393.75</v>
      </c>
      <c r="M1690" s="27">
        <v>0.35</v>
      </c>
      <c r="O1690" s="1"/>
      <c r="P1690" s="2"/>
      <c r="Q1690" s="3"/>
      <c r="R1690" s="5"/>
    </row>
    <row r="1691" spans="2:18" x14ac:dyDescent="0.3">
      <c r="B1691" s="22" t="s">
        <v>10</v>
      </c>
      <c r="C1691" s="22">
        <v>1185732</v>
      </c>
      <c r="D1691" s="23">
        <v>44335</v>
      </c>
      <c r="E1691" s="22" t="s">
        <v>30</v>
      </c>
      <c r="F1691" s="22" t="s">
        <v>69</v>
      </c>
      <c r="G1691" s="22" t="s">
        <v>70</v>
      </c>
      <c r="H1691" s="22" t="s">
        <v>17</v>
      </c>
      <c r="I1691" s="24">
        <v>0.49999999999999994</v>
      </c>
      <c r="J1691" s="25">
        <v>3500</v>
      </c>
      <c r="K1691" s="26">
        <f t="shared" si="553"/>
        <v>1749.9999999999998</v>
      </c>
      <c r="L1691" s="26">
        <f t="shared" si="554"/>
        <v>874.99999999999989</v>
      </c>
      <c r="M1691" s="27">
        <v>0.5</v>
      </c>
      <c r="O1691" s="1"/>
      <c r="P1691" s="2"/>
      <c r="Q1691" s="3"/>
      <c r="R1691" s="5"/>
    </row>
    <row r="1692" spans="2:18" x14ac:dyDescent="0.3">
      <c r="B1692" s="22" t="s">
        <v>10</v>
      </c>
      <c r="C1692" s="22">
        <v>1185732</v>
      </c>
      <c r="D1692" s="23">
        <v>44365</v>
      </c>
      <c r="E1692" s="22" t="s">
        <v>30</v>
      </c>
      <c r="F1692" s="22" t="s">
        <v>69</v>
      </c>
      <c r="G1692" s="22" t="s">
        <v>70</v>
      </c>
      <c r="H1692" s="22" t="s">
        <v>12</v>
      </c>
      <c r="I1692" s="24">
        <v>0.35000000000000003</v>
      </c>
      <c r="J1692" s="25">
        <v>6000</v>
      </c>
      <c r="K1692" s="26">
        <f>I1692*J1692</f>
        <v>2100</v>
      </c>
      <c r="L1692" s="26">
        <f>K1692*M1692</f>
        <v>840</v>
      </c>
      <c r="M1692" s="27">
        <v>0.4</v>
      </c>
      <c r="O1692" s="1"/>
      <c r="P1692" s="2"/>
      <c r="Q1692" s="3"/>
      <c r="R1692" s="5"/>
    </row>
    <row r="1693" spans="2:18" x14ac:dyDescent="0.3">
      <c r="B1693" s="22" t="s">
        <v>10</v>
      </c>
      <c r="C1693" s="22">
        <v>1185732</v>
      </c>
      <c r="D1693" s="23">
        <v>44365</v>
      </c>
      <c r="E1693" s="22" t="s">
        <v>30</v>
      </c>
      <c r="F1693" s="22" t="s">
        <v>69</v>
      </c>
      <c r="G1693" s="22" t="s">
        <v>70</v>
      </c>
      <c r="H1693" s="22" t="s">
        <v>15</v>
      </c>
      <c r="I1693" s="24">
        <v>0.3000000000000001</v>
      </c>
      <c r="J1693" s="25">
        <v>3500</v>
      </c>
      <c r="K1693" s="26">
        <f>I1693*J1693</f>
        <v>1050.0000000000005</v>
      </c>
      <c r="L1693" s="26">
        <f>K1693*M1693</f>
        <v>367.50000000000011</v>
      </c>
      <c r="M1693" s="27">
        <v>0.35</v>
      </c>
      <c r="O1693" s="1"/>
      <c r="P1693" s="2"/>
      <c r="Q1693" s="3"/>
      <c r="R1693" s="5"/>
    </row>
    <row r="1694" spans="2:18" x14ac:dyDescent="0.3">
      <c r="B1694" s="22" t="s">
        <v>10</v>
      </c>
      <c r="C1694" s="22">
        <v>1185732</v>
      </c>
      <c r="D1694" s="23">
        <v>44365</v>
      </c>
      <c r="E1694" s="22" t="s">
        <v>30</v>
      </c>
      <c r="F1694" s="22" t="s">
        <v>69</v>
      </c>
      <c r="G1694" s="22" t="s">
        <v>70</v>
      </c>
      <c r="H1694" s="22" t="s">
        <v>13</v>
      </c>
      <c r="I1694" s="24">
        <v>0.25000000000000006</v>
      </c>
      <c r="J1694" s="25">
        <v>3750</v>
      </c>
      <c r="K1694" s="26">
        <f t="shared" ref="K1694:K1697" si="555">I1694*J1694</f>
        <v>937.50000000000023</v>
      </c>
      <c r="L1694" s="26">
        <f t="shared" ref="L1694:L1697" si="556">K1694*M1694</f>
        <v>328.12500000000006</v>
      </c>
      <c r="M1694" s="27">
        <v>0.35</v>
      </c>
      <c r="O1694" s="1"/>
      <c r="P1694" s="2"/>
      <c r="Q1694" s="3"/>
      <c r="R1694" s="5"/>
    </row>
    <row r="1695" spans="2:18" x14ac:dyDescent="0.3">
      <c r="B1695" s="22" t="s">
        <v>10</v>
      </c>
      <c r="C1695" s="22">
        <v>1185732</v>
      </c>
      <c r="D1695" s="23">
        <v>44365</v>
      </c>
      <c r="E1695" s="22" t="s">
        <v>30</v>
      </c>
      <c r="F1695" s="22" t="s">
        <v>69</v>
      </c>
      <c r="G1695" s="22" t="s">
        <v>70</v>
      </c>
      <c r="H1695" s="22" t="s">
        <v>14</v>
      </c>
      <c r="I1695" s="24">
        <v>0.25000000000000006</v>
      </c>
      <c r="J1695" s="25">
        <v>3500</v>
      </c>
      <c r="K1695" s="26">
        <f t="shared" si="555"/>
        <v>875.00000000000023</v>
      </c>
      <c r="L1695" s="26">
        <f t="shared" si="556"/>
        <v>350.00000000000011</v>
      </c>
      <c r="M1695" s="27">
        <v>0.4</v>
      </c>
      <c r="O1695" s="1"/>
      <c r="P1695" s="2"/>
      <c r="Q1695" s="3"/>
      <c r="R1695" s="5"/>
    </row>
    <row r="1696" spans="2:18" x14ac:dyDescent="0.3">
      <c r="B1696" s="22" t="s">
        <v>10</v>
      </c>
      <c r="C1696" s="22">
        <v>1185732</v>
      </c>
      <c r="D1696" s="23">
        <v>44365</v>
      </c>
      <c r="E1696" s="22" t="s">
        <v>30</v>
      </c>
      <c r="F1696" s="22" t="s">
        <v>69</v>
      </c>
      <c r="G1696" s="22" t="s">
        <v>70</v>
      </c>
      <c r="H1696" s="22" t="s">
        <v>16</v>
      </c>
      <c r="I1696" s="24">
        <v>0.4</v>
      </c>
      <c r="J1696" s="25">
        <v>3500</v>
      </c>
      <c r="K1696" s="26">
        <f t="shared" si="555"/>
        <v>1400</v>
      </c>
      <c r="L1696" s="26">
        <f t="shared" si="556"/>
        <v>489.99999999999994</v>
      </c>
      <c r="M1696" s="27">
        <v>0.35</v>
      </c>
      <c r="O1696" s="1"/>
      <c r="P1696" s="2"/>
      <c r="Q1696" s="3"/>
      <c r="R1696" s="5"/>
    </row>
    <row r="1697" spans="2:18" x14ac:dyDescent="0.3">
      <c r="B1697" s="22" t="s">
        <v>10</v>
      </c>
      <c r="C1697" s="22">
        <v>1185732</v>
      </c>
      <c r="D1697" s="23">
        <v>44365</v>
      </c>
      <c r="E1697" s="22" t="s">
        <v>30</v>
      </c>
      <c r="F1697" s="22" t="s">
        <v>69</v>
      </c>
      <c r="G1697" s="22" t="s">
        <v>70</v>
      </c>
      <c r="H1697" s="22" t="s">
        <v>17</v>
      </c>
      <c r="I1697" s="24">
        <v>0.45</v>
      </c>
      <c r="J1697" s="25">
        <v>5250</v>
      </c>
      <c r="K1697" s="26">
        <f t="shared" si="555"/>
        <v>2362.5</v>
      </c>
      <c r="L1697" s="26">
        <f t="shared" si="556"/>
        <v>1181.25</v>
      </c>
      <c r="M1697" s="27">
        <v>0.5</v>
      </c>
      <c r="O1697" s="1"/>
      <c r="P1697" s="2"/>
      <c r="Q1697" s="3"/>
      <c r="R1697" s="5"/>
    </row>
    <row r="1698" spans="2:18" x14ac:dyDescent="0.3">
      <c r="B1698" s="22" t="s">
        <v>10</v>
      </c>
      <c r="C1698" s="22">
        <v>1185732</v>
      </c>
      <c r="D1698" s="23">
        <v>44394</v>
      </c>
      <c r="E1698" s="22" t="s">
        <v>30</v>
      </c>
      <c r="F1698" s="22" t="s">
        <v>69</v>
      </c>
      <c r="G1698" s="22" t="s">
        <v>70</v>
      </c>
      <c r="H1698" s="22" t="s">
        <v>12</v>
      </c>
      <c r="I1698" s="24">
        <v>0.4</v>
      </c>
      <c r="J1698" s="25">
        <v>7500</v>
      </c>
      <c r="K1698" s="26">
        <f>I1698*J1698</f>
        <v>3000</v>
      </c>
      <c r="L1698" s="26">
        <f>K1698*M1698</f>
        <v>1200</v>
      </c>
      <c r="M1698" s="27">
        <v>0.4</v>
      </c>
      <c r="O1698" s="1"/>
      <c r="P1698" s="2"/>
      <c r="Q1698" s="3"/>
      <c r="R1698" s="5"/>
    </row>
    <row r="1699" spans="2:18" x14ac:dyDescent="0.3">
      <c r="B1699" s="22" t="s">
        <v>10</v>
      </c>
      <c r="C1699" s="22">
        <v>1185732</v>
      </c>
      <c r="D1699" s="23">
        <v>44394</v>
      </c>
      <c r="E1699" s="22" t="s">
        <v>30</v>
      </c>
      <c r="F1699" s="22" t="s">
        <v>69</v>
      </c>
      <c r="G1699" s="22" t="s">
        <v>70</v>
      </c>
      <c r="H1699" s="22" t="s">
        <v>15</v>
      </c>
      <c r="I1699" s="24">
        <v>0.35000000000000009</v>
      </c>
      <c r="J1699" s="25">
        <v>5000</v>
      </c>
      <c r="K1699" s="26">
        <f>I1699*J1699</f>
        <v>1750.0000000000005</v>
      </c>
      <c r="L1699" s="26">
        <f>K1699*M1699</f>
        <v>612.50000000000011</v>
      </c>
      <c r="M1699" s="27">
        <v>0.35</v>
      </c>
      <c r="O1699" s="1"/>
      <c r="P1699" s="2"/>
      <c r="Q1699" s="3"/>
      <c r="R1699" s="5"/>
    </row>
    <row r="1700" spans="2:18" x14ac:dyDescent="0.3">
      <c r="B1700" s="22" t="s">
        <v>10</v>
      </c>
      <c r="C1700" s="22">
        <v>1185732</v>
      </c>
      <c r="D1700" s="23">
        <v>44394</v>
      </c>
      <c r="E1700" s="22" t="s">
        <v>30</v>
      </c>
      <c r="F1700" s="22" t="s">
        <v>69</v>
      </c>
      <c r="G1700" s="22" t="s">
        <v>70</v>
      </c>
      <c r="H1700" s="22" t="s">
        <v>13</v>
      </c>
      <c r="I1700" s="24">
        <v>0.30000000000000004</v>
      </c>
      <c r="J1700" s="25">
        <v>4250</v>
      </c>
      <c r="K1700" s="26">
        <f t="shared" ref="K1700:K1703" si="557">I1700*J1700</f>
        <v>1275.0000000000002</v>
      </c>
      <c r="L1700" s="26">
        <f t="shared" ref="L1700:L1703" si="558">K1700*M1700</f>
        <v>446.25000000000006</v>
      </c>
      <c r="M1700" s="27">
        <v>0.35</v>
      </c>
      <c r="O1700" s="1"/>
      <c r="P1700" s="2"/>
      <c r="Q1700" s="3"/>
      <c r="R1700" s="5"/>
    </row>
    <row r="1701" spans="2:18" x14ac:dyDescent="0.3">
      <c r="B1701" s="22" t="s">
        <v>10</v>
      </c>
      <c r="C1701" s="22">
        <v>1185732</v>
      </c>
      <c r="D1701" s="23">
        <v>44394</v>
      </c>
      <c r="E1701" s="22" t="s">
        <v>30</v>
      </c>
      <c r="F1701" s="22" t="s">
        <v>69</v>
      </c>
      <c r="G1701" s="22" t="s">
        <v>70</v>
      </c>
      <c r="H1701" s="22" t="s">
        <v>14</v>
      </c>
      <c r="I1701" s="24">
        <v>0.30000000000000004</v>
      </c>
      <c r="J1701" s="25">
        <v>3750</v>
      </c>
      <c r="K1701" s="26">
        <f t="shared" si="557"/>
        <v>1125.0000000000002</v>
      </c>
      <c r="L1701" s="26">
        <f t="shared" si="558"/>
        <v>450.00000000000011</v>
      </c>
      <c r="M1701" s="27">
        <v>0.4</v>
      </c>
      <c r="O1701" s="1"/>
      <c r="P1701" s="2"/>
      <c r="Q1701" s="3"/>
      <c r="R1701" s="5"/>
    </row>
    <row r="1702" spans="2:18" x14ac:dyDescent="0.3">
      <c r="B1702" s="22" t="s">
        <v>10</v>
      </c>
      <c r="C1702" s="22">
        <v>1185732</v>
      </c>
      <c r="D1702" s="23">
        <v>44394</v>
      </c>
      <c r="E1702" s="22" t="s">
        <v>30</v>
      </c>
      <c r="F1702" s="22" t="s">
        <v>69</v>
      </c>
      <c r="G1702" s="22" t="s">
        <v>70</v>
      </c>
      <c r="H1702" s="22" t="s">
        <v>16</v>
      </c>
      <c r="I1702" s="24">
        <v>0.4</v>
      </c>
      <c r="J1702" s="25">
        <v>3750</v>
      </c>
      <c r="K1702" s="26">
        <f t="shared" si="557"/>
        <v>1500</v>
      </c>
      <c r="L1702" s="26">
        <f t="shared" si="558"/>
        <v>525</v>
      </c>
      <c r="M1702" s="27">
        <v>0.35</v>
      </c>
      <c r="O1702" s="1"/>
      <c r="P1702" s="2"/>
      <c r="Q1702" s="3"/>
      <c r="R1702" s="5"/>
    </row>
    <row r="1703" spans="2:18" x14ac:dyDescent="0.3">
      <c r="B1703" s="22" t="s">
        <v>10</v>
      </c>
      <c r="C1703" s="22">
        <v>1185732</v>
      </c>
      <c r="D1703" s="23">
        <v>44394</v>
      </c>
      <c r="E1703" s="22" t="s">
        <v>30</v>
      </c>
      <c r="F1703" s="22" t="s">
        <v>69</v>
      </c>
      <c r="G1703" s="22" t="s">
        <v>70</v>
      </c>
      <c r="H1703" s="22" t="s">
        <v>17</v>
      </c>
      <c r="I1703" s="24">
        <v>0.45</v>
      </c>
      <c r="J1703" s="25">
        <v>5500</v>
      </c>
      <c r="K1703" s="26">
        <f t="shared" si="557"/>
        <v>2475</v>
      </c>
      <c r="L1703" s="26">
        <f t="shared" si="558"/>
        <v>1237.5</v>
      </c>
      <c r="M1703" s="27">
        <v>0.5</v>
      </c>
      <c r="O1703" s="1"/>
      <c r="P1703" s="2"/>
      <c r="Q1703" s="3"/>
      <c r="R1703" s="5"/>
    </row>
    <row r="1704" spans="2:18" x14ac:dyDescent="0.3">
      <c r="B1704" s="22" t="s">
        <v>10</v>
      </c>
      <c r="C1704" s="22">
        <v>1185732</v>
      </c>
      <c r="D1704" s="23">
        <v>44426</v>
      </c>
      <c r="E1704" s="22" t="s">
        <v>30</v>
      </c>
      <c r="F1704" s="22" t="s">
        <v>69</v>
      </c>
      <c r="G1704" s="22" t="s">
        <v>70</v>
      </c>
      <c r="H1704" s="22" t="s">
        <v>12</v>
      </c>
      <c r="I1704" s="24">
        <v>0.4</v>
      </c>
      <c r="J1704" s="25">
        <v>7000</v>
      </c>
      <c r="K1704" s="26">
        <f>I1704*J1704</f>
        <v>2800</v>
      </c>
      <c r="L1704" s="26">
        <f>K1704*M1704</f>
        <v>1120</v>
      </c>
      <c r="M1704" s="27">
        <v>0.4</v>
      </c>
      <c r="O1704" s="1"/>
      <c r="P1704" s="2"/>
      <c r="Q1704" s="3"/>
      <c r="R1704" s="5"/>
    </row>
    <row r="1705" spans="2:18" x14ac:dyDescent="0.3">
      <c r="B1705" s="22" t="s">
        <v>10</v>
      </c>
      <c r="C1705" s="22">
        <v>1185732</v>
      </c>
      <c r="D1705" s="23">
        <v>44426</v>
      </c>
      <c r="E1705" s="22" t="s">
        <v>30</v>
      </c>
      <c r="F1705" s="22" t="s">
        <v>69</v>
      </c>
      <c r="G1705" s="22" t="s">
        <v>70</v>
      </c>
      <c r="H1705" s="22" t="s">
        <v>15</v>
      </c>
      <c r="I1705" s="24">
        <v>0.40000000000000008</v>
      </c>
      <c r="J1705" s="25">
        <v>4750</v>
      </c>
      <c r="K1705" s="26">
        <f>I1705*J1705</f>
        <v>1900.0000000000005</v>
      </c>
      <c r="L1705" s="26">
        <f>K1705*M1705</f>
        <v>665.00000000000011</v>
      </c>
      <c r="M1705" s="27">
        <v>0.35</v>
      </c>
      <c r="O1705" s="1"/>
      <c r="P1705" s="2"/>
      <c r="Q1705" s="3"/>
      <c r="R1705" s="5"/>
    </row>
    <row r="1706" spans="2:18" x14ac:dyDescent="0.3">
      <c r="B1706" s="22" t="s">
        <v>10</v>
      </c>
      <c r="C1706" s="22">
        <v>1185732</v>
      </c>
      <c r="D1706" s="23">
        <v>44426</v>
      </c>
      <c r="E1706" s="22" t="s">
        <v>30</v>
      </c>
      <c r="F1706" s="22" t="s">
        <v>69</v>
      </c>
      <c r="G1706" s="22" t="s">
        <v>70</v>
      </c>
      <c r="H1706" s="22" t="s">
        <v>13</v>
      </c>
      <c r="I1706" s="24">
        <v>0.35000000000000003</v>
      </c>
      <c r="J1706" s="25">
        <v>4000</v>
      </c>
      <c r="K1706" s="26">
        <f t="shared" ref="K1706:K1709" si="559">I1706*J1706</f>
        <v>1400.0000000000002</v>
      </c>
      <c r="L1706" s="26">
        <f t="shared" ref="L1706:L1709" si="560">K1706*M1706</f>
        <v>490.00000000000006</v>
      </c>
      <c r="M1706" s="27">
        <v>0.35</v>
      </c>
      <c r="O1706" s="1"/>
      <c r="P1706" s="2"/>
      <c r="Q1706" s="3"/>
      <c r="R1706" s="5"/>
    </row>
    <row r="1707" spans="2:18" x14ac:dyDescent="0.3">
      <c r="B1707" s="22" t="s">
        <v>10</v>
      </c>
      <c r="C1707" s="22">
        <v>1185732</v>
      </c>
      <c r="D1707" s="23">
        <v>44426</v>
      </c>
      <c r="E1707" s="22" t="s">
        <v>30</v>
      </c>
      <c r="F1707" s="22" t="s">
        <v>69</v>
      </c>
      <c r="G1707" s="22" t="s">
        <v>70</v>
      </c>
      <c r="H1707" s="22" t="s">
        <v>14</v>
      </c>
      <c r="I1707" s="24">
        <v>0.25000000000000006</v>
      </c>
      <c r="J1707" s="25">
        <v>3250</v>
      </c>
      <c r="K1707" s="26">
        <f t="shared" si="559"/>
        <v>812.50000000000023</v>
      </c>
      <c r="L1707" s="26">
        <f t="shared" si="560"/>
        <v>325.00000000000011</v>
      </c>
      <c r="M1707" s="27">
        <v>0.4</v>
      </c>
      <c r="O1707" s="1"/>
      <c r="P1707" s="2"/>
      <c r="Q1707" s="3"/>
      <c r="R1707" s="5"/>
    </row>
    <row r="1708" spans="2:18" x14ac:dyDescent="0.3">
      <c r="B1708" s="22" t="s">
        <v>10</v>
      </c>
      <c r="C1708" s="22">
        <v>1185732</v>
      </c>
      <c r="D1708" s="23">
        <v>44426</v>
      </c>
      <c r="E1708" s="22" t="s">
        <v>30</v>
      </c>
      <c r="F1708" s="22" t="s">
        <v>69</v>
      </c>
      <c r="G1708" s="22" t="s">
        <v>70</v>
      </c>
      <c r="H1708" s="22" t="s">
        <v>16</v>
      </c>
      <c r="I1708" s="24">
        <v>0.35000000000000003</v>
      </c>
      <c r="J1708" s="25">
        <v>3000</v>
      </c>
      <c r="K1708" s="26">
        <f t="shared" si="559"/>
        <v>1050</v>
      </c>
      <c r="L1708" s="26">
        <f t="shared" si="560"/>
        <v>367.5</v>
      </c>
      <c r="M1708" s="27">
        <v>0.35</v>
      </c>
      <c r="O1708" s="1"/>
      <c r="P1708" s="2"/>
      <c r="Q1708" s="3"/>
      <c r="R1708" s="5"/>
    </row>
    <row r="1709" spans="2:18" x14ac:dyDescent="0.3">
      <c r="B1709" s="22" t="s">
        <v>10</v>
      </c>
      <c r="C1709" s="22">
        <v>1185732</v>
      </c>
      <c r="D1709" s="23">
        <v>44426</v>
      </c>
      <c r="E1709" s="22" t="s">
        <v>30</v>
      </c>
      <c r="F1709" s="22" t="s">
        <v>69</v>
      </c>
      <c r="G1709" s="22" t="s">
        <v>70</v>
      </c>
      <c r="H1709" s="22" t="s">
        <v>17</v>
      </c>
      <c r="I1709" s="24">
        <v>0.4</v>
      </c>
      <c r="J1709" s="25">
        <v>4750</v>
      </c>
      <c r="K1709" s="26">
        <f t="shared" si="559"/>
        <v>1900</v>
      </c>
      <c r="L1709" s="26">
        <f t="shared" si="560"/>
        <v>950</v>
      </c>
      <c r="M1709" s="27">
        <v>0.5</v>
      </c>
      <c r="O1709" s="1"/>
      <c r="P1709" s="2"/>
      <c r="Q1709" s="3"/>
      <c r="R1709" s="5"/>
    </row>
    <row r="1710" spans="2:18" x14ac:dyDescent="0.3">
      <c r="B1710" s="22" t="s">
        <v>10</v>
      </c>
      <c r="C1710" s="22">
        <v>1185732</v>
      </c>
      <c r="D1710" s="23">
        <v>44458</v>
      </c>
      <c r="E1710" s="22" t="s">
        <v>30</v>
      </c>
      <c r="F1710" s="22" t="s">
        <v>69</v>
      </c>
      <c r="G1710" s="22" t="s">
        <v>70</v>
      </c>
      <c r="H1710" s="22" t="s">
        <v>12</v>
      </c>
      <c r="I1710" s="24">
        <v>0.35000000000000003</v>
      </c>
      <c r="J1710" s="25">
        <v>6000</v>
      </c>
      <c r="K1710" s="26">
        <f>I1710*J1710</f>
        <v>2100</v>
      </c>
      <c r="L1710" s="26">
        <f>K1710*M1710</f>
        <v>840</v>
      </c>
      <c r="M1710" s="27">
        <v>0.4</v>
      </c>
      <c r="O1710" s="1"/>
      <c r="P1710" s="2"/>
      <c r="Q1710" s="3"/>
      <c r="R1710" s="5"/>
    </row>
    <row r="1711" spans="2:18" x14ac:dyDescent="0.3">
      <c r="B1711" s="22" t="s">
        <v>10</v>
      </c>
      <c r="C1711" s="22">
        <v>1185732</v>
      </c>
      <c r="D1711" s="23">
        <v>44458</v>
      </c>
      <c r="E1711" s="22" t="s">
        <v>30</v>
      </c>
      <c r="F1711" s="22" t="s">
        <v>69</v>
      </c>
      <c r="G1711" s="22" t="s">
        <v>70</v>
      </c>
      <c r="H1711" s="22" t="s">
        <v>15</v>
      </c>
      <c r="I1711" s="24">
        <v>0.3000000000000001</v>
      </c>
      <c r="J1711" s="25">
        <v>4000</v>
      </c>
      <c r="K1711" s="26">
        <f>I1711*J1711</f>
        <v>1200.0000000000005</v>
      </c>
      <c r="L1711" s="26">
        <f>K1711*M1711</f>
        <v>420.00000000000011</v>
      </c>
      <c r="M1711" s="27">
        <v>0.35</v>
      </c>
      <c r="O1711" s="1"/>
      <c r="P1711" s="2"/>
      <c r="Q1711" s="3"/>
      <c r="R1711" s="5"/>
    </row>
    <row r="1712" spans="2:18" x14ac:dyDescent="0.3">
      <c r="B1712" s="22" t="s">
        <v>10</v>
      </c>
      <c r="C1712" s="22">
        <v>1185732</v>
      </c>
      <c r="D1712" s="23">
        <v>44458</v>
      </c>
      <c r="E1712" s="22" t="s">
        <v>30</v>
      </c>
      <c r="F1712" s="22" t="s">
        <v>69</v>
      </c>
      <c r="G1712" s="22" t="s">
        <v>70</v>
      </c>
      <c r="H1712" s="22" t="s">
        <v>13</v>
      </c>
      <c r="I1712" s="24">
        <v>0.15000000000000002</v>
      </c>
      <c r="J1712" s="25">
        <v>3000</v>
      </c>
      <c r="K1712" s="26">
        <f t="shared" ref="K1712:K1715" si="561">I1712*J1712</f>
        <v>450.00000000000006</v>
      </c>
      <c r="L1712" s="26">
        <f t="shared" ref="L1712:L1715" si="562">K1712*M1712</f>
        <v>157.5</v>
      </c>
      <c r="M1712" s="27">
        <v>0.35</v>
      </c>
      <c r="O1712" s="1"/>
      <c r="P1712" s="2"/>
      <c r="Q1712" s="3"/>
      <c r="R1712" s="5"/>
    </row>
    <row r="1713" spans="2:18" x14ac:dyDescent="0.3">
      <c r="B1713" s="22" t="s">
        <v>10</v>
      </c>
      <c r="C1713" s="22">
        <v>1185732</v>
      </c>
      <c r="D1713" s="23">
        <v>44458</v>
      </c>
      <c r="E1713" s="22" t="s">
        <v>30</v>
      </c>
      <c r="F1713" s="22" t="s">
        <v>69</v>
      </c>
      <c r="G1713" s="22" t="s">
        <v>70</v>
      </c>
      <c r="H1713" s="22" t="s">
        <v>14</v>
      </c>
      <c r="I1713" s="24">
        <v>0.15000000000000002</v>
      </c>
      <c r="J1713" s="25">
        <v>2750</v>
      </c>
      <c r="K1713" s="26">
        <f t="shared" si="561"/>
        <v>412.50000000000006</v>
      </c>
      <c r="L1713" s="26">
        <f t="shared" si="562"/>
        <v>165.00000000000003</v>
      </c>
      <c r="M1713" s="27">
        <v>0.4</v>
      </c>
      <c r="O1713" s="1"/>
      <c r="P1713" s="2"/>
      <c r="Q1713" s="3"/>
      <c r="R1713" s="5"/>
    </row>
    <row r="1714" spans="2:18" x14ac:dyDescent="0.3">
      <c r="B1714" s="22" t="s">
        <v>10</v>
      </c>
      <c r="C1714" s="22">
        <v>1185732</v>
      </c>
      <c r="D1714" s="23">
        <v>44458</v>
      </c>
      <c r="E1714" s="22" t="s">
        <v>30</v>
      </c>
      <c r="F1714" s="22" t="s">
        <v>69</v>
      </c>
      <c r="G1714" s="22" t="s">
        <v>70</v>
      </c>
      <c r="H1714" s="22" t="s">
        <v>16</v>
      </c>
      <c r="I1714" s="24">
        <v>0.25</v>
      </c>
      <c r="J1714" s="25">
        <v>2750</v>
      </c>
      <c r="K1714" s="26">
        <f t="shared" si="561"/>
        <v>687.5</v>
      </c>
      <c r="L1714" s="26">
        <f t="shared" si="562"/>
        <v>240.62499999999997</v>
      </c>
      <c r="M1714" s="27">
        <v>0.35</v>
      </c>
      <c r="O1714" s="1"/>
      <c r="P1714" s="2"/>
      <c r="Q1714" s="3"/>
      <c r="R1714" s="5"/>
    </row>
    <row r="1715" spans="2:18" x14ac:dyDescent="0.3">
      <c r="B1715" s="22" t="s">
        <v>10</v>
      </c>
      <c r="C1715" s="22">
        <v>1185732</v>
      </c>
      <c r="D1715" s="23">
        <v>44458</v>
      </c>
      <c r="E1715" s="22" t="s">
        <v>30</v>
      </c>
      <c r="F1715" s="22" t="s">
        <v>69</v>
      </c>
      <c r="G1715" s="22" t="s">
        <v>70</v>
      </c>
      <c r="H1715" s="22" t="s">
        <v>17</v>
      </c>
      <c r="I1715" s="24">
        <v>0.30000000000000004</v>
      </c>
      <c r="J1715" s="25">
        <v>3500</v>
      </c>
      <c r="K1715" s="26">
        <f t="shared" si="561"/>
        <v>1050.0000000000002</v>
      </c>
      <c r="L1715" s="26">
        <f t="shared" si="562"/>
        <v>525.00000000000011</v>
      </c>
      <c r="M1715" s="27">
        <v>0.5</v>
      </c>
      <c r="O1715" s="1"/>
      <c r="P1715" s="2"/>
      <c r="Q1715" s="3"/>
      <c r="R1715" s="5"/>
    </row>
    <row r="1716" spans="2:18" x14ac:dyDescent="0.3">
      <c r="B1716" s="22" t="s">
        <v>10</v>
      </c>
      <c r="C1716" s="22">
        <v>1185732</v>
      </c>
      <c r="D1716" s="23">
        <v>44487</v>
      </c>
      <c r="E1716" s="22" t="s">
        <v>30</v>
      </c>
      <c r="F1716" s="22" t="s">
        <v>69</v>
      </c>
      <c r="G1716" s="22" t="s">
        <v>70</v>
      </c>
      <c r="H1716" s="22" t="s">
        <v>12</v>
      </c>
      <c r="I1716" s="24">
        <v>0.35</v>
      </c>
      <c r="J1716" s="25">
        <v>5250</v>
      </c>
      <c r="K1716" s="26">
        <f>I1716*J1716</f>
        <v>1837.4999999999998</v>
      </c>
      <c r="L1716" s="26">
        <f>K1716*M1716</f>
        <v>735</v>
      </c>
      <c r="M1716" s="27">
        <v>0.4</v>
      </c>
      <c r="O1716" s="1"/>
      <c r="P1716" s="2"/>
      <c r="Q1716" s="3"/>
      <c r="R1716" s="5"/>
    </row>
    <row r="1717" spans="2:18" x14ac:dyDescent="0.3">
      <c r="B1717" s="22" t="s">
        <v>10</v>
      </c>
      <c r="C1717" s="22">
        <v>1185732</v>
      </c>
      <c r="D1717" s="23">
        <v>44487</v>
      </c>
      <c r="E1717" s="22" t="s">
        <v>30</v>
      </c>
      <c r="F1717" s="22" t="s">
        <v>69</v>
      </c>
      <c r="G1717" s="22" t="s">
        <v>70</v>
      </c>
      <c r="H1717" s="22" t="s">
        <v>15</v>
      </c>
      <c r="I1717" s="24">
        <v>0.25</v>
      </c>
      <c r="J1717" s="25">
        <v>3500</v>
      </c>
      <c r="K1717" s="26">
        <f>I1717*J1717</f>
        <v>875</v>
      </c>
      <c r="L1717" s="26">
        <f>K1717*M1717</f>
        <v>306.25</v>
      </c>
      <c r="M1717" s="27">
        <v>0.35</v>
      </c>
      <c r="O1717" s="1"/>
      <c r="P1717" s="2"/>
      <c r="Q1717" s="3"/>
      <c r="R1717" s="5"/>
    </row>
    <row r="1718" spans="2:18" x14ac:dyDescent="0.3">
      <c r="B1718" s="22" t="s">
        <v>10</v>
      </c>
      <c r="C1718" s="22">
        <v>1185732</v>
      </c>
      <c r="D1718" s="23">
        <v>44487</v>
      </c>
      <c r="E1718" s="22" t="s">
        <v>30</v>
      </c>
      <c r="F1718" s="22" t="s">
        <v>69</v>
      </c>
      <c r="G1718" s="22" t="s">
        <v>70</v>
      </c>
      <c r="H1718" s="22" t="s">
        <v>13</v>
      </c>
      <c r="I1718" s="24">
        <v>0.25</v>
      </c>
      <c r="J1718" s="25">
        <v>2500</v>
      </c>
      <c r="K1718" s="26">
        <f t="shared" ref="K1718:K1721" si="563">I1718*J1718</f>
        <v>625</v>
      </c>
      <c r="L1718" s="26">
        <f t="shared" ref="L1718:L1721" si="564">K1718*M1718</f>
        <v>218.75</v>
      </c>
      <c r="M1718" s="27">
        <v>0.35</v>
      </c>
      <c r="O1718" s="1"/>
      <c r="P1718" s="2"/>
      <c r="Q1718" s="3"/>
      <c r="R1718" s="5"/>
    </row>
    <row r="1719" spans="2:18" x14ac:dyDescent="0.3">
      <c r="B1719" s="22" t="s">
        <v>10</v>
      </c>
      <c r="C1719" s="22">
        <v>1185732</v>
      </c>
      <c r="D1719" s="23">
        <v>44487</v>
      </c>
      <c r="E1719" s="22" t="s">
        <v>30</v>
      </c>
      <c r="F1719" s="22" t="s">
        <v>69</v>
      </c>
      <c r="G1719" s="22" t="s">
        <v>70</v>
      </c>
      <c r="H1719" s="22" t="s">
        <v>14</v>
      </c>
      <c r="I1719" s="24">
        <v>0.25</v>
      </c>
      <c r="J1719" s="25">
        <v>2250</v>
      </c>
      <c r="K1719" s="26">
        <f t="shared" si="563"/>
        <v>562.5</v>
      </c>
      <c r="L1719" s="26">
        <f t="shared" si="564"/>
        <v>225</v>
      </c>
      <c r="M1719" s="27">
        <v>0.4</v>
      </c>
      <c r="O1719" s="1"/>
      <c r="P1719" s="2"/>
      <c r="Q1719" s="3"/>
      <c r="R1719" s="5"/>
    </row>
    <row r="1720" spans="2:18" x14ac:dyDescent="0.3">
      <c r="B1720" s="22" t="s">
        <v>10</v>
      </c>
      <c r="C1720" s="22">
        <v>1185732</v>
      </c>
      <c r="D1720" s="23">
        <v>44487</v>
      </c>
      <c r="E1720" s="22" t="s">
        <v>30</v>
      </c>
      <c r="F1720" s="22" t="s">
        <v>69</v>
      </c>
      <c r="G1720" s="22" t="s">
        <v>70</v>
      </c>
      <c r="H1720" s="22" t="s">
        <v>16</v>
      </c>
      <c r="I1720" s="24">
        <v>0.35</v>
      </c>
      <c r="J1720" s="25">
        <v>2250</v>
      </c>
      <c r="K1720" s="26">
        <f t="shared" si="563"/>
        <v>787.5</v>
      </c>
      <c r="L1720" s="26">
        <f t="shared" si="564"/>
        <v>275.625</v>
      </c>
      <c r="M1720" s="27">
        <v>0.35</v>
      </c>
      <c r="O1720" s="1"/>
      <c r="P1720" s="2"/>
      <c r="Q1720" s="3"/>
      <c r="R1720" s="5"/>
    </row>
    <row r="1721" spans="2:18" x14ac:dyDescent="0.3">
      <c r="B1721" s="22" t="s">
        <v>10</v>
      </c>
      <c r="C1721" s="22">
        <v>1185732</v>
      </c>
      <c r="D1721" s="23">
        <v>44487</v>
      </c>
      <c r="E1721" s="22" t="s">
        <v>30</v>
      </c>
      <c r="F1721" s="22" t="s">
        <v>69</v>
      </c>
      <c r="G1721" s="22" t="s">
        <v>70</v>
      </c>
      <c r="H1721" s="22" t="s">
        <v>17</v>
      </c>
      <c r="I1721" s="24">
        <v>0.39999999999999991</v>
      </c>
      <c r="J1721" s="25">
        <v>3500</v>
      </c>
      <c r="K1721" s="26">
        <f t="shared" si="563"/>
        <v>1399.9999999999998</v>
      </c>
      <c r="L1721" s="26">
        <f t="shared" si="564"/>
        <v>699.99999999999989</v>
      </c>
      <c r="M1721" s="27">
        <v>0.5</v>
      </c>
      <c r="O1721" s="1"/>
      <c r="P1721" s="2"/>
      <c r="Q1721" s="3"/>
      <c r="R1721" s="5"/>
    </row>
    <row r="1722" spans="2:18" x14ac:dyDescent="0.3">
      <c r="B1722" s="22" t="s">
        <v>10</v>
      </c>
      <c r="C1722" s="22">
        <v>1185732</v>
      </c>
      <c r="D1722" s="23">
        <v>44518</v>
      </c>
      <c r="E1722" s="22" t="s">
        <v>30</v>
      </c>
      <c r="F1722" s="22" t="s">
        <v>69</v>
      </c>
      <c r="G1722" s="22" t="s">
        <v>70</v>
      </c>
      <c r="H1722" s="22" t="s">
        <v>12</v>
      </c>
      <c r="I1722" s="24">
        <v>0.35000000000000003</v>
      </c>
      <c r="J1722" s="25">
        <v>5000</v>
      </c>
      <c r="K1722" s="26">
        <f>I1722*J1722</f>
        <v>1750.0000000000002</v>
      </c>
      <c r="L1722" s="26">
        <f>K1722*M1722</f>
        <v>700.00000000000011</v>
      </c>
      <c r="M1722" s="27">
        <v>0.4</v>
      </c>
      <c r="O1722" s="1"/>
      <c r="P1722" s="2"/>
      <c r="Q1722" s="3"/>
      <c r="R1722" s="5"/>
    </row>
    <row r="1723" spans="2:18" x14ac:dyDescent="0.3">
      <c r="B1723" s="22" t="s">
        <v>10</v>
      </c>
      <c r="C1723" s="22">
        <v>1185732</v>
      </c>
      <c r="D1723" s="23">
        <v>44518</v>
      </c>
      <c r="E1723" s="22" t="s">
        <v>30</v>
      </c>
      <c r="F1723" s="22" t="s">
        <v>69</v>
      </c>
      <c r="G1723" s="22" t="s">
        <v>70</v>
      </c>
      <c r="H1723" s="22" t="s">
        <v>15</v>
      </c>
      <c r="I1723" s="24">
        <v>0.25000000000000006</v>
      </c>
      <c r="J1723" s="25">
        <v>3500</v>
      </c>
      <c r="K1723" s="26">
        <f>I1723*J1723</f>
        <v>875.00000000000023</v>
      </c>
      <c r="L1723" s="26">
        <f>K1723*M1723</f>
        <v>306.25000000000006</v>
      </c>
      <c r="M1723" s="27">
        <v>0.35</v>
      </c>
      <c r="O1723" s="1"/>
      <c r="P1723" s="2"/>
      <c r="Q1723" s="3"/>
      <c r="R1723" s="5"/>
    </row>
    <row r="1724" spans="2:18" x14ac:dyDescent="0.3">
      <c r="B1724" s="22" t="s">
        <v>10</v>
      </c>
      <c r="C1724" s="22">
        <v>1185732</v>
      </c>
      <c r="D1724" s="23">
        <v>44518</v>
      </c>
      <c r="E1724" s="22" t="s">
        <v>30</v>
      </c>
      <c r="F1724" s="22" t="s">
        <v>69</v>
      </c>
      <c r="G1724" s="22" t="s">
        <v>70</v>
      </c>
      <c r="H1724" s="22" t="s">
        <v>13</v>
      </c>
      <c r="I1724" s="24">
        <v>0.25000000000000006</v>
      </c>
      <c r="J1724" s="25">
        <v>2950</v>
      </c>
      <c r="K1724" s="26">
        <f t="shared" ref="K1724:K1727" si="565">I1724*J1724</f>
        <v>737.50000000000011</v>
      </c>
      <c r="L1724" s="26">
        <f t="shared" ref="L1724:L1727" si="566">K1724*M1724</f>
        <v>258.125</v>
      </c>
      <c r="M1724" s="27">
        <v>0.35</v>
      </c>
      <c r="O1724" s="1"/>
      <c r="P1724" s="2"/>
      <c r="Q1724" s="3"/>
      <c r="R1724" s="5"/>
    </row>
    <row r="1725" spans="2:18" x14ac:dyDescent="0.3">
      <c r="B1725" s="22" t="s">
        <v>10</v>
      </c>
      <c r="C1725" s="22">
        <v>1185732</v>
      </c>
      <c r="D1725" s="23">
        <v>44518</v>
      </c>
      <c r="E1725" s="22" t="s">
        <v>30</v>
      </c>
      <c r="F1725" s="22" t="s">
        <v>69</v>
      </c>
      <c r="G1725" s="22" t="s">
        <v>70</v>
      </c>
      <c r="H1725" s="22" t="s">
        <v>14</v>
      </c>
      <c r="I1725" s="24">
        <v>0.25000000000000006</v>
      </c>
      <c r="J1725" s="25">
        <v>3250</v>
      </c>
      <c r="K1725" s="26">
        <f t="shared" si="565"/>
        <v>812.50000000000023</v>
      </c>
      <c r="L1725" s="26">
        <f t="shared" si="566"/>
        <v>325.00000000000011</v>
      </c>
      <c r="M1725" s="27">
        <v>0.4</v>
      </c>
      <c r="O1725" s="1"/>
      <c r="P1725" s="2"/>
      <c r="Q1725" s="3"/>
      <c r="R1725" s="5"/>
    </row>
    <row r="1726" spans="2:18" x14ac:dyDescent="0.3">
      <c r="B1726" s="22" t="s">
        <v>10</v>
      </c>
      <c r="C1726" s="22">
        <v>1185732</v>
      </c>
      <c r="D1726" s="23">
        <v>44518</v>
      </c>
      <c r="E1726" s="22" t="s">
        <v>30</v>
      </c>
      <c r="F1726" s="22" t="s">
        <v>69</v>
      </c>
      <c r="G1726" s="22" t="s">
        <v>70</v>
      </c>
      <c r="H1726" s="22" t="s">
        <v>16</v>
      </c>
      <c r="I1726" s="24">
        <v>0.44999999999999996</v>
      </c>
      <c r="J1726" s="25">
        <v>3000</v>
      </c>
      <c r="K1726" s="26">
        <f t="shared" si="565"/>
        <v>1349.9999999999998</v>
      </c>
      <c r="L1726" s="26">
        <f t="shared" si="566"/>
        <v>472.49999999999989</v>
      </c>
      <c r="M1726" s="27">
        <v>0.35</v>
      </c>
      <c r="O1726" s="1"/>
      <c r="P1726" s="2"/>
      <c r="Q1726" s="3"/>
      <c r="R1726" s="5"/>
    </row>
    <row r="1727" spans="2:18" x14ac:dyDescent="0.3">
      <c r="B1727" s="22" t="s">
        <v>10</v>
      </c>
      <c r="C1727" s="22">
        <v>1185732</v>
      </c>
      <c r="D1727" s="23">
        <v>44518</v>
      </c>
      <c r="E1727" s="22" t="s">
        <v>30</v>
      </c>
      <c r="F1727" s="22" t="s">
        <v>69</v>
      </c>
      <c r="G1727" s="22" t="s">
        <v>70</v>
      </c>
      <c r="H1727" s="22" t="s">
        <v>17</v>
      </c>
      <c r="I1727" s="24">
        <v>0.49999999999999983</v>
      </c>
      <c r="J1727" s="25">
        <v>4000</v>
      </c>
      <c r="K1727" s="26">
        <f t="shared" si="565"/>
        <v>1999.9999999999993</v>
      </c>
      <c r="L1727" s="26">
        <f t="shared" si="566"/>
        <v>999.99999999999966</v>
      </c>
      <c r="M1727" s="27">
        <v>0.5</v>
      </c>
      <c r="O1727" s="1"/>
      <c r="P1727" s="2"/>
      <c r="Q1727" s="3"/>
      <c r="R1727" s="5"/>
    </row>
    <row r="1728" spans="2:18" x14ac:dyDescent="0.3">
      <c r="B1728" s="22" t="s">
        <v>10</v>
      </c>
      <c r="C1728" s="22">
        <v>1185732</v>
      </c>
      <c r="D1728" s="23">
        <v>44547</v>
      </c>
      <c r="E1728" s="22" t="s">
        <v>30</v>
      </c>
      <c r="F1728" s="22" t="s">
        <v>69</v>
      </c>
      <c r="G1728" s="22" t="s">
        <v>70</v>
      </c>
      <c r="H1728" s="22" t="s">
        <v>12</v>
      </c>
      <c r="I1728" s="24">
        <v>0.44999999999999996</v>
      </c>
      <c r="J1728" s="25">
        <v>6500</v>
      </c>
      <c r="K1728" s="26">
        <f>I1728*J1728</f>
        <v>2924.9999999999995</v>
      </c>
      <c r="L1728" s="26">
        <f>K1728*M1728</f>
        <v>1169.9999999999998</v>
      </c>
      <c r="M1728" s="27">
        <v>0.4</v>
      </c>
      <c r="O1728" s="1"/>
      <c r="P1728" s="2"/>
      <c r="Q1728" s="3"/>
      <c r="R1728" s="5"/>
    </row>
    <row r="1729" spans="1:18" x14ac:dyDescent="0.3">
      <c r="B1729" s="22" t="s">
        <v>10</v>
      </c>
      <c r="C1729" s="22">
        <v>1185732</v>
      </c>
      <c r="D1729" s="23">
        <v>44547</v>
      </c>
      <c r="E1729" s="22" t="s">
        <v>30</v>
      </c>
      <c r="F1729" s="22" t="s">
        <v>69</v>
      </c>
      <c r="G1729" s="22" t="s">
        <v>70</v>
      </c>
      <c r="H1729" s="22" t="s">
        <v>15</v>
      </c>
      <c r="I1729" s="24">
        <v>0.35000000000000003</v>
      </c>
      <c r="J1729" s="25">
        <v>4500</v>
      </c>
      <c r="K1729" s="26">
        <f>I1729*J1729</f>
        <v>1575.0000000000002</v>
      </c>
      <c r="L1729" s="26">
        <f>K1729*M1729</f>
        <v>551.25</v>
      </c>
      <c r="M1729" s="27">
        <v>0.35</v>
      </c>
      <c r="O1729" s="1"/>
      <c r="P1729" s="2"/>
      <c r="Q1729" s="3"/>
      <c r="R1729" s="5"/>
    </row>
    <row r="1730" spans="1:18" x14ac:dyDescent="0.3">
      <c r="B1730" s="22" t="s">
        <v>10</v>
      </c>
      <c r="C1730" s="22">
        <v>1185732</v>
      </c>
      <c r="D1730" s="23">
        <v>44547</v>
      </c>
      <c r="E1730" s="22" t="s">
        <v>30</v>
      </c>
      <c r="F1730" s="22" t="s">
        <v>69</v>
      </c>
      <c r="G1730" s="22" t="s">
        <v>70</v>
      </c>
      <c r="H1730" s="22" t="s">
        <v>13</v>
      </c>
      <c r="I1730" s="24">
        <v>0.35000000000000003</v>
      </c>
      <c r="J1730" s="25">
        <v>4000</v>
      </c>
      <c r="K1730" s="26">
        <f t="shared" ref="K1730:K1733" si="567">I1730*J1730</f>
        <v>1400.0000000000002</v>
      </c>
      <c r="L1730" s="26">
        <f t="shared" ref="L1730:L1733" si="568">K1730*M1730</f>
        <v>490.00000000000006</v>
      </c>
      <c r="M1730" s="27">
        <v>0.35</v>
      </c>
      <c r="O1730" s="1"/>
      <c r="P1730" s="2"/>
      <c r="Q1730" s="3"/>
      <c r="R1730" s="5"/>
    </row>
    <row r="1731" spans="1:18" x14ac:dyDescent="0.3">
      <c r="B1731" s="22" t="s">
        <v>10</v>
      </c>
      <c r="C1731" s="22">
        <v>1185732</v>
      </c>
      <c r="D1731" s="23">
        <v>44547</v>
      </c>
      <c r="E1731" s="22" t="s">
        <v>30</v>
      </c>
      <c r="F1731" s="22" t="s">
        <v>69</v>
      </c>
      <c r="G1731" s="22" t="s">
        <v>70</v>
      </c>
      <c r="H1731" s="22" t="s">
        <v>14</v>
      </c>
      <c r="I1731" s="24">
        <v>0.35000000000000003</v>
      </c>
      <c r="J1731" s="25">
        <v>3500</v>
      </c>
      <c r="K1731" s="26">
        <f t="shared" si="567"/>
        <v>1225.0000000000002</v>
      </c>
      <c r="L1731" s="26">
        <f t="shared" si="568"/>
        <v>490.00000000000011</v>
      </c>
      <c r="M1731" s="27">
        <v>0.4</v>
      </c>
      <c r="O1731" s="1"/>
      <c r="P1731" s="2"/>
      <c r="Q1731" s="3"/>
      <c r="R1731" s="5"/>
    </row>
    <row r="1732" spans="1:18" x14ac:dyDescent="0.3">
      <c r="B1732" s="22" t="s">
        <v>10</v>
      </c>
      <c r="C1732" s="22">
        <v>1185732</v>
      </c>
      <c r="D1732" s="23">
        <v>44547</v>
      </c>
      <c r="E1732" s="22" t="s">
        <v>30</v>
      </c>
      <c r="F1732" s="22" t="s">
        <v>69</v>
      </c>
      <c r="G1732" s="22" t="s">
        <v>70</v>
      </c>
      <c r="H1732" s="22" t="s">
        <v>16</v>
      </c>
      <c r="I1732" s="24">
        <v>0.44999999999999996</v>
      </c>
      <c r="J1732" s="25">
        <v>3500</v>
      </c>
      <c r="K1732" s="26">
        <f t="shared" si="567"/>
        <v>1574.9999999999998</v>
      </c>
      <c r="L1732" s="26">
        <f t="shared" si="568"/>
        <v>551.24999999999989</v>
      </c>
      <c r="M1732" s="27">
        <v>0.35</v>
      </c>
      <c r="O1732" s="1"/>
      <c r="P1732" s="2"/>
      <c r="Q1732" s="3"/>
      <c r="R1732" s="5"/>
    </row>
    <row r="1733" spans="1:18" x14ac:dyDescent="0.3">
      <c r="B1733" s="22" t="s">
        <v>10</v>
      </c>
      <c r="C1733" s="22">
        <v>1185732</v>
      </c>
      <c r="D1733" s="23">
        <v>44547</v>
      </c>
      <c r="E1733" s="22" t="s">
        <v>30</v>
      </c>
      <c r="F1733" s="22" t="s">
        <v>69</v>
      </c>
      <c r="G1733" s="22" t="s">
        <v>70</v>
      </c>
      <c r="H1733" s="22" t="s">
        <v>17</v>
      </c>
      <c r="I1733" s="24">
        <v>0.49999999999999983</v>
      </c>
      <c r="J1733" s="25">
        <v>4500</v>
      </c>
      <c r="K1733" s="26">
        <f t="shared" si="567"/>
        <v>2249.9999999999991</v>
      </c>
      <c r="L1733" s="26">
        <f t="shared" si="568"/>
        <v>1124.9999999999995</v>
      </c>
      <c r="M1733" s="27">
        <v>0.5</v>
      </c>
      <c r="O1733" s="1"/>
      <c r="P1733" s="2"/>
      <c r="Q1733" s="3"/>
      <c r="R1733" s="5"/>
    </row>
    <row r="1734" spans="1:18" x14ac:dyDescent="0.3">
      <c r="A1734" s="8" t="s">
        <v>40</v>
      </c>
      <c r="B1734" s="22" t="s">
        <v>10</v>
      </c>
      <c r="C1734" s="22">
        <v>1185732</v>
      </c>
      <c r="D1734" s="23">
        <v>44207</v>
      </c>
      <c r="E1734" s="22" t="s">
        <v>30</v>
      </c>
      <c r="F1734" s="22" t="s">
        <v>72</v>
      </c>
      <c r="G1734" s="22" t="s">
        <v>71</v>
      </c>
      <c r="H1734" s="22" t="s">
        <v>12</v>
      </c>
      <c r="I1734" s="24">
        <v>0.25</v>
      </c>
      <c r="J1734" s="25">
        <v>6750</v>
      </c>
      <c r="K1734" s="26">
        <f>I1734*J1734</f>
        <v>1687.5</v>
      </c>
      <c r="L1734" s="26">
        <f>K1734*M1734</f>
        <v>675</v>
      </c>
      <c r="M1734" s="27">
        <v>0.4</v>
      </c>
      <c r="O1734" s="1"/>
      <c r="P1734" s="2"/>
      <c r="Q1734" s="3"/>
      <c r="R1734" s="5"/>
    </row>
    <row r="1735" spans="1:18" x14ac:dyDescent="0.3">
      <c r="B1735" s="22" t="s">
        <v>10</v>
      </c>
      <c r="C1735" s="22">
        <v>1185732</v>
      </c>
      <c r="D1735" s="23">
        <v>44207</v>
      </c>
      <c r="E1735" s="22" t="s">
        <v>30</v>
      </c>
      <c r="F1735" s="22" t="s">
        <v>72</v>
      </c>
      <c r="G1735" s="22" t="s">
        <v>71</v>
      </c>
      <c r="H1735" s="22" t="s">
        <v>15</v>
      </c>
      <c r="I1735" s="24">
        <v>0.25</v>
      </c>
      <c r="J1735" s="25">
        <v>4750</v>
      </c>
      <c r="K1735" s="26">
        <f>I1735*J1735</f>
        <v>1187.5</v>
      </c>
      <c r="L1735" s="26">
        <f>K1735*M1735</f>
        <v>415.625</v>
      </c>
      <c r="M1735" s="27">
        <v>0.35</v>
      </c>
      <c r="O1735" s="1"/>
      <c r="P1735" s="2"/>
      <c r="Q1735" s="3"/>
      <c r="R1735" s="5"/>
    </row>
    <row r="1736" spans="1:18" x14ac:dyDescent="0.3">
      <c r="B1736" s="22" t="s">
        <v>10</v>
      </c>
      <c r="C1736" s="22">
        <v>1185732</v>
      </c>
      <c r="D1736" s="23">
        <v>44207</v>
      </c>
      <c r="E1736" s="22" t="s">
        <v>30</v>
      </c>
      <c r="F1736" s="22" t="s">
        <v>72</v>
      </c>
      <c r="G1736" s="22" t="s">
        <v>71</v>
      </c>
      <c r="H1736" s="22" t="s">
        <v>13</v>
      </c>
      <c r="I1736" s="24">
        <v>0.15000000000000002</v>
      </c>
      <c r="J1736" s="25">
        <v>4750</v>
      </c>
      <c r="K1736" s="26">
        <f t="shared" ref="K1736:K1739" si="569">I1736*J1736</f>
        <v>712.50000000000011</v>
      </c>
      <c r="L1736" s="26">
        <f t="shared" ref="L1736:L1739" si="570">K1736*M1736</f>
        <v>249.37500000000003</v>
      </c>
      <c r="M1736" s="27">
        <v>0.35</v>
      </c>
      <c r="O1736" s="1"/>
      <c r="P1736" s="2"/>
      <c r="Q1736" s="3"/>
      <c r="R1736" s="5"/>
    </row>
    <row r="1737" spans="1:18" x14ac:dyDescent="0.3">
      <c r="B1737" s="22" t="s">
        <v>10</v>
      </c>
      <c r="C1737" s="22">
        <v>1185732</v>
      </c>
      <c r="D1737" s="23">
        <v>44207</v>
      </c>
      <c r="E1737" s="22" t="s">
        <v>30</v>
      </c>
      <c r="F1737" s="22" t="s">
        <v>72</v>
      </c>
      <c r="G1737" s="22" t="s">
        <v>71</v>
      </c>
      <c r="H1737" s="22" t="s">
        <v>14</v>
      </c>
      <c r="I1737" s="24">
        <v>0.20000000000000007</v>
      </c>
      <c r="J1737" s="25">
        <v>3250</v>
      </c>
      <c r="K1737" s="26">
        <f t="shared" si="569"/>
        <v>650.00000000000023</v>
      </c>
      <c r="L1737" s="26">
        <f t="shared" si="570"/>
        <v>260.00000000000011</v>
      </c>
      <c r="M1737" s="27">
        <v>0.4</v>
      </c>
      <c r="O1737" s="1"/>
      <c r="P1737" s="2"/>
      <c r="Q1737" s="3"/>
      <c r="R1737" s="5"/>
    </row>
    <row r="1738" spans="1:18" x14ac:dyDescent="0.3">
      <c r="B1738" s="22" t="s">
        <v>10</v>
      </c>
      <c r="C1738" s="22">
        <v>1185732</v>
      </c>
      <c r="D1738" s="23">
        <v>44207</v>
      </c>
      <c r="E1738" s="22" t="s">
        <v>30</v>
      </c>
      <c r="F1738" s="22" t="s">
        <v>72</v>
      </c>
      <c r="G1738" s="22" t="s">
        <v>71</v>
      </c>
      <c r="H1738" s="22" t="s">
        <v>16</v>
      </c>
      <c r="I1738" s="24">
        <v>0.35</v>
      </c>
      <c r="J1738" s="25">
        <v>3750</v>
      </c>
      <c r="K1738" s="26">
        <f t="shared" si="569"/>
        <v>1312.5</v>
      </c>
      <c r="L1738" s="26">
        <f t="shared" si="570"/>
        <v>459.37499999999994</v>
      </c>
      <c r="M1738" s="27">
        <v>0.35</v>
      </c>
      <c r="O1738" s="1"/>
      <c r="P1738" s="2"/>
      <c r="Q1738" s="3"/>
      <c r="R1738" s="5"/>
    </row>
    <row r="1739" spans="1:18" x14ac:dyDescent="0.3">
      <c r="B1739" s="22" t="s">
        <v>10</v>
      </c>
      <c r="C1739" s="22">
        <v>1185732</v>
      </c>
      <c r="D1739" s="23">
        <v>44207</v>
      </c>
      <c r="E1739" s="22" t="s">
        <v>30</v>
      </c>
      <c r="F1739" s="22" t="s">
        <v>72</v>
      </c>
      <c r="G1739" s="22" t="s">
        <v>71</v>
      </c>
      <c r="H1739" s="22" t="s">
        <v>17</v>
      </c>
      <c r="I1739" s="24">
        <v>0.25</v>
      </c>
      <c r="J1739" s="25">
        <v>4750</v>
      </c>
      <c r="K1739" s="26">
        <f t="shared" si="569"/>
        <v>1187.5</v>
      </c>
      <c r="L1739" s="26">
        <f t="shared" si="570"/>
        <v>593.75</v>
      </c>
      <c r="M1739" s="27">
        <v>0.5</v>
      </c>
      <c r="O1739" s="1"/>
      <c r="P1739" s="2"/>
      <c r="Q1739" s="3"/>
      <c r="R1739" s="5"/>
    </row>
    <row r="1740" spans="1:18" x14ac:dyDescent="0.3">
      <c r="B1740" s="22" t="s">
        <v>10</v>
      </c>
      <c r="C1740" s="22">
        <v>1185732</v>
      </c>
      <c r="D1740" s="23">
        <v>44238</v>
      </c>
      <c r="E1740" s="22" t="s">
        <v>30</v>
      </c>
      <c r="F1740" s="22" t="s">
        <v>72</v>
      </c>
      <c r="G1740" s="22" t="s">
        <v>71</v>
      </c>
      <c r="H1740" s="22" t="s">
        <v>12</v>
      </c>
      <c r="I1740" s="24">
        <v>0.25</v>
      </c>
      <c r="J1740" s="25">
        <v>7250</v>
      </c>
      <c r="K1740" s="26">
        <f>I1740*J1740</f>
        <v>1812.5</v>
      </c>
      <c r="L1740" s="26">
        <f>K1740*M1740</f>
        <v>725</v>
      </c>
      <c r="M1740" s="27">
        <v>0.4</v>
      </c>
      <c r="O1740" s="1"/>
      <c r="P1740" s="2"/>
      <c r="Q1740" s="3"/>
      <c r="R1740" s="5"/>
    </row>
    <row r="1741" spans="1:18" x14ac:dyDescent="0.3">
      <c r="B1741" s="22" t="s">
        <v>10</v>
      </c>
      <c r="C1741" s="22">
        <v>1185732</v>
      </c>
      <c r="D1741" s="23">
        <v>44238</v>
      </c>
      <c r="E1741" s="22" t="s">
        <v>30</v>
      </c>
      <c r="F1741" s="22" t="s">
        <v>72</v>
      </c>
      <c r="G1741" s="22" t="s">
        <v>71</v>
      </c>
      <c r="H1741" s="22" t="s">
        <v>15</v>
      </c>
      <c r="I1741" s="24">
        <v>0.25</v>
      </c>
      <c r="J1741" s="25">
        <v>3750</v>
      </c>
      <c r="K1741" s="26">
        <f>I1741*J1741</f>
        <v>937.5</v>
      </c>
      <c r="L1741" s="26">
        <f>K1741*M1741</f>
        <v>328.125</v>
      </c>
      <c r="M1741" s="27">
        <v>0.35</v>
      </c>
      <c r="O1741" s="1"/>
      <c r="P1741" s="2"/>
      <c r="Q1741" s="3"/>
      <c r="R1741" s="5"/>
    </row>
    <row r="1742" spans="1:18" x14ac:dyDescent="0.3">
      <c r="B1742" s="22" t="s">
        <v>10</v>
      </c>
      <c r="C1742" s="22">
        <v>1185732</v>
      </c>
      <c r="D1742" s="23">
        <v>44238</v>
      </c>
      <c r="E1742" s="22" t="s">
        <v>30</v>
      </c>
      <c r="F1742" s="22" t="s">
        <v>72</v>
      </c>
      <c r="G1742" s="22" t="s">
        <v>71</v>
      </c>
      <c r="H1742" s="22" t="s">
        <v>13</v>
      </c>
      <c r="I1742" s="24">
        <v>0.15000000000000002</v>
      </c>
      <c r="J1742" s="25">
        <v>4250</v>
      </c>
      <c r="K1742" s="26">
        <f t="shared" ref="K1742:K1745" si="571">I1742*J1742</f>
        <v>637.50000000000011</v>
      </c>
      <c r="L1742" s="26">
        <f t="shared" ref="L1742:L1745" si="572">K1742*M1742</f>
        <v>223.12500000000003</v>
      </c>
      <c r="M1742" s="27">
        <v>0.35</v>
      </c>
      <c r="O1742" s="1"/>
      <c r="P1742" s="2"/>
      <c r="Q1742" s="3"/>
      <c r="R1742" s="5"/>
    </row>
    <row r="1743" spans="1:18" x14ac:dyDescent="0.3">
      <c r="B1743" s="22" t="s">
        <v>10</v>
      </c>
      <c r="C1743" s="22">
        <v>1185732</v>
      </c>
      <c r="D1743" s="23">
        <v>44238</v>
      </c>
      <c r="E1743" s="22" t="s">
        <v>30</v>
      </c>
      <c r="F1743" s="22" t="s">
        <v>72</v>
      </c>
      <c r="G1743" s="22" t="s">
        <v>71</v>
      </c>
      <c r="H1743" s="22" t="s">
        <v>14</v>
      </c>
      <c r="I1743" s="24">
        <v>0.20000000000000007</v>
      </c>
      <c r="J1743" s="25">
        <v>3000</v>
      </c>
      <c r="K1743" s="26">
        <f t="shared" si="571"/>
        <v>600.00000000000023</v>
      </c>
      <c r="L1743" s="26">
        <f t="shared" si="572"/>
        <v>240.00000000000011</v>
      </c>
      <c r="M1743" s="27">
        <v>0.4</v>
      </c>
      <c r="O1743" s="1"/>
      <c r="P1743" s="2"/>
      <c r="Q1743" s="3"/>
      <c r="R1743" s="5"/>
    </row>
    <row r="1744" spans="1:18" x14ac:dyDescent="0.3">
      <c r="B1744" s="22" t="s">
        <v>10</v>
      </c>
      <c r="C1744" s="22">
        <v>1185732</v>
      </c>
      <c r="D1744" s="23">
        <v>44238</v>
      </c>
      <c r="E1744" s="22" t="s">
        <v>30</v>
      </c>
      <c r="F1744" s="22" t="s">
        <v>72</v>
      </c>
      <c r="G1744" s="22" t="s">
        <v>71</v>
      </c>
      <c r="H1744" s="22" t="s">
        <v>16</v>
      </c>
      <c r="I1744" s="24">
        <v>0.35</v>
      </c>
      <c r="J1744" s="25">
        <v>3750</v>
      </c>
      <c r="K1744" s="26">
        <f t="shared" si="571"/>
        <v>1312.5</v>
      </c>
      <c r="L1744" s="26">
        <f t="shared" si="572"/>
        <v>459.37499999999994</v>
      </c>
      <c r="M1744" s="27">
        <v>0.35</v>
      </c>
      <c r="O1744" s="1"/>
      <c r="P1744" s="2"/>
      <c r="Q1744" s="3"/>
      <c r="R1744" s="5"/>
    </row>
    <row r="1745" spans="2:18" x14ac:dyDescent="0.3">
      <c r="B1745" s="22" t="s">
        <v>10</v>
      </c>
      <c r="C1745" s="22">
        <v>1185732</v>
      </c>
      <c r="D1745" s="23">
        <v>44238</v>
      </c>
      <c r="E1745" s="22" t="s">
        <v>30</v>
      </c>
      <c r="F1745" s="22" t="s">
        <v>72</v>
      </c>
      <c r="G1745" s="22" t="s">
        <v>71</v>
      </c>
      <c r="H1745" s="22" t="s">
        <v>17</v>
      </c>
      <c r="I1745" s="24">
        <v>0.25</v>
      </c>
      <c r="J1745" s="25">
        <v>4500</v>
      </c>
      <c r="K1745" s="26">
        <f t="shared" si="571"/>
        <v>1125</v>
      </c>
      <c r="L1745" s="26">
        <f t="shared" si="572"/>
        <v>562.5</v>
      </c>
      <c r="M1745" s="27">
        <v>0.5</v>
      </c>
      <c r="O1745" s="1"/>
      <c r="P1745" s="2"/>
      <c r="Q1745" s="3"/>
      <c r="R1745" s="5"/>
    </row>
    <row r="1746" spans="2:18" x14ac:dyDescent="0.3">
      <c r="B1746" s="22" t="s">
        <v>10</v>
      </c>
      <c r="C1746" s="22">
        <v>1185732</v>
      </c>
      <c r="D1746" s="23">
        <v>44265</v>
      </c>
      <c r="E1746" s="22" t="s">
        <v>30</v>
      </c>
      <c r="F1746" s="22" t="s">
        <v>72</v>
      </c>
      <c r="G1746" s="22" t="s">
        <v>71</v>
      </c>
      <c r="H1746" s="22" t="s">
        <v>12</v>
      </c>
      <c r="I1746" s="24">
        <v>0.30000000000000004</v>
      </c>
      <c r="J1746" s="25">
        <v>6700</v>
      </c>
      <c r="K1746" s="26">
        <f>I1746*J1746</f>
        <v>2010.0000000000002</v>
      </c>
      <c r="L1746" s="26">
        <f>K1746*M1746</f>
        <v>804.00000000000011</v>
      </c>
      <c r="M1746" s="27">
        <v>0.4</v>
      </c>
      <c r="O1746" s="1"/>
      <c r="P1746" s="2"/>
      <c r="Q1746" s="3"/>
      <c r="R1746" s="5"/>
    </row>
    <row r="1747" spans="2:18" x14ac:dyDescent="0.3">
      <c r="B1747" s="22" t="s">
        <v>10</v>
      </c>
      <c r="C1747" s="22">
        <v>1185732</v>
      </c>
      <c r="D1747" s="23">
        <v>44265</v>
      </c>
      <c r="E1747" s="22" t="s">
        <v>30</v>
      </c>
      <c r="F1747" s="22" t="s">
        <v>72</v>
      </c>
      <c r="G1747" s="22" t="s">
        <v>71</v>
      </c>
      <c r="H1747" s="22" t="s">
        <v>15</v>
      </c>
      <c r="I1747" s="24">
        <v>0.30000000000000004</v>
      </c>
      <c r="J1747" s="25">
        <v>3500</v>
      </c>
      <c r="K1747" s="26">
        <f>I1747*J1747</f>
        <v>1050.0000000000002</v>
      </c>
      <c r="L1747" s="26">
        <f>K1747*M1747</f>
        <v>367.50000000000006</v>
      </c>
      <c r="M1747" s="27">
        <v>0.35</v>
      </c>
      <c r="O1747" s="1"/>
      <c r="P1747" s="2"/>
      <c r="Q1747" s="3"/>
      <c r="R1747" s="5"/>
    </row>
    <row r="1748" spans="2:18" x14ac:dyDescent="0.3">
      <c r="B1748" s="22" t="s">
        <v>10</v>
      </c>
      <c r="C1748" s="22">
        <v>1185732</v>
      </c>
      <c r="D1748" s="23">
        <v>44265</v>
      </c>
      <c r="E1748" s="22" t="s">
        <v>30</v>
      </c>
      <c r="F1748" s="22" t="s">
        <v>72</v>
      </c>
      <c r="G1748" s="22" t="s">
        <v>71</v>
      </c>
      <c r="H1748" s="22" t="s">
        <v>13</v>
      </c>
      <c r="I1748" s="24">
        <v>0.20000000000000007</v>
      </c>
      <c r="J1748" s="25">
        <v>4000</v>
      </c>
      <c r="K1748" s="26">
        <f t="shared" ref="K1748:K1751" si="573">I1748*J1748</f>
        <v>800.00000000000023</v>
      </c>
      <c r="L1748" s="26">
        <f t="shared" ref="L1748:L1751" si="574">K1748*M1748</f>
        <v>280.00000000000006</v>
      </c>
      <c r="M1748" s="27">
        <v>0.35</v>
      </c>
      <c r="O1748" s="1"/>
      <c r="P1748" s="2"/>
      <c r="Q1748" s="3"/>
      <c r="R1748" s="5"/>
    </row>
    <row r="1749" spans="2:18" x14ac:dyDescent="0.3">
      <c r="B1749" s="22" t="s">
        <v>10</v>
      </c>
      <c r="C1749" s="22">
        <v>1185732</v>
      </c>
      <c r="D1749" s="23">
        <v>44265</v>
      </c>
      <c r="E1749" s="22" t="s">
        <v>30</v>
      </c>
      <c r="F1749" s="22" t="s">
        <v>72</v>
      </c>
      <c r="G1749" s="22" t="s">
        <v>71</v>
      </c>
      <c r="H1749" s="22" t="s">
        <v>14</v>
      </c>
      <c r="I1749" s="24">
        <v>0.25</v>
      </c>
      <c r="J1749" s="25">
        <v>2500</v>
      </c>
      <c r="K1749" s="26">
        <f t="shared" si="573"/>
        <v>625</v>
      </c>
      <c r="L1749" s="26">
        <f t="shared" si="574"/>
        <v>250</v>
      </c>
      <c r="M1749" s="27">
        <v>0.4</v>
      </c>
      <c r="O1749" s="1"/>
      <c r="P1749" s="2"/>
      <c r="Q1749" s="3"/>
      <c r="R1749" s="5"/>
    </row>
    <row r="1750" spans="2:18" x14ac:dyDescent="0.3">
      <c r="B1750" s="22" t="s">
        <v>10</v>
      </c>
      <c r="C1750" s="22">
        <v>1185732</v>
      </c>
      <c r="D1750" s="23">
        <v>44265</v>
      </c>
      <c r="E1750" s="22" t="s">
        <v>30</v>
      </c>
      <c r="F1750" s="22" t="s">
        <v>72</v>
      </c>
      <c r="G1750" s="22" t="s">
        <v>71</v>
      </c>
      <c r="H1750" s="22" t="s">
        <v>16</v>
      </c>
      <c r="I1750" s="24">
        <v>0.4</v>
      </c>
      <c r="J1750" s="25">
        <v>3000</v>
      </c>
      <c r="K1750" s="26">
        <f t="shared" si="573"/>
        <v>1200</v>
      </c>
      <c r="L1750" s="26">
        <f t="shared" si="574"/>
        <v>420</v>
      </c>
      <c r="M1750" s="27">
        <v>0.35</v>
      </c>
      <c r="O1750" s="1"/>
      <c r="P1750" s="2"/>
      <c r="Q1750" s="3"/>
      <c r="R1750" s="5"/>
    </row>
    <row r="1751" spans="2:18" x14ac:dyDescent="0.3">
      <c r="B1751" s="22" t="s">
        <v>10</v>
      </c>
      <c r="C1751" s="22">
        <v>1185732</v>
      </c>
      <c r="D1751" s="23">
        <v>44265</v>
      </c>
      <c r="E1751" s="22" t="s">
        <v>30</v>
      </c>
      <c r="F1751" s="22" t="s">
        <v>72</v>
      </c>
      <c r="G1751" s="22" t="s">
        <v>71</v>
      </c>
      <c r="H1751" s="22" t="s">
        <v>17</v>
      </c>
      <c r="I1751" s="24">
        <v>0.30000000000000004</v>
      </c>
      <c r="J1751" s="25">
        <v>4000</v>
      </c>
      <c r="K1751" s="26">
        <f t="shared" si="573"/>
        <v>1200.0000000000002</v>
      </c>
      <c r="L1751" s="26">
        <f t="shared" si="574"/>
        <v>600.00000000000011</v>
      </c>
      <c r="M1751" s="27">
        <v>0.5</v>
      </c>
      <c r="O1751" s="1"/>
      <c r="P1751" s="2"/>
      <c r="Q1751" s="3"/>
      <c r="R1751" s="5"/>
    </row>
    <row r="1752" spans="2:18" x14ac:dyDescent="0.3">
      <c r="B1752" s="22" t="s">
        <v>10</v>
      </c>
      <c r="C1752" s="22">
        <v>1185732</v>
      </c>
      <c r="D1752" s="23">
        <v>44297</v>
      </c>
      <c r="E1752" s="22" t="s">
        <v>30</v>
      </c>
      <c r="F1752" s="22" t="s">
        <v>72</v>
      </c>
      <c r="G1752" s="22" t="s">
        <v>71</v>
      </c>
      <c r="H1752" s="22" t="s">
        <v>12</v>
      </c>
      <c r="I1752" s="24">
        <v>0.30000000000000004</v>
      </c>
      <c r="J1752" s="25">
        <v>6250</v>
      </c>
      <c r="K1752" s="26">
        <f>I1752*J1752</f>
        <v>1875.0000000000002</v>
      </c>
      <c r="L1752" s="26">
        <f>K1752*M1752</f>
        <v>750.00000000000011</v>
      </c>
      <c r="M1752" s="27">
        <v>0.4</v>
      </c>
      <c r="O1752" s="1"/>
      <c r="P1752" s="2"/>
      <c r="Q1752" s="3"/>
      <c r="R1752" s="5"/>
    </row>
    <row r="1753" spans="2:18" x14ac:dyDescent="0.3">
      <c r="B1753" s="22" t="s">
        <v>10</v>
      </c>
      <c r="C1753" s="22">
        <v>1185732</v>
      </c>
      <c r="D1753" s="23">
        <v>44297</v>
      </c>
      <c r="E1753" s="22" t="s">
        <v>30</v>
      </c>
      <c r="F1753" s="22" t="s">
        <v>72</v>
      </c>
      <c r="G1753" s="22" t="s">
        <v>71</v>
      </c>
      <c r="H1753" s="22" t="s">
        <v>15</v>
      </c>
      <c r="I1753" s="24">
        <v>0.25000000000000006</v>
      </c>
      <c r="J1753" s="25">
        <v>3250</v>
      </c>
      <c r="K1753" s="26">
        <f>I1753*J1753</f>
        <v>812.50000000000023</v>
      </c>
      <c r="L1753" s="26">
        <f>K1753*M1753</f>
        <v>284.37500000000006</v>
      </c>
      <c r="M1753" s="27">
        <v>0.35</v>
      </c>
      <c r="O1753" s="1"/>
      <c r="P1753" s="2"/>
      <c r="Q1753" s="3"/>
      <c r="R1753" s="5"/>
    </row>
    <row r="1754" spans="2:18" x14ac:dyDescent="0.3">
      <c r="B1754" s="22" t="s">
        <v>10</v>
      </c>
      <c r="C1754" s="22">
        <v>1185732</v>
      </c>
      <c r="D1754" s="23">
        <v>44297</v>
      </c>
      <c r="E1754" s="22" t="s">
        <v>30</v>
      </c>
      <c r="F1754" s="22" t="s">
        <v>72</v>
      </c>
      <c r="G1754" s="22" t="s">
        <v>71</v>
      </c>
      <c r="H1754" s="22" t="s">
        <v>13</v>
      </c>
      <c r="I1754" s="24">
        <v>0.15000000000000008</v>
      </c>
      <c r="J1754" s="25">
        <v>3250</v>
      </c>
      <c r="K1754" s="26">
        <f t="shared" ref="K1754:K1757" si="575">I1754*J1754</f>
        <v>487.50000000000023</v>
      </c>
      <c r="L1754" s="26">
        <f t="shared" ref="L1754:L1757" si="576">K1754*M1754</f>
        <v>170.62500000000006</v>
      </c>
      <c r="M1754" s="27">
        <v>0.35</v>
      </c>
      <c r="O1754" s="1"/>
      <c r="P1754" s="2"/>
      <c r="Q1754" s="3"/>
      <c r="R1754" s="5"/>
    </row>
    <row r="1755" spans="2:18" x14ac:dyDescent="0.3">
      <c r="B1755" s="22" t="s">
        <v>10</v>
      </c>
      <c r="C1755" s="22">
        <v>1185732</v>
      </c>
      <c r="D1755" s="23">
        <v>44297</v>
      </c>
      <c r="E1755" s="22" t="s">
        <v>30</v>
      </c>
      <c r="F1755" s="22" t="s">
        <v>72</v>
      </c>
      <c r="G1755" s="22" t="s">
        <v>71</v>
      </c>
      <c r="H1755" s="22" t="s">
        <v>14</v>
      </c>
      <c r="I1755" s="24">
        <v>0.2</v>
      </c>
      <c r="J1755" s="25">
        <v>2500</v>
      </c>
      <c r="K1755" s="26">
        <f t="shared" si="575"/>
        <v>500</v>
      </c>
      <c r="L1755" s="26">
        <f t="shared" si="576"/>
        <v>200</v>
      </c>
      <c r="M1755" s="27">
        <v>0.4</v>
      </c>
      <c r="O1755" s="1"/>
      <c r="P1755" s="2"/>
      <c r="Q1755" s="3"/>
      <c r="R1755" s="5"/>
    </row>
    <row r="1756" spans="2:18" x14ac:dyDescent="0.3">
      <c r="B1756" s="22" t="s">
        <v>10</v>
      </c>
      <c r="C1756" s="22">
        <v>1185732</v>
      </c>
      <c r="D1756" s="23">
        <v>44297</v>
      </c>
      <c r="E1756" s="22" t="s">
        <v>30</v>
      </c>
      <c r="F1756" s="22" t="s">
        <v>72</v>
      </c>
      <c r="G1756" s="22" t="s">
        <v>71</v>
      </c>
      <c r="H1756" s="22" t="s">
        <v>16</v>
      </c>
      <c r="I1756" s="24">
        <v>0.35000000000000003</v>
      </c>
      <c r="J1756" s="25">
        <v>2750</v>
      </c>
      <c r="K1756" s="26">
        <f t="shared" si="575"/>
        <v>962.50000000000011</v>
      </c>
      <c r="L1756" s="26">
        <f t="shared" si="576"/>
        <v>336.875</v>
      </c>
      <c r="M1756" s="27">
        <v>0.35</v>
      </c>
      <c r="O1756" s="1"/>
      <c r="P1756" s="2"/>
      <c r="Q1756" s="3"/>
      <c r="R1756" s="5"/>
    </row>
    <row r="1757" spans="2:18" x14ac:dyDescent="0.3">
      <c r="B1757" s="22" t="s">
        <v>10</v>
      </c>
      <c r="C1757" s="22">
        <v>1185732</v>
      </c>
      <c r="D1757" s="23">
        <v>44297</v>
      </c>
      <c r="E1757" s="22" t="s">
        <v>30</v>
      </c>
      <c r="F1757" s="22" t="s">
        <v>72</v>
      </c>
      <c r="G1757" s="22" t="s">
        <v>71</v>
      </c>
      <c r="H1757" s="22" t="s">
        <v>17</v>
      </c>
      <c r="I1757" s="24">
        <v>0.25000000000000006</v>
      </c>
      <c r="J1757" s="25">
        <v>4000</v>
      </c>
      <c r="K1757" s="26">
        <f t="shared" si="575"/>
        <v>1000.0000000000002</v>
      </c>
      <c r="L1757" s="26">
        <f t="shared" si="576"/>
        <v>500.00000000000011</v>
      </c>
      <c r="M1757" s="27">
        <v>0.5</v>
      </c>
      <c r="O1757" s="1"/>
      <c r="P1757" s="2"/>
      <c r="Q1757" s="3"/>
      <c r="R1757" s="5"/>
    </row>
    <row r="1758" spans="2:18" x14ac:dyDescent="0.3">
      <c r="B1758" s="22" t="s">
        <v>10</v>
      </c>
      <c r="C1758" s="22">
        <v>1185732</v>
      </c>
      <c r="D1758" s="23">
        <v>44328</v>
      </c>
      <c r="E1758" s="22" t="s">
        <v>30</v>
      </c>
      <c r="F1758" s="22" t="s">
        <v>72</v>
      </c>
      <c r="G1758" s="22" t="s">
        <v>71</v>
      </c>
      <c r="H1758" s="22" t="s">
        <v>12</v>
      </c>
      <c r="I1758" s="24">
        <v>0.35000000000000003</v>
      </c>
      <c r="J1758" s="25">
        <v>6700</v>
      </c>
      <c r="K1758" s="26">
        <f>I1758*J1758</f>
        <v>2345</v>
      </c>
      <c r="L1758" s="26">
        <f>K1758*M1758</f>
        <v>938</v>
      </c>
      <c r="M1758" s="27">
        <v>0.4</v>
      </c>
      <c r="O1758" s="1"/>
      <c r="P1758" s="2"/>
      <c r="Q1758" s="3"/>
      <c r="R1758" s="5"/>
    </row>
    <row r="1759" spans="2:18" x14ac:dyDescent="0.3">
      <c r="B1759" s="22" t="s">
        <v>10</v>
      </c>
      <c r="C1759" s="22">
        <v>1185732</v>
      </c>
      <c r="D1759" s="23">
        <v>44328</v>
      </c>
      <c r="E1759" s="22" t="s">
        <v>30</v>
      </c>
      <c r="F1759" s="22" t="s">
        <v>72</v>
      </c>
      <c r="G1759" s="22" t="s">
        <v>71</v>
      </c>
      <c r="H1759" s="22" t="s">
        <v>15</v>
      </c>
      <c r="I1759" s="24">
        <v>0.3000000000000001</v>
      </c>
      <c r="J1759" s="25">
        <v>3750</v>
      </c>
      <c r="K1759" s="26">
        <f>I1759*J1759</f>
        <v>1125.0000000000005</v>
      </c>
      <c r="L1759" s="26">
        <f>K1759*M1759</f>
        <v>393.75000000000011</v>
      </c>
      <c r="M1759" s="27">
        <v>0.35</v>
      </c>
      <c r="O1759" s="1"/>
      <c r="P1759" s="2"/>
      <c r="Q1759" s="3"/>
      <c r="R1759" s="5"/>
    </row>
    <row r="1760" spans="2:18" x14ac:dyDescent="0.3">
      <c r="B1760" s="22" t="s">
        <v>10</v>
      </c>
      <c r="C1760" s="22">
        <v>1185732</v>
      </c>
      <c r="D1760" s="23">
        <v>44328</v>
      </c>
      <c r="E1760" s="22" t="s">
        <v>30</v>
      </c>
      <c r="F1760" s="22" t="s">
        <v>72</v>
      </c>
      <c r="G1760" s="22" t="s">
        <v>71</v>
      </c>
      <c r="H1760" s="22" t="s">
        <v>13</v>
      </c>
      <c r="I1760" s="24">
        <v>0.25000000000000006</v>
      </c>
      <c r="J1760" s="25">
        <v>3500</v>
      </c>
      <c r="K1760" s="26">
        <f t="shared" ref="K1760:K1763" si="577">I1760*J1760</f>
        <v>875.00000000000023</v>
      </c>
      <c r="L1760" s="26">
        <f t="shared" ref="L1760:L1763" si="578">K1760*M1760</f>
        <v>306.25000000000006</v>
      </c>
      <c r="M1760" s="27">
        <v>0.35</v>
      </c>
      <c r="O1760" s="1"/>
      <c r="P1760" s="2"/>
      <c r="Q1760" s="3"/>
      <c r="R1760" s="5"/>
    </row>
    <row r="1761" spans="2:18" x14ac:dyDescent="0.3">
      <c r="B1761" s="22" t="s">
        <v>10</v>
      </c>
      <c r="C1761" s="22">
        <v>1185732</v>
      </c>
      <c r="D1761" s="23">
        <v>44328</v>
      </c>
      <c r="E1761" s="22" t="s">
        <v>30</v>
      </c>
      <c r="F1761" s="22" t="s">
        <v>72</v>
      </c>
      <c r="G1761" s="22" t="s">
        <v>71</v>
      </c>
      <c r="H1761" s="22" t="s">
        <v>14</v>
      </c>
      <c r="I1761" s="24">
        <v>0.25000000000000006</v>
      </c>
      <c r="J1761" s="25">
        <v>2750</v>
      </c>
      <c r="K1761" s="26">
        <f t="shared" si="577"/>
        <v>687.50000000000011</v>
      </c>
      <c r="L1761" s="26">
        <f t="shared" si="578"/>
        <v>275.00000000000006</v>
      </c>
      <c r="M1761" s="27">
        <v>0.4</v>
      </c>
      <c r="O1761" s="1"/>
      <c r="P1761" s="2"/>
      <c r="Q1761" s="3"/>
      <c r="R1761" s="5"/>
    </row>
    <row r="1762" spans="2:18" x14ac:dyDescent="0.3">
      <c r="B1762" s="22" t="s">
        <v>10</v>
      </c>
      <c r="C1762" s="22">
        <v>1185732</v>
      </c>
      <c r="D1762" s="23">
        <v>44328</v>
      </c>
      <c r="E1762" s="22" t="s">
        <v>30</v>
      </c>
      <c r="F1762" s="22" t="s">
        <v>72</v>
      </c>
      <c r="G1762" s="22" t="s">
        <v>71</v>
      </c>
      <c r="H1762" s="22" t="s">
        <v>16</v>
      </c>
      <c r="I1762" s="24">
        <v>0.39999999999999997</v>
      </c>
      <c r="J1762" s="25">
        <v>3000</v>
      </c>
      <c r="K1762" s="26">
        <f t="shared" si="577"/>
        <v>1200</v>
      </c>
      <c r="L1762" s="26">
        <f t="shared" si="578"/>
        <v>420</v>
      </c>
      <c r="M1762" s="27">
        <v>0.35</v>
      </c>
      <c r="O1762" s="1"/>
      <c r="P1762" s="2"/>
      <c r="Q1762" s="3"/>
      <c r="R1762" s="5"/>
    </row>
    <row r="1763" spans="2:18" x14ac:dyDescent="0.3">
      <c r="B1763" s="22" t="s">
        <v>10</v>
      </c>
      <c r="C1763" s="22">
        <v>1185732</v>
      </c>
      <c r="D1763" s="23">
        <v>44328</v>
      </c>
      <c r="E1763" s="22" t="s">
        <v>30</v>
      </c>
      <c r="F1763" s="22" t="s">
        <v>72</v>
      </c>
      <c r="G1763" s="22" t="s">
        <v>71</v>
      </c>
      <c r="H1763" s="22" t="s">
        <v>17</v>
      </c>
      <c r="I1763" s="24">
        <v>0.44999999999999996</v>
      </c>
      <c r="J1763" s="25">
        <v>4000</v>
      </c>
      <c r="K1763" s="26">
        <f t="shared" si="577"/>
        <v>1799.9999999999998</v>
      </c>
      <c r="L1763" s="26">
        <f t="shared" si="578"/>
        <v>899.99999999999989</v>
      </c>
      <c r="M1763" s="27">
        <v>0.5</v>
      </c>
      <c r="O1763" s="1"/>
      <c r="P1763" s="2"/>
      <c r="Q1763" s="3"/>
      <c r="R1763" s="5"/>
    </row>
    <row r="1764" spans="2:18" x14ac:dyDescent="0.3">
      <c r="B1764" s="22" t="s">
        <v>10</v>
      </c>
      <c r="C1764" s="22">
        <v>1185732</v>
      </c>
      <c r="D1764" s="23">
        <v>44358</v>
      </c>
      <c r="E1764" s="22" t="s">
        <v>30</v>
      </c>
      <c r="F1764" s="22" t="s">
        <v>72</v>
      </c>
      <c r="G1764" s="22" t="s">
        <v>71</v>
      </c>
      <c r="H1764" s="22" t="s">
        <v>12</v>
      </c>
      <c r="I1764" s="24">
        <v>0.30000000000000004</v>
      </c>
      <c r="J1764" s="25">
        <v>6500</v>
      </c>
      <c r="K1764" s="26">
        <f>I1764*J1764</f>
        <v>1950.0000000000002</v>
      </c>
      <c r="L1764" s="26">
        <f>K1764*M1764</f>
        <v>780.00000000000011</v>
      </c>
      <c r="M1764" s="27">
        <v>0.4</v>
      </c>
      <c r="O1764" s="1"/>
      <c r="P1764" s="2"/>
      <c r="Q1764" s="3"/>
      <c r="R1764" s="5"/>
    </row>
    <row r="1765" spans="2:18" x14ac:dyDescent="0.3">
      <c r="B1765" s="22" t="s">
        <v>10</v>
      </c>
      <c r="C1765" s="22">
        <v>1185732</v>
      </c>
      <c r="D1765" s="23">
        <v>44358</v>
      </c>
      <c r="E1765" s="22" t="s">
        <v>30</v>
      </c>
      <c r="F1765" s="22" t="s">
        <v>72</v>
      </c>
      <c r="G1765" s="22" t="s">
        <v>71</v>
      </c>
      <c r="H1765" s="22" t="s">
        <v>15</v>
      </c>
      <c r="I1765" s="24">
        <v>0.25000000000000011</v>
      </c>
      <c r="J1765" s="25">
        <v>4000</v>
      </c>
      <c r="K1765" s="26">
        <f>I1765*J1765</f>
        <v>1000.0000000000005</v>
      </c>
      <c r="L1765" s="26">
        <f>K1765*M1765</f>
        <v>350.00000000000011</v>
      </c>
      <c r="M1765" s="27">
        <v>0.35</v>
      </c>
      <c r="O1765" s="1"/>
      <c r="P1765" s="2"/>
      <c r="Q1765" s="3"/>
      <c r="R1765" s="5"/>
    </row>
    <row r="1766" spans="2:18" x14ac:dyDescent="0.3">
      <c r="B1766" s="22" t="s">
        <v>10</v>
      </c>
      <c r="C1766" s="22">
        <v>1185732</v>
      </c>
      <c r="D1766" s="23">
        <v>44358</v>
      </c>
      <c r="E1766" s="22" t="s">
        <v>30</v>
      </c>
      <c r="F1766" s="22" t="s">
        <v>72</v>
      </c>
      <c r="G1766" s="22" t="s">
        <v>71</v>
      </c>
      <c r="H1766" s="22" t="s">
        <v>13</v>
      </c>
      <c r="I1766" s="24">
        <v>0.20000000000000007</v>
      </c>
      <c r="J1766" s="25">
        <v>4250</v>
      </c>
      <c r="K1766" s="26">
        <f t="shared" ref="K1766:K1769" si="579">I1766*J1766</f>
        <v>850.00000000000023</v>
      </c>
      <c r="L1766" s="26">
        <f t="shared" ref="L1766:L1769" si="580">K1766*M1766</f>
        <v>297.50000000000006</v>
      </c>
      <c r="M1766" s="27">
        <v>0.35</v>
      </c>
      <c r="O1766" s="1"/>
      <c r="P1766" s="2"/>
      <c r="Q1766" s="3"/>
      <c r="R1766" s="5"/>
    </row>
    <row r="1767" spans="2:18" x14ac:dyDescent="0.3">
      <c r="B1767" s="22" t="s">
        <v>10</v>
      </c>
      <c r="C1767" s="22">
        <v>1185732</v>
      </c>
      <c r="D1767" s="23">
        <v>44358</v>
      </c>
      <c r="E1767" s="22" t="s">
        <v>30</v>
      </c>
      <c r="F1767" s="22" t="s">
        <v>72</v>
      </c>
      <c r="G1767" s="22" t="s">
        <v>71</v>
      </c>
      <c r="H1767" s="22" t="s">
        <v>14</v>
      </c>
      <c r="I1767" s="24">
        <v>0.20000000000000007</v>
      </c>
      <c r="J1767" s="25">
        <v>4000</v>
      </c>
      <c r="K1767" s="26">
        <f t="shared" si="579"/>
        <v>800.00000000000023</v>
      </c>
      <c r="L1767" s="26">
        <f t="shared" si="580"/>
        <v>320.00000000000011</v>
      </c>
      <c r="M1767" s="27">
        <v>0.4</v>
      </c>
      <c r="O1767" s="1"/>
      <c r="P1767" s="2"/>
      <c r="Q1767" s="3"/>
      <c r="R1767" s="5"/>
    </row>
    <row r="1768" spans="2:18" x14ac:dyDescent="0.3">
      <c r="B1768" s="22" t="s">
        <v>10</v>
      </c>
      <c r="C1768" s="22">
        <v>1185732</v>
      </c>
      <c r="D1768" s="23">
        <v>44358</v>
      </c>
      <c r="E1768" s="22" t="s">
        <v>30</v>
      </c>
      <c r="F1768" s="22" t="s">
        <v>72</v>
      </c>
      <c r="G1768" s="22" t="s">
        <v>71</v>
      </c>
      <c r="H1768" s="22" t="s">
        <v>16</v>
      </c>
      <c r="I1768" s="24">
        <v>0.35000000000000003</v>
      </c>
      <c r="J1768" s="25">
        <v>4000</v>
      </c>
      <c r="K1768" s="26">
        <f t="shared" si="579"/>
        <v>1400.0000000000002</v>
      </c>
      <c r="L1768" s="26">
        <f t="shared" si="580"/>
        <v>490.00000000000006</v>
      </c>
      <c r="M1768" s="27">
        <v>0.35</v>
      </c>
      <c r="O1768" s="1"/>
      <c r="P1768" s="2"/>
      <c r="Q1768" s="3"/>
      <c r="R1768" s="5"/>
    </row>
    <row r="1769" spans="2:18" x14ac:dyDescent="0.3">
      <c r="B1769" s="22" t="s">
        <v>10</v>
      </c>
      <c r="C1769" s="22">
        <v>1185732</v>
      </c>
      <c r="D1769" s="23">
        <v>44358</v>
      </c>
      <c r="E1769" s="22" t="s">
        <v>30</v>
      </c>
      <c r="F1769" s="22" t="s">
        <v>72</v>
      </c>
      <c r="G1769" s="22" t="s">
        <v>71</v>
      </c>
      <c r="H1769" s="22" t="s">
        <v>17</v>
      </c>
      <c r="I1769" s="24">
        <v>0.4</v>
      </c>
      <c r="J1769" s="25">
        <v>5750</v>
      </c>
      <c r="K1769" s="26">
        <f t="shared" si="579"/>
        <v>2300</v>
      </c>
      <c r="L1769" s="26">
        <f t="shared" si="580"/>
        <v>1150</v>
      </c>
      <c r="M1769" s="27">
        <v>0.5</v>
      </c>
      <c r="O1769" s="1"/>
      <c r="P1769" s="2"/>
      <c r="Q1769" s="3"/>
      <c r="R1769" s="5"/>
    </row>
    <row r="1770" spans="2:18" x14ac:dyDescent="0.3">
      <c r="B1770" s="22" t="s">
        <v>10</v>
      </c>
      <c r="C1770" s="22">
        <v>1185732</v>
      </c>
      <c r="D1770" s="23">
        <v>44387</v>
      </c>
      <c r="E1770" s="22" t="s">
        <v>30</v>
      </c>
      <c r="F1770" s="22" t="s">
        <v>72</v>
      </c>
      <c r="G1770" s="22" t="s">
        <v>71</v>
      </c>
      <c r="H1770" s="22" t="s">
        <v>12</v>
      </c>
      <c r="I1770" s="24">
        <v>0.35000000000000003</v>
      </c>
      <c r="J1770" s="25">
        <v>8000</v>
      </c>
      <c r="K1770" s="26">
        <f>I1770*J1770</f>
        <v>2800.0000000000005</v>
      </c>
      <c r="L1770" s="26">
        <f>K1770*M1770</f>
        <v>1120.0000000000002</v>
      </c>
      <c r="M1770" s="27">
        <v>0.4</v>
      </c>
      <c r="O1770" s="1"/>
      <c r="P1770" s="2"/>
      <c r="Q1770" s="3"/>
      <c r="R1770" s="5"/>
    </row>
    <row r="1771" spans="2:18" x14ac:dyDescent="0.3">
      <c r="B1771" s="22" t="s">
        <v>10</v>
      </c>
      <c r="C1771" s="22">
        <v>1185732</v>
      </c>
      <c r="D1771" s="23">
        <v>44387</v>
      </c>
      <c r="E1771" s="22" t="s">
        <v>30</v>
      </c>
      <c r="F1771" s="22" t="s">
        <v>72</v>
      </c>
      <c r="G1771" s="22" t="s">
        <v>71</v>
      </c>
      <c r="H1771" s="22" t="s">
        <v>15</v>
      </c>
      <c r="I1771" s="24">
        <v>0.3000000000000001</v>
      </c>
      <c r="J1771" s="25">
        <v>5500</v>
      </c>
      <c r="K1771" s="26">
        <f>I1771*J1771</f>
        <v>1650.0000000000005</v>
      </c>
      <c r="L1771" s="26">
        <f>K1771*M1771</f>
        <v>577.50000000000011</v>
      </c>
      <c r="M1771" s="27">
        <v>0.35</v>
      </c>
      <c r="O1771" s="1"/>
      <c r="P1771" s="2"/>
      <c r="Q1771" s="3"/>
      <c r="R1771" s="5"/>
    </row>
    <row r="1772" spans="2:18" x14ac:dyDescent="0.3">
      <c r="B1772" s="22" t="s">
        <v>10</v>
      </c>
      <c r="C1772" s="22">
        <v>1185732</v>
      </c>
      <c r="D1772" s="23">
        <v>44387</v>
      </c>
      <c r="E1772" s="22" t="s">
        <v>30</v>
      </c>
      <c r="F1772" s="22" t="s">
        <v>72</v>
      </c>
      <c r="G1772" s="22" t="s">
        <v>71</v>
      </c>
      <c r="H1772" s="22" t="s">
        <v>13</v>
      </c>
      <c r="I1772" s="24">
        <v>0.25000000000000006</v>
      </c>
      <c r="J1772" s="25">
        <v>4750</v>
      </c>
      <c r="K1772" s="26">
        <f t="shared" ref="K1772:K1775" si="581">I1772*J1772</f>
        <v>1187.5000000000002</v>
      </c>
      <c r="L1772" s="26">
        <f t="shared" ref="L1772:L1775" si="582">K1772*M1772</f>
        <v>415.62500000000006</v>
      </c>
      <c r="M1772" s="27">
        <v>0.35</v>
      </c>
      <c r="O1772" s="1"/>
      <c r="P1772" s="2"/>
      <c r="Q1772" s="3"/>
      <c r="R1772" s="5"/>
    </row>
    <row r="1773" spans="2:18" x14ac:dyDescent="0.3">
      <c r="B1773" s="22" t="s">
        <v>10</v>
      </c>
      <c r="C1773" s="22">
        <v>1185732</v>
      </c>
      <c r="D1773" s="23">
        <v>44387</v>
      </c>
      <c r="E1773" s="22" t="s">
        <v>30</v>
      </c>
      <c r="F1773" s="22" t="s">
        <v>72</v>
      </c>
      <c r="G1773" s="22" t="s">
        <v>71</v>
      </c>
      <c r="H1773" s="22" t="s">
        <v>14</v>
      </c>
      <c r="I1773" s="24">
        <v>0.25000000000000006</v>
      </c>
      <c r="J1773" s="25">
        <v>4250</v>
      </c>
      <c r="K1773" s="26">
        <f t="shared" si="581"/>
        <v>1062.5000000000002</v>
      </c>
      <c r="L1773" s="26">
        <f t="shared" si="582"/>
        <v>425.00000000000011</v>
      </c>
      <c r="M1773" s="27">
        <v>0.4</v>
      </c>
      <c r="O1773" s="1"/>
      <c r="P1773" s="2"/>
      <c r="Q1773" s="3"/>
      <c r="R1773" s="5"/>
    </row>
    <row r="1774" spans="2:18" x14ac:dyDescent="0.3">
      <c r="B1774" s="22" t="s">
        <v>10</v>
      </c>
      <c r="C1774" s="22">
        <v>1185732</v>
      </c>
      <c r="D1774" s="23">
        <v>44387</v>
      </c>
      <c r="E1774" s="22" t="s">
        <v>30</v>
      </c>
      <c r="F1774" s="22" t="s">
        <v>72</v>
      </c>
      <c r="G1774" s="22" t="s">
        <v>71</v>
      </c>
      <c r="H1774" s="22" t="s">
        <v>16</v>
      </c>
      <c r="I1774" s="24">
        <v>0.35000000000000003</v>
      </c>
      <c r="J1774" s="25">
        <v>4250</v>
      </c>
      <c r="K1774" s="26">
        <f t="shared" si="581"/>
        <v>1487.5000000000002</v>
      </c>
      <c r="L1774" s="26">
        <f t="shared" si="582"/>
        <v>520.625</v>
      </c>
      <c r="M1774" s="27">
        <v>0.35</v>
      </c>
      <c r="O1774" s="1"/>
      <c r="P1774" s="2"/>
      <c r="Q1774" s="3"/>
      <c r="R1774" s="5"/>
    </row>
    <row r="1775" spans="2:18" x14ac:dyDescent="0.3">
      <c r="B1775" s="22" t="s">
        <v>10</v>
      </c>
      <c r="C1775" s="22">
        <v>1185732</v>
      </c>
      <c r="D1775" s="23">
        <v>44387</v>
      </c>
      <c r="E1775" s="22" t="s">
        <v>30</v>
      </c>
      <c r="F1775" s="22" t="s">
        <v>72</v>
      </c>
      <c r="G1775" s="22" t="s">
        <v>71</v>
      </c>
      <c r="H1775" s="22" t="s">
        <v>17</v>
      </c>
      <c r="I1775" s="24">
        <v>0.4</v>
      </c>
      <c r="J1775" s="25">
        <v>6000</v>
      </c>
      <c r="K1775" s="26">
        <f t="shared" si="581"/>
        <v>2400</v>
      </c>
      <c r="L1775" s="26">
        <f t="shared" si="582"/>
        <v>1200</v>
      </c>
      <c r="M1775" s="27">
        <v>0.5</v>
      </c>
      <c r="O1775" s="1"/>
      <c r="P1775" s="2"/>
      <c r="Q1775" s="3"/>
      <c r="R1775" s="5"/>
    </row>
    <row r="1776" spans="2:18" x14ac:dyDescent="0.3">
      <c r="B1776" s="22" t="s">
        <v>10</v>
      </c>
      <c r="C1776" s="22">
        <v>1185732</v>
      </c>
      <c r="D1776" s="23">
        <v>44419</v>
      </c>
      <c r="E1776" s="22" t="s">
        <v>30</v>
      </c>
      <c r="F1776" s="22" t="s">
        <v>72</v>
      </c>
      <c r="G1776" s="22" t="s">
        <v>71</v>
      </c>
      <c r="H1776" s="22" t="s">
        <v>12</v>
      </c>
      <c r="I1776" s="24">
        <v>0.35000000000000003</v>
      </c>
      <c r="J1776" s="25">
        <v>7500</v>
      </c>
      <c r="K1776" s="26">
        <f>I1776*J1776</f>
        <v>2625.0000000000005</v>
      </c>
      <c r="L1776" s="26">
        <f>K1776*M1776</f>
        <v>1050.0000000000002</v>
      </c>
      <c r="M1776" s="27">
        <v>0.4</v>
      </c>
      <c r="O1776" s="1"/>
      <c r="P1776" s="2"/>
      <c r="Q1776" s="3"/>
      <c r="R1776" s="5"/>
    </row>
    <row r="1777" spans="2:18" x14ac:dyDescent="0.3">
      <c r="B1777" s="22" t="s">
        <v>10</v>
      </c>
      <c r="C1777" s="22">
        <v>1185732</v>
      </c>
      <c r="D1777" s="23">
        <v>44419</v>
      </c>
      <c r="E1777" s="22" t="s">
        <v>30</v>
      </c>
      <c r="F1777" s="22" t="s">
        <v>72</v>
      </c>
      <c r="G1777" s="22" t="s">
        <v>71</v>
      </c>
      <c r="H1777" s="22" t="s">
        <v>15</v>
      </c>
      <c r="I1777" s="24">
        <v>0.35000000000000009</v>
      </c>
      <c r="J1777" s="25">
        <v>5250</v>
      </c>
      <c r="K1777" s="26">
        <f>I1777*J1777</f>
        <v>1837.5000000000005</v>
      </c>
      <c r="L1777" s="26">
        <f>K1777*M1777</f>
        <v>643.12500000000011</v>
      </c>
      <c r="M1777" s="27">
        <v>0.35</v>
      </c>
      <c r="O1777" s="1"/>
      <c r="P1777" s="2"/>
      <c r="Q1777" s="3"/>
      <c r="R1777" s="5"/>
    </row>
    <row r="1778" spans="2:18" x14ac:dyDescent="0.3">
      <c r="B1778" s="22" t="s">
        <v>10</v>
      </c>
      <c r="C1778" s="22">
        <v>1185732</v>
      </c>
      <c r="D1778" s="23">
        <v>44419</v>
      </c>
      <c r="E1778" s="22" t="s">
        <v>30</v>
      </c>
      <c r="F1778" s="22" t="s">
        <v>72</v>
      </c>
      <c r="G1778" s="22" t="s">
        <v>71</v>
      </c>
      <c r="H1778" s="22" t="s">
        <v>13</v>
      </c>
      <c r="I1778" s="24">
        <v>0.30000000000000004</v>
      </c>
      <c r="J1778" s="25">
        <v>4500</v>
      </c>
      <c r="K1778" s="26">
        <f t="shared" ref="K1778:K1781" si="583">I1778*J1778</f>
        <v>1350.0000000000002</v>
      </c>
      <c r="L1778" s="26">
        <f t="shared" ref="L1778:L1781" si="584">K1778*M1778</f>
        <v>472.50000000000006</v>
      </c>
      <c r="M1778" s="27">
        <v>0.35</v>
      </c>
      <c r="O1778" s="1"/>
      <c r="P1778" s="2"/>
      <c r="Q1778" s="3"/>
      <c r="R1778" s="5"/>
    </row>
    <row r="1779" spans="2:18" x14ac:dyDescent="0.3">
      <c r="B1779" s="22" t="s">
        <v>10</v>
      </c>
      <c r="C1779" s="22">
        <v>1185732</v>
      </c>
      <c r="D1779" s="23">
        <v>44419</v>
      </c>
      <c r="E1779" s="22" t="s">
        <v>30</v>
      </c>
      <c r="F1779" s="22" t="s">
        <v>72</v>
      </c>
      <c r="G1779" s="22" t="s">
        <v>71</v>
      </c>
      <c r="H1779" s="22" t="s">
        <v>14</v>
      </c>
      <c r="I1779" s="24">
        <v>0.20000000000000007</v>
      </c>
      <c r="J1779" s="25">
        <v>3750</v>
      </c>
      <c r="K1779" s="26">
        <f t="shared" si="583"/>
        <v>750.00000000000023</v>
      </c>
      <c r="L1779" s="26">
        <f t="shared" si="584"/>
        <v>300.00000000000011</v>
      </c>
      <c r="M1779" s="27">
        <v>0.4</v>
      </c>
      <c r="O1779" s="1"/>
      <c r="P1779" s="2"/>
      <c r="Q1779" s="3"/>
      <c r="R1779" s="5"/>
    </row>
    <row r="1780" spans="2:18" x14ac:dyDescent="0.3">
      <c r="B1780" s="22" t="s">
        <v>10</v>
      </c>
      <c r="C1780" s="22">
        <v>1185732</v>
      </c>
      <c r="D1780" s="23">
        <v>44419</v>
      </c>
      <c r="E1780" s="22" t="s">
        <v>30</v>
      </c>
      <c r="F1780" s="22" t="s">
        <v>72</v>
      </c>
      <c r="G1780" s="22" t="s">
        <v>71</v>
      </c>
      <c r="H1780" s="22" t="s">
        <v>16</v>
      </c>
      <c r="I1780" s="24">
        <v>0.30000000000000004</v>
      </c>
      <c r="J1780" s="25">
        <v>3500</v>
      </c>
      <c r="K1780" s="26">
        <f t="shared" si="583"/>
        <v>1050.0000000000002</v>
      </c>
      <c r="L1780" s="26">
        <f t="shared" si="584"/>
        <v>367.50000000000006</v>
      </c>
      <c r="M1780" s="27">
        <v>0.35</v>
      </c>
      <c r="O1780" s="1"/>
      <c r="P1780" s="2"/>
      <c r="Q1780" s="3"/>
      <c r="R1780" s="5"/>
    </row>
    <row r="1781" spans="2:18" x14ac:dyDescent="0.3">
      <c r="B1781" s="22" t="s">
        <v>10</v>
      </c>
      <c r="C1781" s="22">
        <v>1185732</v>
      </c>
      <c r="D1781" s="23">
        <v>44419</v>
      </c>
      <c r="E1781" s="22" t="s">
        <v>30</v>
      </c>
      <c r="F1781" s="22" t="s">
        <v>72</v>
      </c>
      <c r="G1781" s="22" t="s">
        <v>71</v>
      </c>
      <c r="H1781" s="22" t="s">
        <v>17</v>
      </c>
      <c r="I1781" s="24">
        <v>0.35000000000000003</v>
      </c>
      <c r="J1781" s="25">
        <v>5250</v>
      </c>
      <c r="K1781" s="26">
        <f t="shared" si="583"/>
        <v>1837.5000000000002</v>
      </c>
      <c r="L1781" s="26">
        <f t="shared" si="584"/>
        <v>918.75000000000011</v>
      </c>
      <c r="M1781" s="27">
        <v>0.5</v>
      </c>
      <c r="O1781" s="1"/>
      <c r="P1781" s="2"/>
      <c r="Q1781" s="3"/>
      <c r="R1781" s="5"/>
    </row>
    <row r="1782" spans="2:18" x14ac:dyDescent="0.3">
      <c r="B1782" s="22" t="s">
        <v>10</v>
      </c>
      <c r="C1782" s="22">
        <v>1185732</v>
      </c>
      <c r="D1782" s="23">
        <v>44451</v>
      </c>
      <c r="E1782" s="22" t="s">
        <v>30</v>
      </c>
      <c r="F1782" s="22" t="s">
        <v>72</v>
      </c>
      <c r="G1782" s="22" t="s">
        <v>71</v>
      </c>
      <c r="H1782" s="22" t="s">
        <v>12</v>
      </c>
      <c r="I1782" s="24">
        <v>0.30000000000000004</v>
      </c>
      <c r="J1782" s="25">
        <v>6500</v>
      </c>
      <c r="K1782" s="26">
        <f>I1782*J1782</f>
        <v>1950.0000000000002</v>
      </c>
      <c r="L1782" s="26">
        <f>K1782*M1782</f>
        <v>780.00000000000011</v>
      </c>
      <c r="M1782" s="27">
        <v>0.4</v>
      </c>
      <c r="O1782" s="1"/>
      <c r="P1782" s="2"/>
      <c r="Q1782" s="3"/>
      <c r="R1782" s="5"/>
    </row>
    <row r="1783" spans="2:18" x14ac:dyDescent="0.3">
      <c r="B1783" s="22" t="s">
        <v>10</v>
      </c>
      <c r="C1783" s="22">
        <v>1185732</v>
      </c>
      <c r="D1783" s="23">
        <v>44451</v>
      </c>
      <c r="E1783" s="22" t="s">
        <v>30</v>
      </c>
      <c r="F1783" s="22" t="s">
        <v>72</v>
      </c>
      <c r="G1783" s="22" t="s">
        <v>71</v>
      </c>
      <c r="H1783" s="22" t="s">
        <v>15</v>
      </c>
      <c r="I1783" s="24">
        <v>0.25000000000000011</v>
      </c>
      <c r="J1783" s="25">
        <v>4500</v>
      </c>
      <c r="K1783" s="26">
        <f>I1783*J1783</f>
        <v>1125.0000000000005</v>
      </c>
      <c r="L1783" s="26">
        <f>K1783*M1783</f>
        <v>393.75000000000011</v>
      </c>
      <c r="M1783" s="27">
        <v>0.35</v>
      </c>
      <c r="O1783" s="1"/>
      <c r="P1783" s="2"/>
      <c r="Q1783" s="3"/>
      <c r="R1783" s="5"/>
    </row>
    <row r="1784" spans="2:18" x14ac:dyDescent="0.3">
      <c r="B1784" s="22" t="s">
        <v>10</v>
      </c>
      <c r="C1784" s="22">
        <v>1185732</v>
      </c>
      <c r="D1784" s="23">
        <v>44451</v>
      </c>
      <c r="E1784" s="22" t="s">
        <v>30</v>
      </c>
      <c r="F1784" s="22" t="s">
        <v>72</v>
      </c>
      <c r="G1784" s="22" t="s">
        <v>71</v>
      </c>
      <c r="H1784" s="22" t="s">
        <v>13</v>
      </c>
      <c r="I1784" s="24">
        <v>0.10000000000000002</v>
      </c>
      <c r="J1784" s="25">
        <v>3500</v>
      </c>
      <c r="K1784" s="26">
        <f t="shared" ref="K1784:K1787" si="585">I1784*J1784</f>
        <v>350.00000000000006</v>
      </c>
      <c r="L1784" s="26">
        <f t="shared" ref="L1784:L1787" si="586">K1784*M1784</f>
        <v>122.50000000000001</v>
      </c>
      <c r="M1784" s="27">
        <v>0.35</v>
      </c>
      <c r="O1784" s="1"/>
      <c r="P1784" s="2"/>
      <c r="Q1784" s="3"/>
      <c r="R1784" s="5"/>
    </row>
    <row r="1785" spans="2:18" x14ac:dyDescent="0.3">
      <c r="B1785" s="22" t="s">
        <v>10</v>
      </c>
      <c r="C1785" s="22">
        <v>1185732</v>
      </c>
      <c r="D1785" s="23">
        <v>44451</v>
      </c>
      <c r="E1785" s="22" t="s">
        <v>30</v>
      </c>
      <c r="F1785" s="22" t="s">
        <v>72</v>
      </c>
      <c r="G1785" s="22" t="s">
        <v>71</v>
      </c>
      <c r="H1785" s="22" t="s">
        <v>14</v>
      </c>
      <c r="I1785" s="24">
        <v>0.10000000000000002</v>
      </c>
      <c r="J1785" s="25">
        <v>3250</v>
      </c>
      <c r="K1785" s="26">
        <f t="shared" si="585"/>
        <v>325.00000000000006</v>
      </c>
      <c r="L1785" s="26">
        <f t="shared" si="586"/>
        <v>130.00000000000003</v>
      </c>
      <c r="M1785" s="27">
        <v>0.4</v>
      </c>
      <c r="O1785" s="1"/>
      <c r="P1785" s="2"/>
      <c r="Q1785" s="3"/>
      <c r="R1785" s="5"/>
    </row>
    <row r="1786" spans="2:18" x14ac:dyDescent="0.3">
      <c r="B1786" s="22" t="s">
        <v>10</v>
      </c>
      <c r="C1786" s="22">
        <v>1185732</v>
      </c>
      <c r="D1786" s="23">
        <v>44451</v>
      </c>
      <c r="E1786" s="22" t="s">
        <v>30</v>
      </c>
      <c r="F1786" s="22" t="s">
        <v>72</v>
      </c>
      <c r="G1786" s="22" t="s">
        <v>71</v>
      </c>
      <c r="H1786" s="22" t="s">
        <v>16</v>
      </c>
      <c r="I1786" s="24">
        <v>0.2</v>
      </c>
      <c r="J1786" s="25">
        <v>3250</v>
      </c>
      <c r="K1786" s="26">
        <f t="shared" si="585"/>
        <v>650</v>
      </c>
      <c r="L1786" s="26">
        <f t="shared" si="586"/>
        <v>227.49999999999997</v>
      </c>
      <c r="M1786" s="27">
        <v>0.35</v>
      </c>
      <c r="O1786" s="1"/>
      <c r="P1786" s="2"/>
      <c r="Q1786" s="3"/>
      <c r="R1786" s="5"/>
    </row>
    <row r="1787" spans="2:18" x14ac:dyDescent="0.3">
      <c r="B1787" s="22" t="s">
        <v>10</v>
      </c>
      <c r="C1787" s="22">
        <v>1185732</v>
      </c>
      <c r="D1787" s="23">
        <v>44451</v>
      </c>
      <c r="E1787" s="22" t="s">
        <v>30</v>
      </c>
      <c r="F1787" s="22" t="s">
        <v>72</v>
      </c>
      <c r="G1787" s="22" t="s">
        <v>71</v>
      </c>
      <c r="H1787" s="22" t="s">
        <v>17</v>
      </c>
      <c r="I1787" s="24">
        <v>0.25000000000000006</v>
      </c>
      <c r="J1787" s="25">
        <v>4000</v>
      </c>
      <c r="K1787" s="26">
        <f t="shared" si="585"/>
        <v>1000.0000000000002</v>
      </c>
      <c r="L1787" s="26">
        <f t="shared" si="586"/>
        <v>500.00000000000011</v>
      </c>
      <c r="M1787" s="27">
        <v>0.5</v>
      </c>
      <c r="O1787" s="1"/>
      <c r="P1787" s="2"/>
      <c r="Q1787" s="3"/>
      <c r="R1787" s="5"/>
    </row>
    <row r="1788" spans="2:18" x14ac:dyDescent="0.3">
      <c r="B1788" s="22" t="s">
        <v>10</v>
      </c>
      <c r="C1788" s="22">
        <v>1185732</v>
      </c>
      <c r="D1788" s="23">
        <v>44480</v>
      </c>
      <c r="E1788" s="22" t="s">
        <v>30</v>
      </c>
      <c r="F1788" s="22" t="s">
        <v>72</v>
      </c>
      <c r="G1788" s="22" t="s">
        <v>71</v>
      </c>
      <c r="H1788" s="22" t="s">
        <v>12</v>
      </c>
      <c r="I1788" s="24">
        <v>0.3</v>
      </c>
      <c r="J1788" s="25">
        <v>5750</v>
      </c>
      <c r="K1788" s="26">
        <f>I1788*J1788</f>
        <v>1725</v>
      </c>
      <c r="L1788" s="26">
        <f>K1788*M1788</f>
        <v>690</v>
      </c>
      <c r="M1788" s="27">
        <v>0.4</v>
      </c>
      <c r="O1788" s="1"/>
      <c r="P1788" s="2"/>
      <c r="Q1788" s="3"/>
      <c r="R1788" s="5"/>
    </row>
    <row r="1789" spans="2:18" x14ac:dyDescent="0.3">
      <c r="B1789" s="22" t="s">
        <v>10</v>
      </c>
      <c r="C1789" s="22">
        <v>1185732</v>
      </c>
      <c r="D1789" s="23">
        <v>44480</v>
      </c>
      <c r="E1789" s="22" t="s">
        <v>30</v>
      </c>
      <c r="F1789" s="22" t="s">
        <v>72</v>
      </c>
      <c r="G1789" s="22" t="s">
        <v>71</v>
      </c>
      <c r="H1789" s="22" t="s">
        <v>15</v>
      </c>
      <c r="I1789" s="24">
        <v>0.2</v>
      </c>
      <c r="J1789" s="25">
        <v>4000</v>
      </c>
      <c r="K1789" s="26">
        <f>I1789*J1789</f>
        <v>800</v>
      </c>
      <c r="L1789" s="26">
        <f>K1789*M1789</f>
        <v>280</v>
      </c>
      <c r="M1789" s="27">
        <v>0.35</v>
      </c>
      <c r="O1789" s="1"/>
      <c r="P1789" s="2"/>
      <c r="Q1789" s="3"/>
      <c r="R1789" s="5"/>
    </row>
    <row r="1790" spans="2:18" x14ac:dyDescent="0.3">
      <c r="B1790" s="22" t="s">
        <v>10</v>
      </c>
      <c r="C1790" s="22">
        <v>1185732</v>
      </c>
      <c r="D1790" s="23">
        <v>44480</v>
      </c>
      <c r="E1790" s="22" t="s">
        <v>30</v>
      </c>
      <c r="F1790" s="22" t="s">
        <v>72</v>
      </c>
      <c r="G1790" s="22" t="s">
        <v>71</v>
      </c>
      <c r="H1790" s="22" t="s">
        <v>13</v>
      </c>
      <c r="I1790" s="24">
        <v>0.2</v>
      </c>
      <c r="J1790" s="25">
        <v>3000</v>
      </c>
      <c r="K1790" s="26">
        <f t="shared" ref="K1790:K1793" si="587">I1790*J1790</f>
        <v>600</v>
      </c>
      <c r="L1790" s="26">
        <f t="shared" ref="L1790:L1793" si="588">K1790*M1790</f>
        <v>210</v>
      </c>
      <c r="M1790" s="27">
        <v>0.35</v>
      </c>
      <c r="O1790" s="1"/>
      <c r="P1790" s="2"/>
      <c r="Q1790" s="3"/>
      <c r="R1790" s="5"/>
    </row>
    <row r="1791" spans="2:18" x14ac:dyDescent="0.3">
      <c r="B1791" s="22" t="s">
        <v>10</v>
      </c>
      <c r="C1791" s="22">
        <v>1185732</v>
      </c>
      <c r="D1791" s="23">
        <v>44480</v>
      </c>
      <c r="E1791" s="22" t="s">
        <v>30</v>
      </c>
      <c r="F1791" s="22" t="s">
        <v>72</v>
      </c>
      <c r="G1791" s="22" t="s">
        <v>71</v>
      </c>
      <c r="H1791" s="22" t="s">
        <v>14</v>
      </c>
      <c r="I1791" s="24">
        <v>0.2</v>
      </c>
      <c r="J1791" s="25">
        <v>2750</v>
      </c>
      <c r="K1791" s="26">
        <f t="shared" si="587"/>
        <v>550</v>
      </c>
      <c r="L1791" s="26">
        <f t="shared" si="588"/>
        <v>220</v>
      </c>
      <c r="M1791" s="27">
        <v>0.4</v>
      </c>
      <c r="O1791" s="1"/>
      <c r="P1791" s="2"/>
      <c r="Q1791" s="3"/>
      <c r="R1791" s="5"/>
    </row>
    <row r="1792" spans="2:18" x14ac:dyDescent="0.3">
      <c r="B1792" s="22" t="s">
        <v>10</v>
      </c>
      <c r="C1792" s="22">
        <v>1185732</v>
      </c>
      <c r="D1792" s="23">
        <v>44480</v>
      </c>
      <c r="E1792" s="22" t="s">
        <v>30</v>
      </c>
      <c r="F1792" s="22" t="s">
        <v>72</v>
      </c>
      <c r="G1792" s="22" t="s">
        <v>71</v>
      </c>
      <c r="H1792" s="22" t="s">
        <v>16</v>
      </c>
      <c r="I1792" s="24">
        <v>0.3</v>
      </c>
      <c r="J1792" s="25">
        <v>2750</v>
      </c>
      <c r="K1792" s="26">
        <f t="shared" si="587"/>
        <v>825</v>
      </c>
      <c r="L1792" s="26">
        <f t="shared" si="588"/>
        <v>288.75</v>
      </c>
      <c r="M1792" s="27">
        <v>0.35</v>
      </c>
      <c r="O1792" s="1"/>
      <c r="P1792" s="2"/>
      <c r="Q1792" s="3"/>
      <c r="R1792" s="5"/>
    </row>
    <row r="1793" spans="1:18" x14ac:dyDescent="0.3">
      <c r="B1793" s="22" t="s">
        <v>10</v>
      </c>
      <c r="C1793" s="22">
        <v>1185732</v>
      </c>
      <c r="D1793" s="23">
        <v>44480</v>
      </c>
      <c r="E1793" s="22" t="s">
        <v>30</v>
      </c>
      <c r="F1793" s="22" t="s">
        <v>72</v>
      </c>
      <c r="G1793" s="22" t="s">
        <v>71</v>
      </c>
      <c r="H1793" s="22" t="s">
        <v>17</v>
      </c>
      <c r="I1793" s="24">
        <v>0.34999999999999992</v>
      </c>
      <c r="J1793" s="25">
        <v>4000</v>
      </c>
      <c r="K1793" s="26">
        <f t="shared" si="587"/>
        <v>1399.9999999999998</v>
      </c>
      <c r="L1793" s="26">
        <f t="shared" si="588"/>
        <v>699.99999999999989</v>
      </c>
      <c r="M1793" s="27">
        <v>0.5</v>
      </c>
      <c r="O1793" s="1"/>
      <c r="P1793" s="2"/>
      <c r="Q1793" s="3"/>
      <c r="R1793" s="5"/>
    </row>
    <row r="1794" spans="1:18" x14ac:dyDescent="0.3">
      <c r="B1794" s="22" t="s">
        <v>10</v>
      </c>
      <c r="C1794" s="22">
        <v>1185732</v>
      </c>
      <c r="D1794" s="23">
        <v>44511</v>
      </c>
      <c r="E1794" s="22" t="s">
        <v>30</v>
      </c>
      <c r="F1794" s="22" t="s">
        <v>72</v>
      </c>
      <c r="G1794" s="22" t="s">
        <v>71</v>
      </c>
      <c r="H1794" s="22" t="s">
        <v>12</v>
      </c>
      <c r="I1794" s="24">
        <v>0.30000000000000004</v>
      </c>
      <c r="J1794" s="25">
        <v>5500</v>
      </c>
      <c r="K1794" s="26">
        <f>I1794*J1794</f>
        <v>1650.0000000000002</v>
      </c>
      <c r="L1794" s="26">
        <f>K1794*M1794</f>
        <v>660.00000000000011</v>
      </c>
      <c r="M1794" s="27">
        <v>0.4</v>
      </c>
      <c r="O1794" s="1"/>
      <c r="P1794" s="2"/>
      <c r="Q1794" s="3"/>
      <c r="R1794" s="5"/>
    </row>
    <row r="1795" spans="1:18" x14ac:dyDescent="0.3">
      <c r="B1795" s="22" t="s">
        <v>10</v>
      </c>
      <c r="C1795" s="22">
        <v>1185732</v>
      </c>
      <c r="D1795" s="23">
        <v>44511</v>
      </c>
      <c r="E1795" s="22" t="s">
        <v>30</v>
      </c>
      <c r="F1795" s="22" t="s">
        <v>72</v>
      </c>
      <c r="G1795" s="22" t="s">
        <v>71</v>
      </c>
      <c r="H1795" s="22" t="s">
        <v>15</v>
      </c>
      <c r="I1795" s="24">
        <v>0.20000000000000007</v>
      </c>
      <c r="J1795" s="25">
        <v>4000</v>
      </c>
      <c r="K1795" s="26">
        <f>I1795*J1795</f>
        <v>800.00000000000023</v>
      </c>
      <c r="L1795" s="26">
        <f>K1795*M1795</f>
        <v>280.00000000000006</v>
      </c>
      <c r="M1795" s="27">
        <v>0.35</v>
      </c>
      <c r="O1795" s="1"/>
      <c r="P1795" s="2"/>
      <c r="Q1795" s="3"/>
      <c r="R1795" s="5"/>
    </row>
    <row r="1796" spans="1:18" x14ac:dyDescent="0.3">
      <c r="B1796" s="22" t="s">
        <v>10</v>
      </c>
      <c r="C1796" s="22">
        <v>1185732</v>
      </c>
      <c r="D1796" s="23">
        <v>44511</v>
      </c>
      <c r="E1796" s="22" t="s">
        <v>30</v>
      </c>
      <c r="F1796" s="22" t="s">
        <v>72</v>
      </c>
      <c r="G1796" s="22" t="s">
        <v>71</v>
      </c>
      <c r="H1796" s="22" t="s">
        <v>13</v>
      </c>
      <c r="I1796" s="24">
        <v>0.20000000000000007</v>
      </c>
      <c r="J1796" s="25">
        <v>3450</v>
      </c>
      <c r="K1796" s="26">
        <f t="shared" ref="K1796:K1799" si="589">I1796*J1796</f>
        <v>690.00000000000023</v>
      </c>
      <c r="L1796" s="26">
        <f t="shared" ref="L1796:L1799" si="590">K1796*M1796</f>
        <v>241.50000000000006</v>
      </c>
      <c r="M1796" s="27">
        <v>0.35</v>
      </c>
      <c r="O1796" s="1"/>
      <c r="P1796" s="2"/>
      <c r="Q1796" s="3"/>
      <c r="R1796" s="5"/>
    </row>
    <row r="1797" spans="1:18" x14ac:dyDescent="0.3">
      <c r="B1797" s="22" t="s">
        <v>10</v>
      </c>
      <c r="C1797" s="22">
        <v>1185732</v>
      </c>
      <c r="D1797" s="23">
        <v>44511</v>
      </c>
      <c r="E1797" s="22" t="s">
        <v>30</v>
      </c>
      <c r="F1797" s="22" t="s">
        <v>72</v>
      </c>
      <c r="G1797" s="22" t="s">
        <v>71</v>
      </c>
      <c r="H1797" s="22" t="s">
        <v>14</v>
      </c>
      <c r="I1797" s="24">
        <v>0.20000000000000007</v>
      </c>
      <c r="J1797" s="25">
        <v>3750</v>
      </c>
      <c r="K1797" s="26">
        <f t="shared" si="589"/>
        <v>750.00000000000023</v>
      </c>
      <c r="L1797" s="26">
        <f t="shared" si="590"/>
        <v>300.00000000000011</v>
      </c>
      <c r="M1797" s="27">
        <v>0.4</v>
      </c>
      <c r="O1797" s="1"/>
      <c r="P1797" s="2"/>
      <c r="Q1797" s="3"/>
      <c r="R1797" s="5"/>
    </row>
    <row r="1798" spans="1:18" x14ac:dyDescent="0.3">
      <c r="B1798" s="22" t="s">
        <v>10</v>
      </c>
      <c r="C1798" s="22">
        <v>1185732</v>
      </c>
      <c r="D1798" s="23">
        <v>44511</v>
      </c>
      <c r="E1798" s="22" t="s">
        <v>30</v>
      </c>
      <c r="F1798" s="22" t="s">
        <v>72</v>
      </c>
      <c r="G1798" s="22" t="s">
        <v>71</v>
      </c>
      <c r="H1798" s="22" t="s">
        <v>16</v>
      </c>
      <c r="I1798" s="24">
        <v>0.39999999999999997</v>
      </c>
      <c r="J1798" s="25">
        <v>3500</v>
      </c>
      <c r="K1798" s="26">
        <f t="shared" si="589"/>
        <v>1399.9999999999998</v>
      </c>
      <c r="L1798" s="26">
        <f t="shared" si="590"/>
        <v>489.99999999999989</v>
      </c>
      <c r="M1798" s="27">
        <v>0.35</v>
      </c>
      <c r="O1798" s="1"/>
      <c r="P1798" s="2"/>
      <c r="Q1798" s="3"/>
      <c r="R1798" s="5"/>
    </row>
    <row r="1799" spans="1:18" x14ac:dyDescent="0.3">
      <c r="B1799" s="22" t="s">
        <v>10</v>
      </c>
      <c r="C1799" s="22">
        <v>1185732</v>
      </c>
      <c r="D1799" s="23">
        <v>44511</v>
      </c>
      <c r="E1799" s="22" t="s">
        <v>30</v>
      </c>
      <c r="F1799" s="22" t="s">
        <v>72</v>
      </c>
      <c r="G1799" s="22" t="s">
        <v>71</v>
      </c>
      <c r="H1799" s="22" t="s">
        <v>17</v>
      </c>
      <c r="I1799" s="24">
        <v>0.44999999999999984</v>
      </c>
      <c r="J1799" s="25">
        <v>4500</v>
      </c>
      <c r="K1799" s="26">
        <f t="shared" si="589"/>
        <v>2024.9999999999993</v>
      </c>
      <c r="L1799" s="26">
        <f t="shared" si="590"/>
        <v>1012.4999999999997</v>
      </c>
      <c r="M1799" s="27">
        <v>0.5</v>
      </c>
      <c r="O1799" s="1"/>
      <c r="P1799" s="2"/>
      <c r="Q1799" s="3"/>
      <c r="R1799" s="5"/>
    </row>
    <row r="1800" spans="1:18" x14ac:dyDescent="0.3">
      <c r="B1800" s="22" t="s">
        <v>10</v>
      </c>
      <c r="C1800" s="22">
        <v>1185732</v>
      </c>
      <c r="D1800" s="23">
        <v>44540</v>
      </c>
      <c r="E1800" s="22" t="s">
        <v>30</v>
      </c>
      <c r="F1800" s="22" t="s">
        <v>72</v>
      </c>
      <c r="G1800" s="22" t="s">
        <v>71</v>
      </c>
      <c r="H1800" s="22" t="s">
        <v>12</v>
      </c>
      <c r="I1800" s="24">
        <v>0.39999999999999997</v>
      </c>
      <c r="J1800" s="25">
        <v>7000</v>
      </c>
      <c r="K1800" s="26">
        <f>I1800*J1800</f>
        <v>2799.9999999999995</v>
      </c>
      <c r="L1800" s="26">
        <f>K1800*M1800</f>
        <v>1119.9999999999998</v>
      </c>
      <c r="M1800" s="27">
        <v>0.4</v>
      </c>
      <c r="O1800" s="1"/>
      <c r="P1800" s="2"/>
      <c r="Q1800" s="3"/>
      <c r="R1800" s="5"/>
    </row>
    <row r="1801" spans="1:18" x14ac:dyDescent="0.3">
      <c r="B1801" s="22" t="s">
        <v>10</v>
      </c>
      <c r="C1801" s="22">
        <v>1185732</v>
      </c>
      <c r="D1801" s="23">
        <v>44540</v>
      </c>
      <c r="E1801" s="22" t="s">
        <v>30</v>
      </c>
      <c r="F1801" s="22" t="s">
        <v>72</v>
      </c>
      <c r="G1801" s="22" t="s">
        <v>71</v>
      </c>
      <c r="H1801" s="22" t="s">
        <v>15</v>
      </c>
      <c r="I1801" s="24">
        <v>0.30000000000000004</v>
      </c>
      <c r="J1801" s="25">
        <v>5000</v>
      </c>
      <c r="K1801" s="26">
        <f>I1801*J1801</f>
        <v>1500.0000000000002</v>
      </c>
      <c r="L1801" s="26">
        <f>K1801*M1801</f>
        <v>525</v>
      </c>
      <c r="M1801" s="27">
        <v>0.35</v>
      </c>
      <c r="O1801" s="1"/>
      <c r="P1801" s="2"/>
      <c r="Q1801" s="3"/>
      <c r="R1801" s="5"/>
    </row>
    <row r="1802" spans="1:18" x14ac:dyDescent="0.3">
      <c r="B1802" s="22" t="s">
        <v>10</v>
      </c>
      <c r="C1802" s="22">
        <v>1185732</v>
      </c>
      <c r="D1802" s="23">
        <v>44540</v>
      </c>
      <c r="E1802" s="22" t="s">
        <v>30</v>
      </c>
      <c r="F1802" s="22" t="s">
        <v>72</v>
      </c>
      <c r="G1802" s="22" t="s">
        <v>71</v>
      </c>
      <c r="H1802" s="22" t="s">
        <v>13</v>
      </c>
      <c r="I1802" s="24">
        <v>0.30000000000000004</v>
      </c>
      <c r="J1802" s="25">
        <v>4500</v>
      </c>
      <c r="K1802" s="26">
        <f t="shared" ref="K1802:K1805" si="591">I1802*J1802</f>
        <v>1350.0000000000002</v>
      </c>
      <c r="L1802" s="26">
        <f t="shared" ref="L1802:L1805" si="592">K1802*M1802</f>
        <v>472.50000000000006</v>
      </c>
      <c r="M1802" s="27">
        <v>0.35</v>
      </c>
      <c r="O1802" s="1"/>
      <c r="P1802" s="2"/>
      <c r="Q1802" s="3"/>
      <c r="R1802" s="5"/>
    </row>
    <row r="1803" spans="1:18" x14ac:dyDescent="0.3">
      <c r="B1803" s="22" t="s">
        <v>10</v>
      </c>
      <c r="C1803" s="22">
        <v>1185732</v>
      </c>
      <c r="D1803" s="23">
        <v>44540</v>
      </c>
      <c r="E1803" s="22" t="s">
        <v>30</v>
      </c>
      <c r="F1803" s="22" t="s">
        <v>72</v>
      </c>
      <c r="G1803" s="22" t="s">
        <v>71</v>
      </c>
      <c r="H1803" s="22" t="s">
        <v>14</v>
      </c>
      <c r="I1803" s="24">
        <v>0.30000000000000004</v>
      </c>
      <c r="J1803" s="25">
        <v>4000</v>
      </c>
      <c r="K1803" s="26">
        <f t="shared" si="591"/>
        <v>1200.0000000000002</v>
      </c>
      <c r="L1803" s="26">
        <f t="shared" si="592"/>
        <v>480.00000000000011</v>
      </c>
      <c r="M1803" s="27">
        <v>0.4</v>
      </c>
      <c r="O1803" s="1"/>
      <c r="P1803" s="2"/>
      <c r="Q1803" s="3"/>
      <c r="R1803" s="5"/>
    </row>
    <row r="1804" spans="1:18" x14ac:dyDescent="0.3">
      <c r="B1804" s="22" t="s">
        <v>10</v>
      </c>
      <c r="C1804" s="22">
        <v>1185732</v>
      </c>
      <c r="D1804" s="23">
        <v>44540</v>
      </c>
      <c r="E1804" s="22" t="s">
        <v>30</v>
      </c>
      <c r="F1804" s="22" t="s">
        <v>72</v>
      </c>
      <c r="G1804" s="22" t="s">
        <v>71</v>
      </c>
      <c r="H1804" s="22" t="s">
        <v>16</v>
      </c>
      <c r="I1804" s="24">
        <v>0.39999999999999997</v>
      </c>
      <c r="J1804" s="25">
        <v>4000</v>
      </c>
      <c r="K1804" s="26">
        <f t="shared" si="591"/>
        <v>1599.9999999999998</v>
      </c>
      <c r="L1804" s="26">
        <f t="shared" si="592"/>
        <v>559.99999999999989</v>
      </c>
      <c r="M1804" s="27">
        <v>0.35</v>
      </c>
      <c r="O1804" s="1"/>
      <c r="P1804" s="2"/>
      <c r="Q1804" s="3"/>
      <c r="R1804" s="5"/>
    </row>
    <row r="1805" spans="1:18" x14ac:dyDescent="0.3">
      <c r="B1805" s="22" t="s">
        <v>10</v>
      </c>
      <c r="C1805" s="22">
        <v>1185732</v>
      </c>
      <c r="D1805" s="23">
        <v>44540</v>
      </c>
      <c r="E1805" s="22" t="s">
        <v>30</v>
      </c>
      <c r="F1805" s="22" t="s">
        <v>72</v>
      </c>
      <c r="G1805" s="22" t="s">
        <v>71</v>
      </c>
      <c r="H1805" s="22" t="s">
        <v>17</v>
      </c>
      <c r="I1805" s="24">
        <v>0.44999999999999984</v>
      </c>
      <c r="J1805" s="25">
        <v>5000</v>
      </c>
      <c r="K1805" s="26">
        <f t="shared" si="591"/>
        <v>2249.9999999999991</v>
      </c>
      <c r="L1805" s="26">
        <f t="shared" si="592"/>
        <v>1124.9999999999995</v>
      </c>
      <c r="M1805" s="27">
        <v>0.5</v>
      </c>
      <c r="O1805" s="1"/>
      <c r="P1805" s="2"/>
      <c r="Q1805" s="3"/>
      <c r="R1805" s="5"/>
    </row>
    <row r="1806" spans="1:18" x14ac:dyDescent="0.3">
      <c r="A1806" s="8" t="s">
        <v>40</v>
      </c>
      <c r="B1806" s="22" t="s">
        <v>23</v>
      </c>
      <c r="C1806" s="22">
        <v>1128299</v>
      </c>
      <c r="D1806" s="23">
        <v>44220</v>
      </c>
      <c r="E1806" s="22" t="s">
        <v>24</v>
      </c>
      <c r="F1806" s="22" t="s">
        <v>73</v>
      </c>
      <c r="G1806" s="22" t="s">
        <v>74</v>
      </c>
      <c r="H1806" s="22" t="s">
        <v>12</v>
      </c>
      <c r="I1806" s="24">
        <v>0.30000000000000004</v>
      </c>
      <c r="J1806" s="25">
        <v>3500</v>
      </c>
      <c r="K1806" s="26">
        <f>I1806*J1806</f>
        <v>1050.0000000000002</v>
      </c>
      <c r="L1806" s="26">
        <f>K1806*M1806</f>
        <v>367.50000000000006</v>
      </c>
      <c r="M1806" s="27">
        <v>0.35</v>
      </c>
      <c r="O1806" s="1"/>
      <c r="P1806" s="2"/>
      <c r="Q1806" s="3"/>
      <c r="R1806" s="5"/>
    </row>
    <row r="1807" spans="1:18" x14ac:dyDescent="0.3">
      <c r="B1807" s="22" t="s">
        <v>23</v>
      </c>
      <c r="C1807" s="22">
        <v>1128299</v>
      </c>
      <c r="D1807" s="23">
        <v>44220</v>
      </c>
      <c r="E1807" s="22" t="s">
        <v>24</v>
      </c>
      <c r="F1807" s="22" t="s">
        <v>73</v>
      </c>
      <c r="G1807" s="22" t="s">
        <v>74</v>
      </c>
      <c r="H1807" s="22" t="s">
        <v>15</v>
      </c>
      <c r="I1807" s="24">
        <v>0.4</v>
      </c>
      <c r="J1807" s="25">
        <v>3500</v>
      </c>
      <c r="K1807" s="26">
        <f>I1807*J1807</f>
        <v>1400</v>
      </c>
      <c r="L1807" s="26">
        <f>K1807*M1807</f>
        <v>489.99999999999994</v>
      </c>
      <c r="M1807" s="27">
        <v>0.35</v>
      </c>
      <c r="O1807" s="1"/>
      <c r="P1807" s="2"/>
      <c r="Q1807" s="3"/>
      <c r="R1807" s="5"/>
    </row>
    <row r="1808" spans="1:18" x14ac:dyDescent="0.3">
      <c r="B1808" s="22" t="s">
        <v>23</v>
      </c>
      <c r="C1808" s="22">
        <v>1128299</v>
      </c>
      <c r="D1808" s="23">
        <v>44220</v>
      </c>
      <c r="E1808" s="22" t="s">
        <v>24</v>
      </c>
      <c r="F1808" s="22" t="s">
        <v>73</v>
      </c>
      <c r="G1808" s="22" t="s">
        <v>74</v>
      </c>
      <c r="H1808" s="22" t="s">
        <v>13</v>
      </c>
      <c r="I1808" s="24">
        <v>0.4</v>
      </c>
      <c r="J1808" s="25">
        <v>3500</v>
      </c>
      <c r="K1808" s="26">
        <f t="shared" ref="K1808:K1811" si="593">I1808*J1808</f>
        <v>1400</v>
      </c>
      <c r="L1808" s="26">
        <f t="shared" ref="L1808:L1811" si="594">K1808*M1808</f>
        <v>489.99999999999994</v>
      </c>
      <c r="M1808" s="27">
        <v>0.35</v>
      </c>
      <c r="O1808" s="1"/>
      <c r="P1808" s="2"/>
      <c r="Q1808" s="3"/>
      <c r="R1808" s="5"/>
    </row>
    <row r="1809" spans="2:18" x14ac:dyDescent="0.3">
      <c r="B1809" s="22" t="s">
        <v>23</v>
      </c>
      <c r="C1809" s="22">
        <v>1128299</v>
      </c>
      <c r="D1809" s="23">
        <v>44220</v>
      </c>
      <c r="E1809" s="22" t="s">
        <v>24</v>
      </c>
      <c r="F1809" s="22" t="s">
        <v>73</v>
      </c>
      <c r="G1809" s="22" t="s">
        <v>74</v>
      </c>
      <c r="H1809" s="22" t="s">
        <v>14</v>
      </c>
      <c r="I1809" s="24">
        <v>0.4</v>
      </c>
      <c r="J1809" s="25">
        <v>2000</v>
      </c>
      <c r="K1809" s="26">
        <f t="shared" si="593"/>
        <v>800</v>
      </c>
      <c r="L1809" s="26">
        <f t="shared" si="594"/>
        <v>280</v>
      </c>
      <c r="M1809" s="27">
        <v>0.35</v>
      </c>
      <c r="O1809" s="1"/>
      <c r="P1809" s="2"/>
      <c r="Q1809" s="3"/>
      <c r="R1809" s="5"/>
    </row>
    <row r="1810" spans="2:18" x14ac:dyDescent="0.3">
      <c r="B1810" s="22" t="s">
        <v>23</v>
      </c>
      <c r="C1810" s="22">
        <v>1128299</v>
      </c>
      <c r="D1810" s="23">
        <v>44220</v>
      </c>
      <c r="E1810" s="22" t="s">
        <v>24</v>
      </c>
      <c r="F1810" s="22" t="s">
        <v>73</v>
      </c>
      <c r="G1810" s="22" t="s">
        <v>74</v>
      </c>
      <c r="H1810" s="22" t="s">
        <v>16</v>
      </c>
      <c r="I1810" s="24">
        <v>0.45000000000000007</v>
      </c>
      <c r="J1810" s="25">
        <v>1500</v>
      </c>
      <c r="K1810" s="26">
        <f t="shared" si="593"/>
        <v>675.00000000000011</v>
      </c>
      <c r="L1810" s="26">
        <f t="shared" si="594"/>
        <v>270.00000000000006</v>
      </c>
      <c r="M1810" s="27">
        <v>0.4</v>
      </c>
      <c r="O1810" s="1"/>
      <c r="P1810" s="2"/>
      <c r="Q1810" s="3"/>
      <c r="R1810" s="5"/>
    </row>
    <row r="1811" spans="2:18" x14ac:dyDescent="0.3">
      <c r="B1811" s="22" t="s">
        <v>23</v>
      </c>
      <c r="C1811" s="22">
        <v>1128299</v>
      </c>
      <c r="D1811" s="23">
        <v>44220</v>
      </c>
      <c r="E1811" s="22" t="s">
        <v>24</v>
      </c>
      <c r="F1811" s="22" t="s">
        <v>73</v>
      </c>
      <c r="G1811" s="22" t="s">
        <v>74</v>
      </c>
      <c r="H1811" s="22" t="s">
        <v>17</v>
      </c>
      <c r="I1811" s="24">
        <v>0.4</v>
      </c>
      <c r="J1811" s="25">
        <v>4000</v>
      </c>
      <c r="K1811" s="26">
        <f t="shared" si="593"/>
        <v>1600</v>
      </c>
      <c r="L1811" s="26">
        <f t="shared" si="594"/>
        <v>480</v>
      </c>
      <c r="M1811" s="27">
        <v>0.3</v>
      </c>
      <c r="O1811" s="1"/>
      <c r="P1811" s="2"/>
      <c r="Q1811" s="3"/>
      <c r="R1811" s="5"/>
    </row>
    <row r="1812" spans="2:18" x14ac:dyDescent="0.3">
      <c r="B1812" s="22" t="s">
        <v>23</v>
      </c>
      <c r="C1812" s="22">
        <v>1128299</v>
      </c>
      <c r="D1812" s="23">
        <v>44251</v>
      </c>
      <c r="E1812" s="22" t="s">
        <v>24</v>
      </c>
      <c r="F1812" s="22" t="s">
        <v>73</v>
      </c>
      <c r="G1812" s="22" t="s">
        <v>74</v>
      </c>
      <c r="H1812" s="22" t="s">
        <v>12</v>
      </c>
      <c r="I1812" s="24">
        <v>0.30000000000000004</v>
      </c>
      <c r="J1812" s="25">
        <v>4500</v>
      </c>
      <c r="K1812" s="26">
        <f>I1812*J1812</f>
        <v>1350.0000000000002</v>
      </c>
      <c r="L1812" s="26">
        <f>K1812*M1812</f>
        <v>472.50000000000006</v>
      </c>
      <c r="M1812" s="27">
        <v>0.35</v>
      </c>
      <c r="O1812" s="1"/>
      <c r="P1812" s="2"/>
      <c r="Q1812" s="3"/>
      <c r="R1812" s="5"/>
    </row>
    <row r="1813" spans="2:18" x14ac:dyDescent="0.3">
      <c r="B1813" s="22" t="s">
        <v>23</v>
      </c>
      <c r="C1813" s="22">
        <v>1128299</v>
      </c>
      <c r="D1813" s="23">
        <v>44251</v>
      </c>
      <c r="E1813" s="22" t="s">
        <v>24</v>
      </c>
      <c r="F1813" s="22" t="s">
        <v>73</v>
      </c>
      <c r="G1813" s="22" t="s">
        <v>74</v>
      </c>
      <c r="H1813" s="22" t="s">
        <v>15</v>
      </c>
      <c r="I1813" s="24">
        <v>0.4</v>
      </c>
      <c r="J1813" s="25">
        <v>3500</v>
      </c>
      <c r="K1813" s="26">
        <f>I1813*J1813</f>
        <v>1400</v>
      </c>
      <c r="L1813" s="26">
        <f>K1813*M1813</f>
        <v>489.99999999999994</v>
      </c>
      <c r="M1813" s="27">
        <v>0.35</v>
      </c>
      <c r="O1813" s="1"/>
      <c r="P1813" s="2"/>
      <c r="Q1813" s="3"/>
      <c r="R1813" s="5"/>
    </row>
    <row r="1814" spans="2:18" x14ac:dyDescent="0.3">
      <c r="B1814" s="22" t="s">
        <v>23</v>
      </c>
      <c r="C1814" s="22">
        <v>1128299</v>
      </c>
      <c r="D1814" s="23">
        <v>44251</v>
      </c>
      <c r="E1814" s="22" t="s">
        <v>24</v>
      </c>
      <c r="F1814" s="22" t="s">
        <v>73</v>
      </c>
      <c r="G1814" s="22" t="s">
        <v>74</v>
      </c>
      <c r="H1814" s="22" t="s">
        <v>13</v>
      </c>
      <c r="I1814" s="24">
        <v>0.4</v>
      </c>
      <c r="J1814" s="25">
        <v>3500</v>
      </c>
      <c r="K1814" s="26">
        <f t="shared" ref="K1814:K1817" si="595">I1814*J1814</f>
        <v>1400</v>
      </c>
      <c r="L1814" s="26">
        <f t="shared" ref="L1814:L1817" si="596">K1814*M1814</f>
        <v>489.99999999999994</v>
      </c>
      <c r="M1814" s="27">
        <v>0.35</v>
      </c>
      <c r="O1814" s="1"/>
      <c r="P1814" s="2"/>
      <c r="Q1814" s="3"/>
      <c r="R1814" s="5"/>
    </row>
    <row r="1815" spans="2:18" x14ac:dyDescent="0.3">
      <c r="B1815" s="22" t="s">
        <v>23</v>
      </c>
      <c r="C1815" s="22">
        <v>1128299</v>
      </c>
      <c r="D1815" s="23">
        <v>44251</v>
      </c>
      <c r="E1815" s="22" t="s">
        <v>24</v>
      </c>
      <c r="F1815" s="22" t="s">
        <v>73</v>
      </c>
      <c r="G1815" s="22" t="s">
        <v>74</v>
      </c>
      <c r="H1815" s="22" t="s">
        <v>14</v>
      </c>
      <c r="I1815" s="24">
        <v>0.4</v>
      </c>
      <c r="J1815" s="25">
        <v>2000</v>
      </c>
      <c r="K1815" s="26">
        <f t="shared" si="595"/>
        <v>800</v>
      </c>
      <c r="L1815" s="26">
        <f t="shared" si="596"/>
        <v>280</v>
      </c>
      <c r="M1815" s="27">
        <v>0.35</v>
      </c>
      <c r="O1815" s="1"/>
      <c r="P1815" s="2"/>
      <c r="Q1815" s="3"/>
      <c r="R1815" s="5"/>
    </row>
    <row r="1816" spans="2:18" x14ac:dyDescent="0.3">
      <c r="B1816" s="22" t="s">
        <v>23</v>
      </c>
      <c r="C1816" s="22">
        <v>1128299</v>
      </c>
      <c r="D1816" s="23">
        <v>44251</v>
      </c>
      <c r="E1816" s="22" t="s">
        <v>24</v>
      </c>
      <c r="F1816" s="22" t="s">
        <v>73</v>
      </c>
      <c r="G1816" s="22" t="s">
        <v>74</v>
      </c>
      <c r="H1816" s="22" t="s">
        <v>16</v>
      </c>
      <c r="I1816" s="24">
        <v>0.45000000000000007</v>
      </c>
      <c r="J1816" s="25">
        <v>1250</v>
      </c>
      <c r="K1816" s="26">
        <f t="shared" si="595"/>
        <v>562.50000000000011</v>
      </c>
      <c r="L1816" s="26">
        <f t="shared" si="596"/>
        <v>225.00000000000006</v>
      </c>
      <c r="M1816" s="27">
        <v>0.4</v>
      </c>
      <c r="O1816" s="1"/>
      <c r="P1816" s="2"/>
      <c r="Q1816" s="3"/>
      <c r="R1816" s="5"/>
    </row>
    <row r="1817" spans="2:18" x14ac:dyDescent="0.3">
      <c r="B1817" s="22" t="s">
        <v>23</v>
      </c>
      <c r="C1817" s="22">
        <v>1128299</v>
      </c>
      <c r="D1817" s="23">
        <v>44251</v>
      </c>
      <c r="E1817" s="22" t="s">
        <v>24</v>
      </c>
      <c r="F1817" s="22" t="s">
        <v>73</v>
      </c>
      <c r="G1817" s="22" t="s">
        <v>74</v>
      </c>
      <c r="H1817" s="22" t="s">
        <v>17</v>
      </c>
      <c r="I1817" s="24">
        <v>0.4</v>
      </c>
      <c r="J1817" s="25">
        <v>3250</v>
      </c>
      <c r="K1817" s="26">
        <f t="shared" si="595"/>
        <v>1300</v>
      </c>
      <c r="L1817" s="26">
        <f t="shared" si="596"/>
        <v>390</v>
      </c>
      <c r="M1817" s="27">
        <v>0.3</v>
      </c>
      <c r="O1817" s="1"/>
      <c r="P1817" s="2"/>
      <c r="Q1817" s="3"/>
      <c r="R1817" s="5"/>
    </row>
    <row r="1818" spans="2:18" x14ac:dyDescent="0.3">
      <c r="B1818" s="22" t="s">
        <v>23</v>
      </c>
      <c r="C1818" s="22">
        <v>1128299</v>
      </c>
      <c r="D1818" s="23">
        <v>44278</v>
      </c>
      <c r="E1818" s="22" t="s">
        <v>24</v>
      </c>
      <c r="F1818" s="22" t="s">
        <v>73</v>
      </c>
      <c r="G1818" s="22" t="s">
        <v>74</v>
      </c>
      <c r="H1818" s="22" t="s">
        <v>12</v>
      </c>
      <c r="I1818" s="24">
        <v>0.4</v>
      </c>
      <c r="J1818" s="25">
        <v>4750</v>
      </c>
      <c r="K1818" s="26">
        <f>I1818*J1818</f>
        <v>1900</v>
      </c>
      <c r="L1818" s="26">
        <f>K1818*M1818</f>
        <v>665</v>
      </c>
      <c r="M1818" s="27">
        <v>0.35</v>
      </c>
      <c r="O1818" s="1"/>
      <c r="P1818" s="2"/>
      <c r="Q1818" s="3"/>
      <c r="R1818" s="5"/>
    </row>
    <row r="1819" spans="2:18" x14ac:dyDescent="0.3">
      <c r="B1819" s="22" t="s">
        <v>23</v>
      </c>
      <c r="C1819" s="22">
        <v>1128299</v>
      </c>
      <c r="D1819" s="23">
        <v>44278</v>
      </c>
      <c r="E1819" s="22" t="s">
        <v>24</v>
      </c>
      <c r="F1819" s="22" t="s">
        <v>73</v>
      </c>
      <c r="G1819" s="22" t="s">
        <v>74</v>
      </c>
      <c r="H1819" s="22" t="s">
        <v>15</v>
      </c>
      <c r="I1819" s="24">
        <v>0.5</v>
      </c>
      <c r="J1819" s="25">
        <v>3250</v>
      </c>
      <c r="K1819" s="26">
        <f>I1819*J1819</f>
        <v>1625</v>
      </c>
      <c r="L1819" s="26">
        <f>K1819*M1819</f>
        <v>568.75</v>
      </c>
      <c r="M1819" s="27">
        <v>0.35</v>
      </c>
      <c r="O1819" s="1"/>
      <c r="P1819" s="2"/>
      <c r="Q1819" s="3"/>
      <c r="R1819" s="5"/>
    </row>
    <row r="1820" spans="2:18" x14ac:dyDescent="0.3">
      <c r="B1820" s="22" t="s">
        <v>23</v>
      </c>
      <c r="C1820" s="22">
        <v>1128299</v>
      </c>
      <c r="D1820" s="23">
        <v>44278</v>
      </c>
      <c r="E1820" s="22" t="s">
        <v>24</v>
      </c>
      <c r="F1820" s="22" t="s">
        <v>73</v>
      </c>
      <c r="G1820" s="22" t="s">
        <v>74</v>
      </c>
      <c r="H1820" s="22" t="s">
        <v>13</v>
      </c>
      <c r="I1820" s="24">
        <v>0.54999999999999993</v>
      </c>
      <c r="J1820" s="25">
        <v>3500</v>
      </c>
      <c r="K1820" s="26">
        <f t="shared" ref="K1820:K1823" si="597">I1820*J1820</f>
        <v>1924.9999999999998</v>
      </c>
      <c r="L1820" s="26">
        <f t="shared" ref="L1820:L1823" si="598">K1820*M1820</f>
        <v>673.74999999999989</v>
      </c>
      <c r="M1820" s="27">
        <v>0.35</v>
      </c>
      <c r="O1820" s="1"/>
      <c r="P1820" s="2"/>
      <c r="Q1820" s="3"/>
      <c r="R1820" s="5"/>
    </row>
    <row r="1821" spans="2:18" x14ac:dyDescent="0.3">
      <c r="B1821" s="22" t="s">
        <v>23</v>
      </c>
      <c r="C1821" s="22">
        <v>1128299</v>
      </c>
      <c r="D1821" s="23">
        <v>44278</v>
      </c>
      <c r="E1821" s="22" t="s">
        <v>24</v>
      </c>
      <c r="F1821" s="22" t="s">
        <v>73</v>
      </c>
      <c r="G1821" s="22" t="s">
        <v>74</v>
      </c>
      <c r="H1821" s="22" t="s">
        <v>14</v>
      </c>
      <c r="I1821" s="24">
        <v>0.5</v>
      </c>
      <c r="J1821" s="25">
        <v>2500</v>
      </c>
      <c r="K1821" s="26">
        <f t="shared" si="597"/>
        <v>1250</v>
      </c>
      <c r="L1821" s="26">
        <f t="shared" si="598"/>
        <v>437.5</v>
      </c>
      <c r="M1821" s="27">
        <v>0.35</v>
      </c>
      <c r="O1821" s="1"/>
      <c r="P1821" s="2"/>
      <c r="Q1821" s="3"/>
      <c r="R1821" s="5"/>
    </row>
    <row r="1822" spans="2:18" x14ac:dyDescent="0.3">
      <c r="B1822" s="22" t="s">
        <v>23</v>
      </c>
      <c r="C1822" s="22">
        <v>1128299</v>
      </c>
      <c r="D1822" s="23">
        <v>44278</v>
      </c>
      <c r="E1822" s="22" t="s">
        <v>24</v>
      </c>
      <c r="F1822" s="22" t="s">
        <v>73</v>
      </c>
      <c r="G1822" s="22" t="s">
        <v>74</v>
      </c>
      <c r="H1822" s="22" t="s">
        <v>16</v>
      </c>
      <c r="I1822" s="24">
        <v>0.55000000000000004</v>
      </c>
      <c r="J1822" s="25">
        <v>1000</v>
      </c>
      <c r="K1822" s="26">
        <f t="shared" si="597"/>
        <v>550</v>
      </c>
      <c r="L1822" s="26">
        <f t="shared" si="598"/>
        <v>220</v>
      </c>
      <c r="M1822" s="27">
        <v>0.4</v>
      </c>
      <c r="O1822" s="1"/>
      <c r="P1822" s="2"/>
      <c r="Q1822" s="3"/>
      <c r="R1822" s="5"/>
    </row>
    <row r="1823" spans="2:18" x14ac:dyDescent="0.3">
      <c r="B1823" s="22" t="s">
        <v>23</v>
      </c>
      <c r="C1823" s="22">
        <v>1128299</v>
      </c>
      <c r="D1823" s="23">
        <v>44278</v>
      </c>
      <c r="E1823" s="22" t="s">
        <v>24</v>
      </c>
      <c r="F1823" s="22" t="s">
        <v>73</v>
      </c>
      <c r="G1823" s="22" t="s">
        <v>74</v>
      </c>
      <c r="H1823" s="22" t="s">
        <v>17</v>
      </c>
      <c r="I1823" s="24">
        <v>0.5</v>
      </c>
      <c r="J1823" s="25">
        <v>3000</v>
      </c>
      <c r="K1823" s="26">
        <f t="shared" si="597"/>
        <v>1500</v>
      </c>
      <c r="L1823" s="26">
        <f t="shared" si="598"/>
        <v>450</v>
      </c>
      <c r="M1823" s="27">
        <v>0.3</v>
      </c>
      <c r="O1823" s="1"/>
      <c r="P1823" s="2"/>
      <c r="Q1823" s="3"/>
      <c r="R1823" s="5"/>
    </row>
    <row r="1824" spans="2:18" x14ac:dyDescent="0.3">
      <c r="B1824" s="22" t="s">
        <v>23</v>
      </c>
      <c r="C1824" s="22">
        <v>1128299</v>
      </c>
      <c r="D1824" s="23">
        <v>44310</v>
      </c>
      <c r="E1824" s="22" t="s">
        <v>24</v>
      </c>
      <c r="F1824" s="22" t="s">
        <v>73</v>
      </c>
      <c r="G1824" s="22" t="s">
        <v>74</v>
      </c>
      <c r="H1824" s="22" t="s">
        <v>12</v>
      </c>
      <c r="I1824" s="24">
        <v>0.55000000000000004</v>
      </c>
      <c r="J1824" s="25">
        <v>4750</v>
      </c>
      <c r="K1824" s="26">
        <f>I1824*J1824</f>
        <v>2612.5</v>
      </c>
      <c r="L1824" s="26">
        <f>K1824*M1824</f>
        <v>914.37499999999989</v>
      </c>
      <c r="M1824" s="27">
        <v>0.35</v>
      </c>
      <c r="O1824" s="1"/>
      <c r="P1824" s="2"/>
      <c r="Q1824" s="3"/>
      <c r="R1824" s="5"/>
    </row>
    <row r="1825" spans="2:18" x14ac:dyDescent="0.3">
      <c r="B1825" s="22" t="s">
        <v>23</v>
      </c>
      <c r="C1825" s="22">
        <v>1128299</v>
      </c>
      <c r="D1825" s="23">
        <v>44310</v>
      </c>
      <c r="E1825" s="22" t="s">
        <v>24</v>
      </c>
      <c r="F1825" s="22" t="s">
        <v>73</v>
      </c>
      <c r="G1825" s="22" t="s">
        <v>74</v>
      </c>
      <c r="H1825" s="22" t="s">
        <v>15</v>
      </c>
      <c r="I1825" s="24">
        <v>0.60000000000000009</v>
      </c>
      <c r="J1825" s="25">
        <v>2750</v>
      </c>
      <c r="K1825" s="26">
        <f>I1825*J1825</f>
        <v>1650.0000000000002</v>
      </c>
      <c r="L1825" s="26">
        <f>K1825*M1825</f>
        <v>577.5</v>
      </c>
      <c r="M1825" s="27">
        <v>0.35</v>
      </c>
      <c r="O1825" s="1"/>
      <c r="P1825" s="2"/>
      <c r="Q1825" s="3"/>
      <c r="R1825" s="5"/>
    </row>
    <row r="1826" spans="2:18" x14ac:dyDescent="0.3">
      <c r="B1826" s="22" t="s">
        <v>23</v>
      </c>
      <c r="C1826" s="22">
        <v>1128299</v>
      </c>
      <c r="D1826" s="23">
        <v>44310</v>
      </c>
      <c r="E1826" s="22" t="s">
        <v>24</v>
      </c>
      <c r="F1826" s="22" t="s">
        <v>73</v>
      </c>
      <c r="G1826" s="22" t="s">
        <v>74</v>
      </c>
      <c r="H1826" s="22" t="s">
        <v>13</v>
      </c>
      <c r="I1826" s="24">
        <v>0.60000000000000009</v>
      </c>
      <c r="J1826" s="25">
        <v>3250</v>
      </c>
      <c r="K1826" s="26">
        <f t="shared" ref="K1826:K1829" si="599">I1826*J1826</f>
        <v>1950.0000000000002</v>
      </c>
      <c r="L1826" s="26">
        <f t="shared" ref="L1826:L1829" si="600">K1826*M1826</f>
        <v>682.5</v>
      </c>
      <c r="M1826" s="27">
        <v>0.35</v>
      </c>
      <c r="O1826" s="1"/>
      <c r="P1826" s="2"/>
      <c r="Q1826" s="3"/>
      <c r="R1826" s="5"/>
    </row>
    <row r="1827" spans="2:18" x14ac:dyDescent="0.3">
      <c r="B1827" s="22" t="s">
        <v>23</v>
      </c>
      <c r="C1827" s="22">
        <v>1128299</v>
      </c>
      <c r="D1827" s="23">
        <v>44310</v>
      </c>
      <c r="E1827" s="22" t="s">
        <v>24</v>
      </c>
      <c r="F1827" s="22" t="s">
        <v>73</v>
      </c>
      <c r="G1827" s="22" t="s">
        <v>74</v>
      </c>
      <c r="H1827" s="22" t="s">
        <v>14</v>
      </c>
      <c r="I1827" s="24">
        <v>0.45000000000000007</v>
      </c>
      <c r="J1827" s="25">
        <v>2250</v>
      </c>
      <c r="K1827" s="26">
        <f t="shared" si="599"/>
        <v>1012.5000000000001</v>
      </c>
      <c r="L1827" s="26">
        <f t="shared" si="600"/>
        <v>354.375</v>
      </c>
      <c r="M1827" s="27">
        <v>0.35</v>
      </c>
      <c r="O1827" s="1"/>
      <c r="P1827" s="2"/>
      <c r="Q1827" s="3"/>
      <c r="R1827" s="5"/>
    </row>
    <row r="1828" spans="2:18" x14ac:dyDescent="0.3">
      <c r="B1828" s="22" t="s">
        <v>23</v>
      </c>
      <c r="C1828" s="22">
        <v>1128299</v>
      </c>
      <c r="D1828" s="23">
        <v>44310</v>
      </c>
      <c r="E1828" s="22" t="s">
        <v>24</v>
      </c>
      <c r="F1828" s="22" t="s">
        <v>73</v>
      </c>
      <c r="G1828" s="22" t="s">
        <v>74</v>
      </c>
      <c r="H1828" s="22" t="s">
        <v>16</v>
      </c>
      <c r="I1828" s="24">
        <v>0.50000000000000011</v>
      </c>
      <c r="J1828" s="25">
        <v>1250</v>
      </c>
      <c r="K1828" s="26">
        <f t="shared" si="599"/>
        <v>625.00000000000011</v>
      </c>
      <c r="L1828" s="26">
        <f t="shared" si="600"/>
        <v>250.00000000000006</v>
      </c>
      <c r="M1828" s="27">
        <v>0.4</v>
      </c>
      <c r="O1828" s="1"/>
      <c r="P1828" s="2"/>
      <c r="Q1828" s="3"/>
      <c r="R1828" s="5"/>
    </row>
    <row r="1829" spans="2:18" x14ac:dyDescent="0.3">
      <c r="B1829" s="22" t="s">
        <v>23</v>
      </c>
      <c r="C1829" s="22">
        <v>1128299</v>
      </c>
      <c r="D1829" s="23">
        <v>44310</v>
      </c>
      <c r="E1829" s="22" t="s">
        <v>24</v>
      </c>
      <c r="F1829" s="22" t="s">
        <v>73</v>
      </c>
      <c r="G1829" s="22" t="s">
        <v>74</v>
      </c>
      <c r="H1829" s="22" t="s">
        <v>17</v>
      </c>
      <c r="I1829" s="24">
        <v>0.65000000000000013</v>
      </c>
      <c r="J1829" s="25">
        <v>3000</v>
      </c>
      <c r="K1829" s="26">
        <f t="shared" si="599"/>
        <v>1950.0000000000005</v>
      </c>
      <c r="L1829" s="26">
        <f t="shared" si="600"/>
        <v>585.00000000000011</v>
      </c>
      <c r="M1829" s="27">
        <v>0.3</v>
      </c>
      <c r="O1829" s="1"/>
      <c r="P1829" s="2"/>
      <c r="Q1829" s="3"/>
      <c r="R1829" s="5"/>
    </row>
    <row r="1830" spans="2:18" x14ac:dyDescent="0.3">
      <c r="B1830" s="22" t="s">
        <v>23</v>
      </c>
      <c r="C1830" s="22">
        <v>1128299</v>
      </c>
      <c r="D1830" s="23">
        <v>44341</v>
      </c>
      <c r="E1830" s="22" t="s">
        <v>24</v>
      </c>
      <c r="F1830" s="22" t="s">
        <v>73</v>
      </c>
      <c r="G1830" s="22" t="s">
        <v>74</v>
      </c>
      <c r="H1830" s="22" t="s">
        <v>12</v>
      </c>
      <c r="I1830" s="24">
        <v>0.5</v>
      </c>
      <c r="J1830" s="25">
        <v>5000</v>
      </c>
      <c r="K1830" s="26">
        <f>I1830*J1830</f>
        <v>2500</v>
      </c>
      <c r="L1830" s="26">
        <f>K1830*M1830</f>
        <v>875</v>
      </c>
      <c r="M1830" s="27">
        <v>0.35</v>
      </c>
      <c r="O1830" s="1"/>
      <c r="P1830" s="2"/>
      <c r="Q1830" s="3"/>
      <c r="R1830" s="5"/>
    </row>
    <row r="1831" spans="2:18" x14ac:dyDescent="0.3">
      <c r="B1831" s="22" t="s">
        <v>23</v>
      </c>
      <c r="C1831" s="22">
        <v>1128299</v>
      </c>
      <c r="D1831" s="23">
        <v>44341</v>
      </c>
      <c r="E1831" s="22" t="s">
        <v>24</v>
      </c>
      <c r="F1831" s="22" t="s">
        <v>73</v>
      </c>
      <c r="G1831" s="22" t="s">
        <v>74</v>
      </c>
      <c r="H1831" s="22" t="s">
        <v>15</v>
      </c>
      <c r="I1831" s="24">
        <v>0.55000000000000004</v>
      </c>
      <c r="J1831" s="25">
        <v>3500</v>
      </c>
      <c r="K1831" s="26">
        <f>I1831*J1831</f>
        <v>1925.0000000000002</v>
      </c>
      <c r="L1831" s="26">
        <f>K1831*M1831</f>
        <v>673.75</v>
      </c>
      <c r="M1831" s="27">
        <v>0.35</v>
      </c>
      <c r="O1831" s="1"/>
      <c r="P1831" s="2"/>
      <c r="Q1831" s="3"/>
      <c r="R1831" s="5"/>
    </row>
    <row r="1832" spans="2:18" x14ac:dyDescent="0.3">
      <c r="B1832" s="22" t="s">
        <v>23</v>
      </c>
      <c r="C1832" s="22">
        <v>1128299</v>
      </c>
      <c r="D1832" s="23">
        <v>44341</v>
      </c>
      <c r="E1832" s="22" t="s">
        <v>24</v>
      </c>
      <c r="F1832" s="22" t="s">
        <v>73</v>
      </c>
      <c r="G1832" s="22" t="s">
        <v>74</v>
      </c>
      <c r="H1832" s="22" t="s">
        <v>13</v>
      </c>
      <c r="I1832" s="24">
        <v>0.55000000000000004</v>
      </c>
      <c r="J1832" s="25">
        <v>3500</v>
      </c>
      <c r="K1832" s="26">
        <f t="shared" ref="K1832:K1835" si="601">I1832*J1832</f>
        <v>1925.0000000000002</v>
      </c>
      <c r="L1832" s="26">
        <f t="shared" ref="L1832:L1835" si="602">K1832*M1832</f>
        <v>673.75</v>
      </c>
      <c r="M1832" s="27">
        <v>0.35</v>
      </c>
      <c r="O1832" s="1"/>
      <c r="P1832" s="2"/>
      <c r="Q1832" s="3"/>
      <c r="R1832" s="5"/>
    </row>
    <row r="1833" spans="2:18" x14ac:dyDescent="0.3">
      <c r="B1833" s="22" t="s">
        <v>23</v>
      </c>
      <c r="C1833" s="22">
        <v>1128299</v>
      </c>
      <c r="D1833" s="23">
        <v>44341</v>
      </c>
      <c r="E1833" s="22" t="s">
        <v>24</v>
      </c>
      <c r="F1833" s="22" t="s">
        <v>73</v>
      </c>
      <c r="G1833" s="22" t="s">
        <v>74</v>
      </c>
      <c r="H1833" s="22" t="s">
        <v>14</v>
      </c>
      <c r="I1833" s="24">
        <v>0.5</v>
      </c>
      <c r="J1833" s="25">
        <v>2750</v>
      </c>
      <c r="K1833" s="26">
        <f t="shared" si="601"/>
        <v>1375</v>
      </c>
      <c r="L1833" s="26">
        <f t="shared" si="602"/>
        <v>481.24999999999994</v>
      </c>
      <c r="M1833" s="27">
        <v>0.35</v>
      </c>
      <c r="O1833" s="1"/>
      <c r="P1833" s="2"/>
      <c r="Q1833" s="3"/>
      <c r="R1833" s="5"/>
    </row>
    <row r="1834" spans="2:18" x14ac:dyDescent="0.3">
      <c r="B1834" s="22" t="s">
        <v>23</v>
      </c>
      <c r="C1834" s="22">
        <v>1128299</v>
      </c>
      <c r="D1834" s="23">
        <v>44341</v>
      </c>
      <c r="E1834" s="22" t="s">
        <v>24</v>
      </c>
      <c r="F1834" s="22" t="s">
        <v>73</v>
      </c>
      <c r="G1834" s="22" t="s">
        <v>74</v>
      </c>
      <c r="H1834" s="22" t="s">
        <v>16</v>
      </c>
      <c r="I1834" s="24">
        <v>0.44999999999999996</v>
      </c>
      <c r="J1834" s="25">
        <v>1750</v>
      </c>
      <c r="K1834" s="26">
        <f t="shared" si="601"/>
        <v>787.49999999999989</v>
      </c>
      <c r="L1834" s="26">
        <f t="shared" si="602"/>
        <v>315</v>
      </c>
      <c r="M1834" s="27">
        <v>0.4</v>
      </c>
      <c r="O1834" s="1"/>
      <c r="P1834" s="2"/>
      <c r="Q1834" s="3"/>
      <c r="R1834" s="5"/>
    </row>
    <row r="1835" spans="2:18" x14ac:dyDescent="0.3">
      <c r="B1835" s="22" t="s">
        <v>23</v>
      </c>
      <c r="C1835" s="22">
        <v>1128299</v>
      </c>
      <c r="D1835" s="23">
        <v>44341</v>
      </c>
      <c r="E1835" s="22" t="s">
        <v>24</v>
      </c>
      <c r="F1835" s="22" t="s">
        <v>73</v>
      </c>
      <c r="G1835" s="22" t="s">
        <v>74</v>
      </c>
      <c r="H1835" s="22" t="s">
        <v>17</v>
      </c>
      <c r="I1835" s="24">
        <v>0.6</v>
      </c>
      <c r="J1835" s="25">
        <v>5250</v>
      </c>
      <c r="K1835" s="26">
        <f t="shared" si="601"/>
        <v>3150</v>
      </c>
      <c r="L1835" s="26">
        <f t="shared" si="602"/>
        <v>945</v>
      </c>
      <c r="M1835" s="27">
        <v>0.3</v>
      </c>
      <c r="O1835" s="1"/>
      <c r="P1835" s="2"/>
      <c r="Q1835" s="3"/>
      <c r="R1835" s="5"/>
    </row>
    <row r="1836" spans="2:18" x14ac:dyDescent="0.3">
      <c r="B1836" s="22" t="s">
        <v>23</v>
      </c>
      <c r="C1836" s="22">
        <v>1128299</v>
      </c>
      <c r="D1836" s="23">
        <v>44371</v>
      </c>
      <c r="E1836" s="22" t="s">
        <v>24</v>
      </c>
      <c r="F1836" s="22" t="s">
        <v>73</v>
      </c>
      <c r="G1836" s="22" t="s">
        <v>74</v>
      </c>
      <c r="H1836" s="22" t="s">
        <v>12</v>
      </c>
      <c r="I1836" s="24">
        <v>0.54999999999999993</v>
      </c>
      <c r="J1836" s="25">
        <v>7750</v>
      </c>
      <c r="K1836" s="26">
        <f>I1836*J1836</f>
        <v>4262.4999999999991</v>
      </c>
      <c r="L1836" s="26">
        <f>K1836*M1836</f>
        <v>1491.8749999999995</v>
      </c>
      <c r="M1836" s="27">
        <v>0.35</v>
      </c>
      <c r="O1836" s="1"/>
      <c r="P1836" s="2"/>
      <c r="Q1836" s="3"/>
      <c r="R1836" s="5"/>
    </row>
    <row r="1837" spans="2:18" x14ac:dyDescent="0.3">
      <c r="B1837" s="22" t="s">
        <v>23</v>
      </c>
      <c r="C1837" s="22">
        <v>1128299</v>
      </c>
      <c r="D1837" s="23">
        <v>44371</v>
      </c>
      <c r="E1837" s="22" t="s">
        <v>24</v>
      </c>
      <c r="F1837" s="22" t="s">
        <v>73</v>
      </c>
      <c r="G1837" s="22" t="s">
        <v>74</v>
      </c>
      <c r="H1837" s="22" t="s">
        <v>15</v>
      </c>
      <c r="I1837" s="24">
        <v>0.64999999999999991</v>
      </c>
      <c r="J1837" s="25">
        <v>6500</v>
      </c>
      <c r="K1837" s="26">
        <f>I1837*J1837</f>
        <v>4224.9999999999991</v>
      </c>
      <c r="L1837" s="26">
        <f>K1837*M1837</f>
        <v>1478.7499999999995</v>
      </c>
      <c r="M1837" s="27">
        <v>0.35</v>
      </c>
      <c r="O1837" s="1"/>
      <c r="P1837" s="2"/>
      <c r="Q1837" s="3"/>
      <c r="R1837" s="5"/>
    </row>
    <row r="1838" spans="2:18" x14ac:dyDescent="0.3">
      <c r="B1838" s="22" t="s">
        <v>23</v>
      </c>
      <c r="C1838" s="22">
        <v>1128299</v>
      </c>
      <c r="D1838" s="23">
        <v>44371</v>
      </c>
      <c r="E1838" s="22" t="s">
        <v>24</v>
      </c>
      <c r="F1838" s="22" t="s">
        <v>73</v>
      </c>
      <c r="G1838" s="22" t="s">
        <v>74</v>
      </c>
      <c r="H1838" s="22" t="s">
        <v>13</v>
      </c>
      <c r="I1838" s="24">
        <v>0.79999999999999993</v>
      </c>
      <c r="J1838" s="25">
        <v>6500</v>
      </c>
      <c r="K1838" s="26">
        <f t="shared" ref="K1838:K1841" si="603">I1838*J1838</f>
        <v>5200</v>
      </c>
      <c r="L1838" s="26">
        <f t="shared" ref="L1838:L1841" si="604">K1838*M1838</f>
        <v>1819.9999999999998</v>
      </c>
      <c r="M1838" s="27">
        <v>0.35</v>
      </c>
      <c r="O1838" s="1"/>
      <c r="P1838" s="2"/>
      <c r="Q1838" s="3"/>
      <c r="R1838" s="5"/>
    </row>
    <row r="1839" spans="2:18" x14ac:dyDescent="0.3">
      <c r="B1839" s="22" t="s">
        <v>23</v>
      </c>
      <c r="C1839" s="22">
        <v>1128299</v>
      </c>
      <c r="D1839" s="23">
        <v>44371</v>
      </c>
      <c r="E1839" s="22" t="s">
        <v>24</v>
      </c>
      <c r="F1839" s="22" t="s">
        <v>73</v>
      </c>
      <c r="G1839" s="22" t="s">
        <v>74</v>
      </c>
      <c r="H1839" s="22" t="s">
        <v>14</v>
      </c>
      <c r="I1839" s="24">
        <v>0.79999999999999993</v>
      </c>
      <c r="J1839" s="25">
        <v>5250</v>
      </c>
      <c r="K1839" s="26">
        <f t="shared" si="603"/>
        <v>4200</v>
      </c>
      <c r="L1839" s="26">
        <f t="shared" si="604"/>
        <v>1470</v>
      </c>
      <c r="M1839" s="27">
        <v>0.35</v>
      </c>
      <c r="O1839" s="1"/>
      <c r="P1839" s="2"/>
      <c r="Q1839" s="3"/>
      <c r="R1839" s="5"/>
    </row>
    <row r="1840" spans="2:18" x14ac:dyDescent="0.3">
      <c r="B1840" s="22" t="s">
        <v>23</v>
      </c>
      <c r="C1840" s="22">
        <v>1128299</v>
      </c>
      <c r="D1840" s="23">
        <v>44371</v>
      </c>
      <c r="E1840" s="22" t="s">
        <v>24</v>
      </c>
      <c r="F1840" s="22" t="s">
        <v>73</v>
      </c>
      <c r="G1840" s="22" t="s">
        <v>74</v>
      </c>
      <c r="H1840" s="22" t="s">
        <v>16</v>
      </c>
      <c r="I1840" s="24">
        <v>0.9</v>
      </c>
      <c r="J1840" s="25">
        <v>4000</v>
      </c>
      <c r="K1840" s="26">
        <f t="shared" si="603"/>
        <v>3600</v>
      </c>
      <c r="L1840" s="26">
        <f t="shared" si="604"/>
        <v>1440</v>
      </c>
      <c r="M1840" s="27">
        <v>0.4</v>
      </c>
      <c r="O1840" s="1"/>
      <c r="P1840" s="2"/>
      <c r="Q1840" s="3"/>
      <c r="R1840" s="5"/>
    </row>
    <row r="1841" spans="2:18" x14ac:dyDescent="0.3">
      <c r="B1841" s="22" t="s">
        <v>23</v>
      </c>
      <c r="C1841" s="22">
        <v>1128299</v>
      </c>
      <c r="D1841" s="23">
        <v>44371</v>
      </c>
      <c r="E1841" s="22" t="s">
        <v>24</v>
      </c>
      <c r="F1841" s="22" t="s">
        <v>73</v>
      </c>
      <c r="G1841" s="22" t="s">
        <v>74</v>
      </c>
      <c r="H1841" s="22" t="s">
        <v>17</v>
      </c>
      <c r="I1841" s="24">
        <v>1.05</v>
      </c>
      <c r="J1841" s="25">
        <v>7000</v>
      </c>
      <c r="K1841" s="26">
        <f t="shared" si="603"/>
        <v>7350</v>
      </c>
      <c r="L1841" s="26">
        <f t="shared" si="604"/>
        <v>2205</v>
      </c>
      <c r="M1841" s="27">
        <v>0.3</v>
      </c>
      <c r="O1841" s="1"/>
      <c r="P1841" s="2"/>
      <c r="Q1841" s="3"/>
      <c r="R1841" s="5"/>
    </row>
    <row r="1842" spans="2:18" x14ac:dyDescent="0.3">
      <c r="B1842" s="22" t="s">
        <v>23</v>
      </c>
      <c r="C1842" s="22">
        <v>1128299</v>
      </c>
      <c r="D1842" s="23">
        <v>44400</v>
      </c>
      <c r="E1842" s="22" t="s">
        <v>24</v>
      </c>
      <c r="F1842" s="22" t="s">
        <v>73</v>
      </c>
      <c r="G1842" s="22" t="s">
        <v>74</v>
      </c>
      <c r="H1842" s="22" t="s">
        <v>12</v>
      </c>
      <c r="I1842" s="24">
        <v>0.85</v>
      </c>
      <c r="J1842" s="25">
        <v>8500</v>
      </c>
      <c r="K1842" s="26">
        <f>I1842*J1842</f>
        <v>7225</v>
      </c>
      <c r="L1842" s="26">
        <f>K1842*M1842</f>
        <v>2528.75</v>
      </c>
      <c r="M1842" s="27">
        <v>0.35</v>
      </c>
      <c r="O1842" s="1"/>
      <c r="P1842" s="2"/>
      <c r="Q1842" s="3"/>
      <c r="R1842" s="5"/>
    </row>
    <row r="1843" spans="2:18" x14ac:dyDescent="0.3">
      <c r="B1843" s="22" t="s">
        <v>23</v>
      </c>
      <c r="C1843" s="22">
        <v>1128299</v>
      </c>
      <c r="D1843" s="23">
        <v>44400</v>
      </c>
      <c r="E1843" s="22" t="s">
        <v>24</v>
      </c>
      <c r="F1843" s="22" t="s">
        <v>73</v>
      </c>
      <c r="G1843" s="22" t="s">
        <v>74</v>
      </c>
      <c r="H1843" s="22" t="s">
        <v>15</v>
      </c>
      <c r="I1843" s="24">
        <v>0.9</v>
      </c>
      <c r="J1843" s="25">
        <v>7000</v>
      </c>
      <c r="K1843" s="26">
        <f>I1843*J1843</f>
        <v>6300</v>
      </c>
      <c r="L1843" s="26">
        <f>K1843*M1843</f>
        <v>2205</v>
      </c>
      <c r="M1843" s="27">
        <v>0.35</v>
      </c>
      <c r="O1843" s="1"/>
      <c r="P1843" s="2"/>
      <c r="Q1843" s="3"/>
      <c r="R1843" s="5"/>
    </row>
    <row r="1844" spans="2:18" x14ac:dyDescent="0.3">
      <c r="B1844" s="22" t="s">
        <v>23</v>
      </c>
      <c r="C1844" s="22">
        <v>1128299</v>
      </c>
      <c r="D1844" s="23">
        <v>44400</v>
      </c>
      <c r="E1844" s="22" t="s">
        <v>24</v>
      </c>
      <c r="F1844" s="22" t="s">
        <v>73</v>
      </c>
      <c r="G1844" s="22" t="s">
        <v>74</v>
      </c>
      <c r="H1844" s="22" t="s">
        <v>13</v>
      </c>
      <c r="I1844" s="24">
        <v>0.9</v>
      </c>
      <c r="J1844" s="25">
        <v>6500</v>
      </c>
      <c r="K1844" s="26">
        <f t="shared" ref="K1844:K1847" si="605">I1844*J1844</f>
        <v>5850</v>
      </c>
      <c r="L1844" s="26">
        <f t="shared" ref="L1844:L1847" si="606">K1844*M1844</f>
        <v>2047.4999999999998</v>
      </c>
      <c r="M1844" s="27">
        <v>0.35</v>
      </c>
      <c r="O1844" s="1"/>
      <c r="P1844" s="2"/>
      <c r="Q1844" s="3"/>
      <c r="R1844" s="5"/>
    </row>
    <row r="1845" spans="2:18" x14ac:dyDescent="0.3">
      <c r="B1845" s="22" t="s">
        <v>23</v>
      </c>
      <c r="C1845" s="22">
        <v>1128299</v>
      </c>
      <c r="D1845" s="23">
        <v>44400</v>
      </c>
      <c r="E1845" s="22" t="s">
        <v>24</v>
      </c>
      <c r="F1845" s="22" t="s">
        <v>73</v>
      </c>
      <c r="G1845" s="22" t="s">
        <v>74</v>
      </c>
      <c r="H1845" s="22" t="s">
        <v>14</v>
      </c>
      <c r="I1845" s="24">
        <v>0.85</v>
      </c>
      <c r="J1845" s="25">
        <v>5500</v>
      </c>
      <c r="K1845" s="26">
        <f t="shared" si="605"/>
        <v>4675</v>
      </c>
      <c r="L1845" s="26">
        <f t="shared" si="606"/>
        <v>1636.25</v>
      </c>
      <c r="M1845" s="27">
        <v>0.35</v>
      </c>
      <c r="O1845" s="1"/>
      <c r="P1845" s="2"/>
      <c r="Q1845" s="3"/>
      <c r="R1845" s="5"/>
    </row>
    <row r="1846" spans="2:18" x14ac:dyDescent="0.3">
      <c r="B1846" s="22" t="s">
        <v>23</v>
      </c>
      <c r="C1846" s="22">
        <v>1128299</v>
      </c>
      <c r="D1846" s="23">
        <v>44400</v>
      </c>
      <c r="E1846" s="22" t="s">
        <v>24</v>
      </c>
      <c r="F1846" s="22" t="s">
        <v>73</v>
      </c>
      <c r="G1846" s="22" t="s">
        <v>74</v>
      </c>
      <c r="H1846" s="22" t="s">
        <v>16</v>
      </c>
      <c r="I1846" s="24">
        <v>0.9</v>
      </c>
      <c r="J1846" s="25">
        <v>6000</v>
      </c>
      <c r="K1846" s="26">
        <f t="shared" si="605"/>
        <v>5400</v>
      </c>
      <c r="L1846" s="26">
        <f t="shared" si="606"/>
        <v>2160</v>
      </c>
      <c r="M1846" s="27">
        <v>0.4</v>
      </c>
      <c r="O1846" s="1"/>
      <c r="P1846" s="2"/>
      <c r="Q1846" s="3"/>
      <c r="R1846" s="5"/>
    </row>
    <row r="1847" spans="2:18" x14ac:dyDescent="0.3">
      <c r="B1847" s="22" t="s">
        <v>23</v>
      </c>
      <c r="C1847" s="22">
        <v>1128299</v>
      </c>
      <c r="D1847" s="23">
        <v>44400</v>
      </c>
      <c r="E1847" s="22" t="s">
        <v>24</v>
      </c>
      <c r="F1847" s="22" t="s">
        <v>73</v>
      </c>
      <c r="G1847" s="22" t="s">
        <v>74</v>
      </c>
      <c r="H1847" s="22" t="s">
        <v>17</v>
      </c>
      <c r="I1847" s="24">
        <v>1.05</v>
      </c>
      <c r="J1847" s="25">
        <v>6000</v>
      </c>
      <c r="K1847" s="26">
        <f t="shared" si="605"/>
        <v>6300</v>
      </c>
      <c r="L1847" s="26">
        <f t="shared" si="606"/>
        <v>1890</v>
      </c>
      <c r="M1847" s="27">
        <v>0.3</v>
      </c>
      <c r="O1847" s="1"/>
      <c r="P1847" s="2"/>
      <c r="Q1847" s="3"/>
      <c r="R1847" s="5"/>
    </row>
    <row r="1848" spans="2:18" x14ac:dyDescent="0.3">
      <c r="B1848" s="22" t="s">
        <v>23</v>
      </c>
      <c r="C1848" s="22">
        <v>1128299</v>
      </c>
      <c r="D1848" s="23">
        <v>44432</v>
      </c>
      <c r="E1848" s="22" t="s">
        <v>24</v>
      </c>
      <c r="F1848" s="22" t="s">
        <v>73</v>
      </c>
      <c r="G1848" s="22" t="s">
        <v>74</v>
      </c>
      <c r="H1848" s="22" t="s">
        <v>12</v>
      </c>
      <c r="I1848" s="24">
        <v>0.9</v>
      </c>
      <c r="J1848" s="25">
        <v>8000</v>
      </c>
      <c r="K1848" s="26">
        <f>I1848*J1848</f>
        <v>7200</v>
      </c>
      <c r="L1848" s="26">
        <f>K1848*M1848</f>
        <v>2520</v>
      </c>
      <c r="M1848" s="27">
        <v>0.35</v>
      </c>
      <c r="O1848" s="1"/>
      <c r="P1848" s="2"/>
      <c r="Q1848" s="3"/>
      <c r="R1848" s="5"/>
    </row>
    <row r="1849" spans="2:18" x14ac:dyDescent="0.3">
      <c r="B1849" s="22" t="s">
        <v>23</v>
      </c>
      <c r="C1849" s="22">
        <v>1128299</v>
      </c>
      <c r="D1849" s="23">
        <v>44432</v>
      </c>
      <c r="E1849" s="22" t="s">
        <v>24</v>
      </c>
      <c r="F1849" s="22" t="s">
        <v>73</v>
      </c>
      <c r="G1849" s="22" t="s">
        <v>74</v>
      </c>
      <c r="H1849" s="22" t="s">
        <v>15</v>
      </c>
      <c r="I1849" s="24">
        <v>0.8</v>
      </c>
      <c r="J1849" s="25">
        <v>7750</v>
      </c>
      <c r="K1849" s="26">
        <f>I1849*J1849</f>
        <v>6200</v>
      </c>
      <c r="L1849" s="26">
        <f>K1849*M1849</f>
        <v>2170</v>
      </c>
      <c r="M1849" s="27">
        <v>0.35</v>
      </c>
      <c r="O1849" s="1"/>
      <c r="P1849" s="2"/>
      <c r="Q1849" s="3"/>
      <c r="R1849" s="5"/>
    </row>
    <row r="1850" spans="2:18" x14ac:dyDescent="0.3">
      <c r="B1850" s="22" t="s">
        <v>23</v>
      </c>
      <c r="C1850" s="22">
        <v>1128299</v>
      </c>
      <c r="D1850" s="23">
        <v>44432</v>
      </c>
      <c r="E1850" s="22" t="s">
        <v>24</v>
      </c>
      <c r="F1850" s="22" t="s">
        <v>73</v>
      </c>
      <c r="G1850" s="22" t="s">
        <v>74</v>
      </c>
      <c r="H1850" s="22" t="s">
        <v>13</v>
      </c>
      <c r="I1850" s="24">
        <v>0.70000000000000007</v>
      </c>
      <c r="J1850" s="25">
        <v>6500</v>
      </c>
      <c r="K1850" s="26">
        <f t="shared" ref="K1850:K1853" si="607">I1850*J1850</f>
        <v>4550</v>
      </c>
      <c r="L1850" s="26">
        <f t="shared" ref="L1850:L1853" si="608">K1850*M1850</f>
        <v>1592.5</v>
      </c>
      <c r="M1850" s="27">
        <v>0.35</v>
      </c>
      <c r="O1850" s="1"/>
      <c r="P1850" s="2"/>
      <c r="Q1850" s="3"/>
      <c r="R1850" s="5"/>
    </row>
    <row r="1851" spans="2:18" x14ac:dyDescent="0.3">
      <c r="B1851" s="22" t="s">
        <v>23</v>
      </c>
      <c r="C1851" s="22">
        <v>1128299</v>
      </c>
      <c r="D1851" s="23">
        <v>44432</v>
      </c>
      <c r="E1851" s="22" t="s">
        <v>24</v>
      </c>
      <c r="F1851" s="22" t="s">
        <v>73</v>
      </c>
      <c r="G1851" s="22" t="s">
        <v>74</v>
      </c>
      <c r="H1851" s="22" t="s">
        <v>14</v>
      </c>
      <c r="I1851" s="24">
        <v>0.70000000000000007</v>
      </c>
      <c r="J1851" s="25">
        <v>4250</v>
      </c>
      <c r="K1851" s="26">
        <f t="shared" si="607"/>
        <v>2975.0000000000005</v>
      </c>
      <c r="L1851" s="26">
        <f t="shared" si="608"/>
        <v>1041.25</v>
      </c>
      <c r="M1851" s="27">
        <v>0.35</v>
      </c>
      <c r="O1851" s="1"/>
      <c r="P1851" s="2"/>
      <c r="Q1851" s="3"/>
      <c r="R1851" s="5"/>
    </row>
    <row r="1852" spans="2:18" x14ac:dyDescent="0.3">
      <c r="B1852" s="22" t="s">
        <v>23</v>
      </c>
      <c r="C1852" s="22">
        <v>1128299</v>
      </c>
      <c r="D1852" s="23">
        <v>44432</v>
      </c>
      <c r="E1852" s="22" t="s">
        <v>24</v>
      </c>
      <c r="F1852" s="22" t="s">
        <v>73</v>
      </c>
      <c r="G1852" s="22" t="s">
        <v>74</v>
      </c>
      <c r="H1852" s="22" t="s">
        <v>16</v>
      </c>
      <c r="I1852" s="24">
        <v>0.7</v>
      </c>
      <c r="J1852" s="25">
        <v>4250</v>
      </c>
      <c r="K1852" s="26">
        <f t="shared" si="607"/>
        <v>2975</v>
      </c>
      <c r="L1852" s="26">
        <f t="shared" si="608"/>
        <v>1190</v>
      </c>
      <c r="M1852" s="27">
        <v>0.4</v>
      </c>
      <c r="O1852" s="1"/>
      <c r="P1852" s="2"/>
      <c r="Q1852" s="3"/>
      <c r="R1852" s="5"/>
    </row>
    <row r="1853" spans="2:18" x14ac:dyDescent="0.3">
      <c r="B1853" s="22" t="s">
        <v>23</v>
      </c>
      <c r="C1853" s="22">
        <v>1128299</v>
      </c>
      <c r="D1853" s="23">
        <v>44432</v>
      </c>
      <c r="E1853" s="22" t="s">
        <v>24</v>
      </c>
      <c r="F1853" s="22" t="s">
        <v>73</v>
      </c>
      <c r="G1853" s="22" t="s">
        <v>74</v>
      </c>
      <c r="H1853" s="22" t="s">
        <v>17</v>
      </c>
      <c r="I1853" s="24">
        <v>0.75</v>
      </c>
      <c r="J1853" s="25">
        <v>2500</v>
      </c>
      <c r="K1853" s="26">
        <f t="shared" si="607"/>
        <v>1875</v>
      </c>
      <c r="L1853" s="26">
        <f t="shared" si="608"/>
        <v>562.5</v>
      </c>
      <c r="M1853" s="27">
        <v>0.3</v>
      </c>
      <c r="O1853" s="1"/>
      <c r="P1853" s="2"/>
      <c r="Q1853" s="3"/>
      <c r="R1853" s="5"/>
    </row>
    <row r="1854" spans="2:18" x14ac:dyDescent="0.3">
      <c r="B1854" s="22" t="s">
        <v>23</v>
      </c>
      <c r="C1854" s="22">
        <v>1128299</v>
      </c>
      <c r="D1854" s="23">
        <v>44464</v>
      </c>
      <c r="E1854" s="22" t="s">
        <v>24</v>
      </c>
      <c r="F1854" s="22" t="s">
        <v>73</v>
      </c>
      <c r="G1854" s="22" t="s">
        <v>74</v>
      </c>
      <c r="H1854" s="22" t="s">
        <v>12</v>
      </c>
      <c r="I1854" s="24">
        <v>0.50000000000000011</v>
      </c>
      <c r="J1854" s="25">
        <v>4500</v>
      </c>
      <c r="K1854" s="26">
        <f>I1854*J1854</f>
        <v>2250.0000000000005</v>
      </c>
      <c r="L1854" s="26">
        <f>K1854*M1854</f>
        <v>787.50000000000011</v>
      </c>
      <c r="M1854" s="27">
        <v>0.35</v>
      </c>
      <c r="O1854" s="1"/>
      <c r="P1854" s="2"/>
      <c r="Q1854" s="3"/>
      <c r="R1854" s="5"/>
    </row>
    <row r="1855" spans="2:18" x14ac:dyDescent="0.3">
      <c r="B1855" s="22" t="s">
        <v>23</v>
      </c>
      <c r="C1855" s="22">
        <v>1128299</v>
      </c>
      <c r="D1855" s="23">
        <v>44464</v>
      </c>
      <c r="E1855" s="22" t="s">
        <v>24</v>
      </c>
      <c r="F1855" s="22" t="s">
        <v>73</v>
      </c>
      <c r="G1855" s="22" t="s">
        <v>74</v>
      </c>
      <c r="H1855" s="22" t="s">
        <v>15</v>
      </c>
      <c r="I1855" s="24">
        <v>0.55000000000000016</v>
      </c>
      <c r="J1855" s="25">
        <v>4500</v>
      </c>
      <c r="K1855" s="26">
        <f>I1855*J1855</f>
        <v>2475.0000000000009</v>
      </c>
      <c r="L1855" s="26">
        <f>K1855*M1855</f>
        <v>866.25000000000023</v>
      </c>
      <c r="M1855" s="27">
        <v>0.35</v>
      </c>
      <c r="O1855" s="1"/>
      <c r="P1855" s="2"/>
      <c r="Q1855" s="3"/>
      <c r="R1855" s="5"/>
    </row>
    <row r="1856" spans="2:18" x14ac:dyDescent="0.3">
      <c r="B1856" s="22" t="s">
        <v>23</v>
      </c>
      <c r="C1856" s="22">
        <v>1128299</v>
      </c>
      <c r="D1856" s="23">
        <v>44464</v>
      </c>
      <c r="E1856" s="22" t="s">
        <v>24</v>
      </c>
      <c r="F1856" s="22" t="s">
        <v>73</v>
      </c>
      <c r="G1856" s="22" t="s">
        <v>74</v>
      </c>
      <c r="H1856" s="22" t="s">
        <v>13</v>
      </c>
      <c r="I1856" s="24">
        <v>0.50000000000000011</v>
      </c>
      <c r="J1856" s="25">
        <v>2500</v>
      </c>
      <c r="K1856" s="26">
        <f t="shared" ref="K1856:K1859" si="609">I1856*J1856</f>
        <v>1250.0000000000002</v>
      </c>
      <c r="L1856" s="26">
        <f t="shared" ref="L1856:L1859" si="610">K1856*M1856</f>
        <v>437.50000000000006</v>
      </c>
      <c r="M1856" s="27">
        <v>0.35</v>
      </c>
      <c r="O1856" s="1"/>
      <c r="P1856" s="2"/>
      <c r="Q1856" s="3"/>
      <c r="R1856" s="5"/>
    </row>
    <row r="1857" spans="2:18" x14ac:dyDescent="0.3">
      <c r="B1857" s="22" t="s">
        <v>23</v>
      </c>
      <c r="C1857" s="22">
        <v>1128299</v>
      </c>
      <c r="D1857" s="23">
        <v>44464</v>
      </c>
      <c r="E1857" s="22" t="s">
        <v>24</v>
      </c>
      <c r="F1857" s="22" t="s">
        <v>73</v>
      </c>
      <c r="G1857" s="22" t="s">
        <v>74</v>
      </c>
      <c r="H1857" s="22" t="s">
        <v>14</v>
      </c>
      <c r="I1857" s="24">
        <v>0.50000000000000011</v>
      </c>
      <c r="J1857" s="25">
        <v>2000</v>
      </c>
      <c r="K1857" s="26">
        <f t="shared" si="609"/>
        <v>1000.0000000000002</v>
      </c>
      <c r="L1857" s="26">
        <f t="shared" si="610"/>
        <v>350.00000000000006</v>
      </c>
      <c r="M1857" s="27">
        <v>0.35</v>
      </c>
      <c r="O1857" s="1"/>
      <c r="P1857" s="2"/>
      <c r="Q1857" s="3"/>
      <c r="R1857" s="5"/>
    </row>
    <row r="1858" spans="2:18" x14ac:dyDescent="0.3">
      <c r="B1858" s="22" t="s">
        <v>23</v>
      </c>
      <c r="C1858" s="22">
        <v>1128299</v>
      </c>
      <c r="D1858" s="23">
        <v>44464</v>
      </c>
      <c r="E1858" s="22" t="s">
        <v>24</v>
      </c>
      <c r="F1858" s="22" t="s">
        <v>73</v>
      </c>
      <c r="G1858" s="22" t="s">
        <v>74</v>
      </c>
      <c r="H1858" s="22" t="s">
        <v>16</v>
      </c>
      <c r="I1858" s="24">
        <v>0.60000000000000009</v>
      </c>
      <c r="J1858" s="25">
        <v>2250</v>
      </c>
      <c r="K1858" s="26">
        <f t="shared" si="609"/>
        <v>1350.0000000000002</v>
      </c>
      <c r="L1858" s="26">
        <f t="shared" si="610"/>
        <v>540.00000000000011</v>
      </c>
      <c r="M1858" s="27">
        <v>0.4</v>
      </c>
      <c r="O1858" s="1"/>
      <c r="P1858" s="2"/>
      <c r="Q1858" s="3"/>
      <c r="R1858" s="5"/>
    </row>
    <row r="1859" spans="2:18" x14ac:dyDescent="0.3">
      <c r="B1859" s="22" t="s">
        <v>23</v>
      </c>
      <c r="C1859" s="22">
        <v>1128299</v>
      </c>
      <c r="D1859" s="23">
        <v>44464</v>
      </c>
      <c r="E1859" s="22" t="s">
        <v>24</v>
      </c>
      <c r="F1859" s="22" t="s">
        <v>73</v>
      </c>
      <c r="G1859" s="22" t="s">
        <v>74</v>
      </c>
      <c r="H1859" s="22" t="s">
        <v>17</v>
      </c>
      <c r="I1859" s="24">
        <v>0.44999999999999996</v>
      </c>
      <c r="J1859" s="25">
        <v>2500</v>
      </c>
      <c r="K1859" s="26">
        <f t="shared" si="609"/>
        <v>1125</v>
      </c>
      <c r="L1859" s="26">
        <f t="shared" si="610"/>
        <v>337.5</v>
      </c>
      <c r="M1859" s="27">
        <v>0.3</v>
      </c>
      <c r="O1859" s="1"/>
      <c r="P1859" s="2"/>
      <c r="Q1859" s="3"/>
      <c r="R1859" s="5"/>
    </row>
    <row r="1860" spans="2:18" x14ac:dyDescent="0.3">
      <c r="B1860" s="22" t="s">
        <v>23</v>
      </c>
      <c r="C1860" s="22">
        <v>1128299</v>
      </c>
      <c r="D1860" s="23">
        <v>44493</v>
      </c>
      <c r="E1860" s="22" t="s">
        <v>24</v>
      </c>
      <c r="F1860" s="22" t="s">
        <v>73</v>
      </c>
      <c r="G1860" s="22" t="s">
        <v>74</v>
      </c>
      <c r="H1860" s="22" t="s">
        <v>12</v>
      </c>
      <c r="I1860" s="24">
        <v>0.4</v>
      </c>
      <c r="J1860" s="25">
        <v>3500</v>
      </c>
      <c r="K1860" s="26">
        <f>I1860*J1860</f>
        <v>1400</v>
      </c>
      <c r="L1860" s="26">
        <f>K1860*M1860</f>
        <v>489.99999999999994</v>
      </c>
      <c r="M1860" s="27">
        <v>0.35</v>
      </c>
      <c r="O1860" s="1"/>
      <c r="P1860" s="2"/>
      <c r="Q1860" s="3"/>
      <c r="R1860" s="5"/>
    </row>
    <row r="1861" spans="2:18" x14ac:dyDescent="0.3">
      <c r="B1861" s="22" t="s">
        <v>23</v>
      </c>
      <c r="C1861" s="22">
        <v>1128299</v>
      </c>
      <c r="D1861" s="23">
        <v>44493</v>
      </c>
      <c r="E1861" s="22" t="s">
        <v>24</v>
      </c>
      <c r="F1861" s="22" t="s">
        <v>73</v>
      </c>
      <c r="G1861" s="22" t="s">
        <v>74</v>
      </c>
      <c r="H1861" s="22" t="s">
        <v>15</v>
      </c>
      <c r="I1861" s="24">
        <v>0.55000000000000016</v>
      </c>
      <c r="J1861" s="25">
        <v>5250</v>
      </c>
      <c r="K1861" s="26">
        <f>I1861*J1861</f>
        <v>2887.5000000000009</v>
      </c>
      <c r="L1861" s="26">
        <f>K1861*M1861</f>
        <v>1010.6250000000002</v>
      </c>
      <c r="M1861" s="27">
        <v>0.35</v>
      </c>
      <c r="O1861" s="1"/>
      <c r="P1861" s="2"/>
      <c r="Q1861" s="3"/>
      <c r="R1861" s="5"/>
    </row>
    <row r="1862" spans="2:18" x14ac:dyDescent="0.3">
      <c r="B1862" s="22" t="s">
        <v>23</v>
      </c>
      <c r="C1862" s="22">
        <v>1128299</v>
      </c>
      <c r="D1862" s="23">
        <v>44493</v>
      </c>
      <c r="E1862" s="22" t="s">
        <v>24</v>
      </c>
      <c r="F1862" s="22" t="s">
        <v>73</v>
      </c>
      <c r="G1862" s="22" t="s">
        <v>74</v>
      </c>
      <c r="H1862" s="22" t="s">
        <v>13</v>
      </c>
      <c r="I1862" s="24">
        <v>0.50000000000000011</v>
      </c>
      <c r="J1862" s="25">
        <v>3500</v>
      </c>
      <c r="K1862" s="26">
        <f t="shared" ref="K1862:K1865" si="611">I1862*J1862</f>
        <v>1750.0000000000005</v>
      </c>
      <c r="L1862" s="26">
        <f t="shared" ref="L1862:L1865" si="612">K1862*M1862</f>
        <v>612.50000000000011</v>
      </c>
      <c r="M1862" s="27">
        <v>0.35</v>
      </c>
      <c r="O1862" s="1"/>
      <c r="P1862" s="2"/>
      <c r="Q1862" s="3"/>
      <c r="R1862" s="5"/>
    </row>
    <row r="1863" spans="2:18" x14ac:dyDescent="0.3">
      <c r="B1863" s="22" t="s">
        <v>23</v>
      </c>
      <c r="C1863" s="22">
        <v>1128299</v>
      </c>
      <c r="D1863" s="23">
        <v>44493</v>
      </c>
      <c r="E1863" s="22" t="s">
        <v>24</v>
      </c>
      <c r="F1863" s="22" t="s">
        <v>73</v>
      </c>
      <c r="G1863" s="22" t="s">
        <v>74</v>
      </c>
      <c r="H1863" s="22" t="s">
        <v>14</v>
      </c>
      <c r="I1863" s="24">
        <v>0.45000000000000007</v>
      </c>
      <c r="J1863" s="25">
        <v>3250</v>
      </c>
      <c r="K1863" s="26">
        <f t="shared" si="611"/>
        <v>1462.5000000000002</v>
      </c>
      <c r="L1863" s="26">
        <f t="shared" si="612"/>
        <v>511.87500000000006</v>
      </c>
      <c r="M1863" s="27">
        <v>0.35</v>
      </c>
      <c r="O1863" s="1"/>
      <c r="P1863" s="2"/>
      <c r="Q1863" s="3"/>
      <c r="R1863" s="5"/>
    </row>
    <row r="1864" spans="2:18" x14ac:dyDescent="0.3">
      <c r="B1864" s="22" t="s">
        <v>23</v>
      </c>
      <c r="C1864" s="22">
        <v>1128299</v>
      </c>
      <c r="D1864" s="23">
        <v>44493</v>
      </c>
      <c r="E1864" s="22" t="s">
        <v>24</v>
      </c>
      <c r="F1864" s="22" t="s">
        <v>73</v>
      </c>
      <c r="G1864" s="22" t="s">
        <v>74</v>
      </c>
      <c r="H1864" s="22" t="s">
        <v>16</v>
      </c>
      <c r="I1864" s="24">
        <v>0.55000000000000004</v>
      </c>
      <c r="J1864" s="25">
        <v>3000</v>
      </c>
      <c r="K1864" s="26">
        <f t="shared" si="611"/>
        <v>1650.0000000000002</v>
      </c>
      <c r="L1864" s="26">
        <f t="shared" si="612"/>
        <v>660.00000000000011</v>
      </c>
      <c r="M1864" s="27">
        <v>0.4</v>
      </c>
      <c r="O1864" s="1"/>
      <c r="P1864" s="2"/>
      <c r="Q1864" s="3"/>
      <c r="R1864" s="5"/>
    </row>
    <row r="1865" spans="2:18" x14ac:dyDescent="0.3">
      <c r="B1865" s="22" t="s">
        <v>23</v>
      </c>
      <c r="C1865" s="22">
        <v>1128299</v>
      </c>
      <c r="D1865" s="23">
        <v>44493</v>
      </c>
      <c r="E1865" s="22" t="s">
        <v>24</v>
      </c>
      <c r="F1865" s="22" t="s">
        <v>73</v>
      </c>
      <c r="G1865" s="22" t="s">
        <v>74</v>
      </c>
      <c r="H1865" s="22" t="s">
        <v>17</v>
      </c>
      <c r="I1865" s="24">
        <v>0.60000000000000009</v>
      </c>
      <c r="J1865" s="25">
        <v>3500</v>
      </c>
      <c r="K1865" s="26">
        <f t="shared" si="611"/>
        <v>2100.0000000000005</v>
      </c>
      <c r="L1865" s="26">
        <f t="shared" si="612"/>
        <v>630.00000000000011</v>
      </c>
      <c r="M1865" s="27">
        <v>0.3</v>
      </c>
      <c r="O1865" s="1"/>
      <c r="P1865" s="2"/>
      <c r="Q1865" s="3"/>
      <c r="R1865" s="5"/>
    </row>
    <row r="1866" spans="2:18" x14ac:dyDescent="0.3">
      <c r="B1866" s="22" t="s">
        <v>23</v>
      </c>
      <c r="C1866" s="22">
        <v>1128299</v>
      </c>
      <c r="D1866" s="23">
        <v>44524</v>
      </c>
      <c r="E1866" s="22" t="s">
        <v>24</v>
      </c>
      <c r="F1866" s="22" t="s">
        <v>73</v>
      </c>
      <c r="G1866" s="22" t="s">
        <v>74</v>
      </c>
      <c r="H1866" s="22" t="s">
        <v>12</v>
      </c>
      <c r="I1866" s="24">
        <v>0.45000000000000007</v>
      </c>
      <c r="J1866" s="25">
        <v>5750</v>
      </c>
      <c r="K1866" s="26">
        <f>I1866*J1866</f>
        <v>2587.5000000000005</v>
      </c>
      <c r="L1866" s="26">
        <f>K1866*M1866</f>
        <v>905.62500000000011</v>
      </c>
      <c r="M1866" s="27">
        <v>0.35</v>
      </c>
      <c r="O1866" s="1"/>
      <c r="P1866" s="2"/>
      <c r="Q1866" s="3"/>
      <c r="R1866" s="5"/>
    </row>
    <row r="1867" spans="2:18" x14ac:dyDescent="0.3">
      <c r="B1867" s="22" t="s">
        <v>23</v>
      </c>
      <c r="C1867" s="22">
        <v>1128299</v>
      </c>
      <c r="D1867" s="23">
        <v>44524</v>
      </c>
      <c r="E1867" s="22" t="s">
        <v>24</v>
      </c>
      <c r="F1867" s="22" t="s">
        <v>73</v>
      </c>
      <c r="G1867" s="22" t="s">
        <v>74</v>
      </c>
      <c r="H1867" s="22" t="s">
        <v>15</v>
      </c>
      <c r="I1867" s="24">
        <v>0.50000000000000011</v>
      </c>
      <c r="J1867" s="25">
        <v>6500</v>
      </c>
      <c r="K1867" s="26">
        <f>I1867*J1867</f>
        <v>3250.0000000000009</v>
      </c>
      <c r="L1867" s="26">
        <f>K1867*M1867</f>
        <v>1137.5000000000002</v>
      </c>
      <c r="M1867" s="27">
        <v>0.35</v>
      </c>
      <c r="O1867" s="1"/>
      <c r="P1867" s="2"/>
      <c r="Q1867" s="3"/>
      <c r="R1867" s="5"/>
    </row>
    <row r="1868" spans="2:18" x14ac:dyDescent="0.3">
      <c r="B1868" s="22" t="s">
        <v>23</v>
      </c>
      <c r="C1868" s="22">
        <v>1128299</v>
      </c>
      <c r="D1868" s="23">
        <v>44524</v>
      </c>
      <c r="E1868" s="22" t="s">
        <v>24</v>
      </c>
      <c r="F1868" s="22" t="s">
        <v>73</v>
      </c>
      <c r="G1868" s="22" t="s">
        <v>74</v>
      </c>
      <c r="H1868" s="22" t="s">
        <v>13</v>
      </c>
      <c r="I1868" s="24">
        <v>0.45000000000000007</v>
      </c>
      <c r="J1868" s="25">
        <v>4750</v>
      </c>
      <c r="K1868" s="26">
        <f t="shared" ref="K1868:K1871" si="613">I1868*J1868</f>
        <v>2137.5000000000005</v>
      </c>
      <c r="L1868" s="26">
        <f t="shared" ref="L1868:L1871" si="614">K1868*M1868</f>
        <v>748.12500000000011</v>
      </c>
      <c r="M1868" s="27">
        <v>0.35</v>
      </c>
      <c r="O1868" s="1"/>
      <c r="P1868" s="2"/>
      <c r="Q1868" s="3"/>
      <c r="R1868" s="5"/>
    </row>
    <row r="1869" spans="2:18" x14ac:dyDescent="0.3">
      <c r="B1869" s="22" t="s">
        <v>23</v>
      </c>
      <c r="C1869" s="22">
        <v>1128299</v>
      </c>
      <c r="D1869" s="23">
        <v>44524</v>
      </c>
      <c r="E1869" s="22" t="s">
        <v>24</v>
      </c>
      <c r="F1869" s="22" t="s">
        <v>73</v>
      </c>
      <c r="G1869" s="22" t="s">
        <v>74</v>
      </c>
      <c r="H1869" s="22" t="s">
        <v>14</v>
      </c>
      <c r="I1869" s="24">
        <v>0.55000000000000016</v>
      </c>
      <c r="J1869" s="25">
        <v>4500</v>
      </c>
      <c r="K1869" s="26">
        <f t="shared" si="613"/>
        <v>2475.0000000000009</v>
      </c>
      <c r="L1869" s="26">
        <f t="shared" si="614"/>
        <v>866.25000000000023</v>
      </c>
      <c r="M1869" s="27">
        <v>0.35</v>
      </c>
      <c r="O1869" s="1"/>
      <c r="P1869" s="2"/>
      <c r="Q1869" s="3"/>
      <c r="R1869" s="5"/>
    </row>
    <row r="1870" spans="2:18" x14ac:dyDescent="0.3">
      <c r="B1870" s="22" t="s">
        <v>23</v>
      </c>
      <c r="C1870" s="22">
        <v>1128299</v>
      </c>
      <c r="D1870" s="23">
        <v>44524</v>
      </c>
      <c r="E1870" s="22" t="s">
        <v>24</v>
      </c>
      <c r="F1870" s="22" t="s">
        <v>73</v>
      </c>
      <c r="G1870" s="22" t="s">
        <v>74</v>
      </c>
      <c r="H1870" s="22" t="s">
        <v>16</v>
      </c>
      <c r="I1870" s="24">
        <v>0.75000000000000011</v>
      </c>
      <c r="J1870" s="25">
        <v>4250</v>
      </c>
      <c r="K1870" s="26">
        <f t="shared" si="613"/>
        <v>3187.5000000000005</v>
      </c>
      <c r="L1870" s="26">
        <f t="shared" si="614"/>
        <v>1275.0000000000002</v>
      </c>
      <c r="M1870" s="27">
        <v>0.4</v>
      </c>
      <c r="O1870" s="1"/>
      <c r="P1870" s="2"/>
      <c r="Q1870" s="3"/>
      <c r="R1870" s="5"/>
    </row>
    <row r="1871" spans="2:18" x14ac:dyDescent="0.3">
      <c r="B1871" s="22" t="s">
        <v>23</v>
      </c>
      <c r="C1871" s="22">
        <v>1128299</v>
      </c>
      <c r="D1871" s="23">
        <v>44524</v>
      </c>
      <c r="E1871" s="22" t="s">
        <v>24</v>
      </c>
      <c r="F1871" s="22" t="s">
        <v>73</v>
      </c>
      <c r="G1871" s="22" t="s">
        <v>74</v>
      </c>
      <c r="H1871" s="22" t="s">
        <v>17</v>
      </c>
      <c r="I1871" s="24">
        <v>0.80000000000000016</v>
      </c>
      <c r="J1871" s="25">
        <v>5500</v>
      </c>
      <c r="K1871" s="26">
        <f t="shared" si="613"/>
        <v>4400.0000000000009</v>
      </c>
      <c r="L1871" s="26">
        <f t="shared" si="614"/>
        <v>1320.0000000000002</v>
      </c>
      <c r="M1871" s="27">
        <v>0.3</v>
      </c>
      <c r="O1871" s="1"/>
      <c r="P1871" s="2"/>
      <c r="Q1871" s="3"/>
      <c r="R1871" s="5"/>
    </row>
    <row r="1872" spans="2:18" x14ac:dyDescent="0.3">
      <c r="B1872" s="22" t="s">
        <v>23</v>
      </c>
      <c r="C1872" s="22">
        <v>1128299</v>
      </c>
      <c r="D1872" s="23">
        <v>44553</v>
      </c>
      <c r="E1872" s="22" t="s">
        <v>24</v>
      </c>
      <c r="F1872" s="22" t="s">
        <v>73</v>
      </c>
      <c r="G1872" s="22" t="s">
        <v>74</v>
      </c>
      <c r="H1872" s="22" t="s">
        <v>12</v>
      </c>
      <c r="I1872" s="24">
        <v>0.65000000000000013</v>
      </c>
      <c r="J1872" s="25">
        <v>7500</v>
      </c>
      <c r="K1872" s="26">
        <f>I1872*J1872</f>
        <v>4875.0000000000009</v>
      </c>
      <c r="L1872" s="26">
        <f>K1872*M1872</f>
        <v>1706.2500000000002</v>
      </c>
      <c r="M1872" s="27">
        <v>0.35</v>
      </c>
      <c r="O1872" s="1"/>
      <c r="P1872" s="2"/>
      <c r="Q1872" s="3"/>
      <c r="R1872" s="5"/>
    </row>
    <row r="1873" spans="1:18" x14ac:dyDescent="0.3">
      <c r="B1873" s="22" t="s">
        <v>23</v>
      </c>
      <c r="C1873" s="22">
        <v>1128299</v>
      </c>
      <c r="D1873" s="23">
        <v>44553</v>
      </c>
      <c r="E1873" s="22" t="s">
        <v>24</v>
      </c>
      <c r="F1873" s="22" t="s">
        <v>73</v>
      </c>
      <c r="G1873" s="22" t="s">
        <v>74</v>
      </c>
      <c r="H1873" s="22" t="s">
        <v>15</v>
      </c>
      <c r="I1873" s="24">
        <v>0.75000000000000022</v>
      </c>
      <c r="J1873" s="25">
        <v>7500</v>
      </c>
      <c r="K1873" s="26">
        <f>I1873*J1873</f>
        <v>5625.0000000000018</v>
      </c>
      <c r="L1873" s="26">
        <f>K1873*M1873</f>
        <v>1968.7500000000005</v>
      </c>
      <c r="M1873" s="27">
        <v>0.35</v>
      </c>
      <c r="O1873" s="1"/>
      <c r="P1873" s="2"/>
      <c r="Q1873" s="3"/>
      <c r="R1873" s="5"/>
    </row>
    <row r="1874" spans="1:18" x14ac:dyDescent="0.3">
      <c r="B1874" s="22" t="s">
        <v>23</v>
      </c>
      <c r="C1874" s="22">
        <v>1128299</v>
      </c>
      <c r="D1874" s="23">
        <v>44553</v>
      </c>
      <c r="E1874" s="22" t="s">
        <v>24</v>
      </c>
      <c r="F1874" s="22" t="s">
        <v>73</v>
      </c>
      <c r="G1874" s="22" t="s">
        <v>74</v>
      </c>
      <c r="H1874" s="22" t="s">
        <v>13</v>
      </c>
      <c r="I1874" s="24">
        <v>0.70000000000000018</v>
      </c>
      <c r="J1874" s="25">
        <v>5500</v>
      </c>
      <c r="K1874" s="26">
        <f t="shared" ref="K1874:K1877" si="615">I1874*J1874</f>
        <v>3850.0000000000009</v>
      </c>
      <c r="L1874" s="26">
        <f t="shared" ref="L1874:L1877" si="616">K1874*M1874</f>
        <v>1347.5000000000002</v>
      </c>
      <c r="M1874" s="27">
        <v>0.35</v>
      </c>
      <c r="O1874" s="1"/>
      <c r="P1874" s="2"/>
      <c r="Q1874" s="3"/>
      <c r="R1874" s="5"/>
    </row>
    <row r="1875" spans="1:18" x14ac:dyDescent="0.3">
      <c r="B1875" s="22" t="s">
        <v>23</v>
      </c>
      <c r="C1875" s="22">
        <v>1128299</v>
      </c>
      <c r="D1875" s="23">
        <v>44553</v>
      </c>
      <c r="E1875" s="22" t="s">
        <v>24</v>
      </c>
      <c r="F1875" s="22" t="s">
        <v>73</v>
      </c>
      <c r="G1875" s="22" t="s">
        <v>74</v>
      </c>
      <c r="H1875" s="22" t="s">
        <v>14</v>
      </c>
      <c r="I1875" s="24">
        <v>0.70000000000000018</v>
      </c>
      <c r="J1875" s="25">
        <v>5500</v>
      </c>
      <c r="K1875" s="26">
        <f t="shared" si="615"/>
        <v>3850.0000000000009</v>
      </c>
      <c r="L1875" s="26">
        <f t="shared" si="616"/>
        <v>1347.5000000000002</v>
      </c>
      <c r="M1875" s="27">
        <v>0.35</v>
      </c>
      <c r="O1875" s="1"/>
      <c r="P1875" s="2"/>
      <c r="Q1875" s="3"/>
      <c r="R1875" s="5"/>
    </row>
    <row r="1876" spans="1:18" x14ac:dyDescent="0.3">
      <c r="B1876" s="22" t="s">
        <v>23</v>
      </c>
      <c r="C1876" s="22">
        <v>1128299</v>
      </c>
      <c r="D1876" s="23">
        <v>44553</v>
      </c>
      <c r="E1876" s="22" t="s">
        <v>24</v>
      </c>
      <c r="F1876" s="22" t="s">
        <v>73</v>
      </c>
      <c r="G1876" s="22" t="s">
        <v>74</v>
      </c>
      <c r="H1876" s="22" t="s">
        <v>16</v>
      </c>
      <c r="I1876" s="24">
        <v>0.80000000000000016</v>
      </c>
      <c r="J1876" s="25">
        <v>4750</v>
      </c>
      <c r="K1876" s="26">
        <f t="shared" si="615"/>
        <v>3800.0000000000009</v>
      </c>
      <c r="L1876" s="26">
        <f t="shared" si="616"/>
        <v>1520.0000000000005</v>
      </c>
      <c r="M1876" s="27">
        <v>0.4</v>
      </c>
      <c r="O1876" s="1"/>
      <c r="P1876" s="2"/>
      <c r="Q1876" s="3"/>
      <c r="R1876" s="5"/>
    </row>
    <row r="1877" spans="1:18" x14ac:dyDescent="0.3">
      <c r="B1877" s="22" t="s">
        <v>23</v>
      </c>
      <c r="C1877" s="22">
        <v>1128299</v>
      </c>
      <c r="D1877" s="23">
        <v>44553</v>
      </c>
      <c r="E1877" s="22" t="s">
        <v>24</v>
      </c>
      <c r="F1877" s="22" t="s">
        <v>73</v>
      </c>
      <c r="G1877" s="22" t="s">
        <v>74</v>
      </c>
      <c r="H1877" s="22" t="s">
        <v>17</v>
      </c>
      <c r="I1877" s="24">
        <v>0.8500000000000002</v>
      </c>
      <c r="J1877" s="25">
        <v>5750</v>
      </c>
      <c r="K1877" s="26">
        <f t="shared" si="615"/>
        <v>4887.5000000000009</v>
      </c>
      <c r="L1877" s="26">
        <f t="shared" si="616"/>
        <v>1466.2500000000002</v>
      </c>
      <c r="M1877" s="27">
        <v>0.3</v>
      </c>
      <c r="O1877" s="1"/>
      <c r="P1877" s="2"/>
      <c r="Q1877" s="3"/>
      <c r="R1877" s="5"/>
    </row>
    <row r="1878" spans="1:18" x14ac:dyDescent="0.3">
      <c r="A1878" s="8" t="s">
        <v>40</v>
      </c>
      <c r="B1878" s="22" t="s">
        <v>23</v>
      </c>
      <c r="C1878" s="22">
        <v>1128299</v>
      </c>
      <c r="D1878" s="23">
        <v>44213</v>
      </c>
      <c r="E1878" s="22" t="s">
        <v>24</v>
      </c>
      <c r="F1878" s="22" t="s">
        <v>75</v>
      </c>
      <c r="G1878" s="22" t="s">
        <v>57</v>
      </c>
      <c r="H1878" s="22" t="s">
        <v>12</v>
      </c>
      <c r="I1878" s="24">
        <v>0.35000000000000003</v>
      </c>
      <c r="J1878" s="25">
        <v>4000</v>
      </c>
      <c r="K1878" s="26">
        <f>I1878*J1878</f>
        <v>1400.0000000000002</v>
      </c>
      <c r="L1878" s="26">
        <f>K1878*M1878</f>
        <v>560</v>
      </c>
      <c r="M1878" s="27">
        <v>0.39999999999999997</v>
      </c>
      <c r="O1878" s="1"/>
      <c r="P1878" s="2"/>
      <c r="Q1878" s="3"/>
      <c r="R1878" s="5"/>
    </row>
    <row r="1879" spans="1:18" x14ac:dyDescent="0.3">
      <c r="B1879" s="22" t="s">
        <v>23</v>
      </c>
      <c r="C1879" s="22">
        <v>1128299</v>
      </c>
      <c r="D1879" s="23">
        <v>44213</v>
      </c>
      <c r="E1879" s="22" t="s">
        <v>24</v>
      </c>
      <c r="F1879" s="22" t="s">
        <v>75</v>
      </c>
      <c r="G1879" s="22" t="s">
        <v>57</v>
      </c>
      <c r="H1879" s="22" t="s">
        <v>15</v>
      </c>
      <c r="I1879" s="24">
        <v>0.45</v>
      </c>
      <c r="J1879" s="25">
        <v>4000</v>
      </c>
      <c r="K1879" s="26">
        <f>I1879*J1879</f>
        <v>1800</v>
      </c>
      <c r="L1879" s="26">
        <f>K1879*M1879</f>
        <v>719.99999999999989</v>
      </c>
      <c r="M1879" s="27">
        <v>0.39999999999999997</v>
      </c>
      <c r="O1879" s="1"/>
      <c r="P1879" s="2"/>
      <c r="Q1879" s="3"/>
      <c r="R1879" s="5"/>
    </row>
    <row r="1880" spans="1:18" x14ac:dyDescent="0.3">
      <c r="B1880" s="22" t="s">
        <v>23</v>
      </c>
      <c r="C1880" s="22">
        <v>1128299</v>
      </c>
      <c r="D1880" s="23">
        <v>44213</v>
      </c>
      <c r="E1880" s="22" t="s">
        <v>24</v>
      </c>
      <c r="F1880" s="22" t="s">
        <v>75</v>
      </c>
      <c r="G1880" s="22" t="s">
        <v>57</v>
      </c>
      <c r="H1880" s="22" t="s">
        <v>13</v>
      </c>
      <c r="I1880" s="24">
        <v>0.45</v>
      </c>
      <c r="J1880" s="25">
        <v>4000</v>
      </c>
      <c r="K1880" s="26">
        <f t="shared" ref="K1880:K1883" si="617">I1880*J1880</f>
        <v>1800</v>
      </c>
      <c r="L1880" s="26">
        <f t="shared" ref="L1880:L1883" si="618">K1880*M1880</f>
        <v>719.99999999999989</v>
      </c>
      <c r="M1880" s="27">
        <v>0.39999999999999997</v>
      </c>
      <c r="O1880" s="1"/>
      <c r="P1880" s="2"/>
      <c r="Q1880" s="3"/>
      <c r="R1880" s="5"/>
    </row>
    <row r="1881" spans="1:18" x14ac:dyDescent="0.3">
      <c r="B1881" s="22" t="s">
        <v>23</v>
      </c>
      <c r="C1881" s="22">
        <v>1128299</v>
      </c>
      <c r="D1881" s="23">
        <v>44213</v>
      </c>
      <c r="E1881" s="22" t="s">
        <v>24</v>
      </c>
      <c r="F1881" s="22" t="s">
        <v>75</v>
      </c>
      <c r="G1881" s="22" t="s">
        <v>57</v>
      </c>
      <c r="H1881" s="22" t="s">
        <v>14</v>
      </c>
      <c r="I1881" s="24">
        <v>0.45</v>
      </c>
      <c r="J1881" s="25">
        <v>2500</v>
      </c>
      <c r="K1881" s="26">
        <f t="shared" si="617"/>
        <v>1125</v>
      </c>
      <c r="L1881" s="26">
        <f t="shared" si="618"/>
        <v>449.99999999999994</v>
      </c>
      <c r="M1881" s="27">
        <v>0.39999999999999997</v>
      </c>
      <c r="O1881" s="1"/>
      <c r="P1881" s="2"/>
      <c r="Q1881" s="3"/>
      <c r="R1881" s="5"/>
    </row>
    <row r="1882" spans="1:18" x14ac:dyDescent="0.3">
      <c r="B1882" s="22" t="s">
        <v>23</v>
      </c>
      <c r="C1882" s="22">
        <v>1128299</v>
      </c>
      <c r="D1882" s="23">
        <v>44213</v>
      </c>
      <c r="E1882" s="22" t="s">
        <v>24</v>
      </c>
      <c r="F1882" s="22" t="s">
        <v>75</v>
      </c>
      <c r="G1882" s="22" t="s">
        <v>57</v>
      </c>
      <c r="H1882" s="22" t="s">
        <v>16</v>
      </c>
      <c r="I1882" s="24">
        <v>0.50000000000000011</v>
      </c>
      <c r="J1882" s="25">
        <v>2000</v>
      </c>
      <c r="K1882" s="26">
        <f t="shared" si="617"/>
        <v>1000.0000000000002</v>
      </c>
      <c r="L1882" s="26">
        <f t="shared" si="618"/>
        <v>450.00000000000011</v>
      </c>
      <c r="M1882" s="27">
        <v>0.45</v>
      </c>
      <c r="O1882" s="1"/>
      <c r="P1882" s="2"/>
      <c r="Q1882" s="3"/>
      <c r="R1882" s="5"/>
    </row>
    <row r="1883" spans="1:18" x14ac:dyDescent="0.3">
      <c r="B1883" s="22" t="s">
        <v>23</v>
      </c>
      <c r="C1883" s="22">
        <v>1128299</v>
      </c>
      <c r="D1883" s="23">
        <v>44213</v>
      </c>
      <c r="E1883" s="22" t="s">
        <v>24</v>
      </c>
      <c r="F1883" s="22" t="s">
        <v>75</v>
      </c>
      <c r="G1883" s="22" t="s">
        <v>57</v>
      </c>
      <c r="H1883" s="22" t="s">
        <v>17</v>
      </c>
      <c r="I1883" s="24">
        <v>0.45</v>
      </c>
      <c r="J1883" s="25">
        <v>4500</v>
      </c>
      <c r="K1883" s="26">
        <f t="shared" si="617"/>
        <v>2025</v>
      </c>
      <c r="L1883" s="26">
        <f t="shared" si="618"/>
        <v>708.75</v>
      </c>
      <c r="M1883" s="27">
        <v>0.35</v>
      </c>
      <c r="O1883" s="1"/>
      <c r="P1883" s="2"/>
      <c r="Q1883" s="3"/>
      <c r="R1883" s="5"/>
    </row>
    <row r="1884" spans="1:18" x14ac:dyDescent="0.3">
      <c r="B1884" s="22" t="s">
        <v>23</v>
      </c>
      <c r="C1884" s="22">
        <v>1128299</v>
      </c>
      <c r="D1884" s="23">
        <v>44244</v>
      </c>
      <c r="E1884" s="22" t="s">
        <v>24</v>
      </c>
      <c r="F1884" s="22" t="s">
        <v>75</v>
      </c>
      <c r="G1884" s="22" t="s">
        <v>57</v>
      </c>
      <c r="H1884" s="22" t="s">
        <v>12</v>
      </c>
      <c r="I1884" s="24">
        <v>0.35000000000000003</v>
      </c>
      <c r="J1884" s="25">
        <v>5000</v>
      </c>
      <c r="K1884" s="26">
        <f>I1884*J1884</f>
        <v>1750.0000000000002</v>
      </c>
      <c r="L1884" s="26">
        <f>K1884*M1884</f>
        <v>700</v>
      </c>
      <c r="M1884" s="27">
        <v>0.39999999999999997</v>
      </c>
      <c r="O1884" s="1"/>
      <c r="P1884" s="2"/>
      <c r="Q1884" s="3"/>
      <c r="R1884" s="5"/>
    </row>
    <row r="1885" spans="1:18" x14ac:dyDescent="0.3">
      <c r="B1885" s="22" t="s">
        <v>23</v>
      </c>
      <c r="C1885" s="22">
        <v>1128299</v>
      </c>
      <c r="D1885" s="23">
        <v>44244</v>
      </c>
      <c r="E1885" s="22" t="s">
        <v>24</v>
      </c>
      <c r="F1885" s="22" t="s">
        <v>75</v>
      </c>
      <c r="G1885" s="22" t="s">
        <v>57</v>
      </c>
      <c r="H1885" s="22" t="s">
        <v>15</v>
      </c>
      <c r="I1885" s="24">
        <v>0.45</v>
      </c>
      <c r="J1885" s="25">
        <v>4000</v>
      </c>
      <c r="K1885" s="26">
        <f>I1885*J1885</f>
        <v>1800</v>
      </c>
      <c r="L1885" s="26">
        <f>K1885*M1885</f>
        <v>719.99999999999989</v>
      </c>
      <c r="M1885" s="27">
        <v>0.39999999999999997</v>
      </c>
      <c r="O1885" s="1"/>
      <c r="P1885" s="2"/>
      <c r="Q1885" s="3"/>
      <c r="R1885" s="5"/>
    </row>
    <row r="1886" spans="1:18" x14ac:dyDescent="0.3">
      <c r="B1886" s="22" t="s">
        <v>23</v>
      </c>
      <c r="C1886" s="22">
        <v>1128299</v>
      </c>
      <c r="D1886" s="23">
        <v>44244</v>
      </c>
      <c r="E1886" s="22" t="s">
        <v>24</v>
      </c>
      <c r="F1886" s="22" t="s">
        <v>75</v>
      </c>
      <c r="G1886" s="22" t="s">
        <v>57</v>
      </c>
      <c r="H1886" s="22" t="s">
        <v>13</v>
      </c>
      <c r="I1886" s="24">
        <v>0.45</v>
      </c>
      <c r="J1886" s="25">
        <v>4000</v>
      </c>
      <c r="K1886" s="26">
        <f t="shared" ref="K1886:K1889" si="619">I1886*J1886</f>
        <v>1800</v>
      </c>
      <c r="L1886" s="26">
        <f t="shared" ref="L1886:L1889" si="620">K1886*M1886</f>
        <v>719.99999999999989</v>
      </c>
      <c r="M1886" s="27">
        <v>0.39999999999999997</v>
      </c>
      <c r="O1886" s="1"/>
      <c r="P1886" s="2"/>
      <c r="Q1886" s="3"/>
      <c r="R1886" s="5"/>
    </row>
    <row r="1887" spans="1:18" x14ac:dyDescent="0.3">
      <c r="B1887" s="22" t="s">
        <v>23</v>
      </c>
      <c r="C1887" s="22">
        <v>1128299</v>
      </c>
      <c r="D1887" s="23">
        <v>44244</v>
      </c>
      <c r="E1887" s="22" t="s">
        <v>24</v>
      </c>
      <c r="F1887" s="22" t="s">
        <v>75</v>
      </c>
      <c r="G1887" s="22" t="s">
        <v>57</v>
      </c>
      <c r="H1887" s="22" t="s">
        <v>14</v>
      </c>
      <c r="I1887" s="24">
        <v>0.45</v>
      </c>
      <c r="J1887" s="25">
        <v>2500</v>
      </c>
      <c r="K1887" s="26">
        <f t="shared" si="619"/>
        <v>1125</v>
      </c>
      <c r="L1887" s="26">
        <f t="shared" si="620"/>
        <v>449.99999999999994</v>
      </c>
      <c r="M1887" s="27">
        <v>0.39999999999999997</v>
      </c>
      <c r="O1887" s="1"/>
      <c r="P1887" s="2"/>
      <c r="Q1887" s="3"/>
      <c r="R1887" s="5"/>
    </row>
    <row r="1888" spans="1:18" x14ac:dyDescent="0.3">
      <c r="B1888" s="22" t="s">
        <v>23</v>
      </c>
      <c r="C1888" s="22">
        <v>1128299</v>
      </c>
      <c r="D1888" s="23">
        <v>44244</v>
      </c>
      <c r="E1888" s="22" t="s">
        <v>24</v>
      </c>
      <c r="F1888" s="22" t="s">
        <v>75</v>
      </c>
      <c r="G1888" s="22" t="s">
        <v>57</v>
      </c>
      <c r="H1888" s="22" t="s">
        <v>16</v>
      </c>
      <c r="I1888" s="24">
        <v>0.50000000000000011</v>
      </c>
      <c r="J1888" s="25">
        <v>1750</v>
      </c>
      <c r="K1888" s="26">
        <f t="shared" si="619"/>
        <v>875.00000000000023</v>
      </c>
      <c r="L1888" s="26">
        <f t="shared" si="620"/>
        <v>393.75000000000011</v>
      </c>
      <c r="M1888" s="27">
        <v>0.45</v>
      </c>
      <c r="O1888" s="1"/>
      <c r="P1888" s="2"/>
      <c r="Q1888" s="3"/>
      <c r="R1888" s="5"/>
    </row>
    <row r="1889" spans="2:18" x14ac:dyDescent="0.3">
      <c r="B1889" s="22" t="s">
        <v>23</v>
      </c>
      <c r="C1889" s="22">
        <v>1128299</v>
      </c>
      <c r="D1889" s="23">
        <v>44244</v>
      </c>
      <c r="E1889" s="22" t="s">
        <v>24</v>
      </c>
      <c r="F1889" s="22" t="s">
        <v>75</v>
      </c>
      <c r="G1889" s="22" t="s">
        <v>57</v>
      </c>
      <c r="H1889" s="22" t="s">
        <v>17</v>
      </c>
      <c r="I1889" s="24">
        <v>0.45</v>
      </c>
      <c r="J1889" s="25">
        <v>3750</v>
      </c>
      <c r="K1889" s="26">
        <f t="shared" si="619"/>
        <v>1687.5</v>
      </c>
      <c r="L1889" s="26">
        <f t="shared" si="620"/>
        <v>590.625</v>
      </c>
      <c r="M1889" s="27">
        <v>0.35</v>
      </c>
      <c r="O1889" s="1"/>
      <c r="P1889" s="2"/>
      <c r="Q1889" s="3"/>
      <c r="R1889" s="5"/>
    </row>
    <row r="1890" spans="2:18" x14ac:dyDescent="0.3">
      <c r="B1890" s="22" t="s">
        <v>23</v>
      </c>
      <c r="C1890" s="22">
        <v>1128299</v>
      </c>
      <c r="D1890" s="23">
        <v>44271</v>
      </c>
      <c r="E1890" s="22" t="s">
        <v>24</v>
      </c>
      <c r="F1890" s="22" t="s">
        <v>75</v>
      </c>
      <c r="G1890" s="22" t="s">
        <v>57</v>
      </c>
      <c r="H1890" s="22" t="s">
        <v>12</v>
      </c>
      <c r="I1890" s="24">
        <v>0.45</v>
      </c>
      <c r="J1890" s="25">
        <v>5250</v>
      </c>
      <c r="K1890" s="26">
        <f>I1890*J1890</f>
        <v>2362.5</v>
      </c>
      <c r="L1890" s="26">
        <f>K1890*M1890</f>
        <v>944.99999999999989</v>
      </c>
      <c r="M1890" s="27">
        <v>0.39999999999999997</v>
      </c>
      <c r="O1890" s="1"/>
      <c r="P1890" s="2"/>
      <c r="Q1890" s="3"/>
      <c r="R1890" s="5"/>
    </row>
    <row r="1891" spans="2:18" x14ac:dyDescent="0.3">
      <c r="B1891" s="22" t="s">
        <v>23</v>
      </c>
      <c r="C1891" s="22">
        <v>1128299</v>
      </c>
      <c r="D1891" s="23">
        <v>44271</v>
      </c>
      <c r="E1891" s="22" t="s">
        <v>24</v>
      </c>
      <c r="F1891" s="22" t="s">
        <v>75</v>
      </c>
      <c r="G1891" s="22" t="s">
        <v>57</v>
      </c>
      <c r="H1891" s="22" t="s">
        <v>15</v>
      </c>
      <c r="I1891" s="24">
        <v>0.55000000000000004</v>
      </c>
      <c r="J1891" s="25">
        <v>3750</v>
      </c>
      <c r="K1891" s="26">
        <f>I1891*J1891</f>
        <v>2062.5</v>
      </c>
      <c r="L1891" s="26">
        <f>K1891*M1891</f>
        <v>824.99999999999989</v>
      </c>
      <c r="M1891" s="27">
        <v>0.39999999999999997</v>
      </c>
      <c r="O1891" s="1"/>
      <c r="P1891" s="2"/>
      <c r="Q1891" s="3"/>
      <c r="R1891" s="5"/>
    </row>
    <row r="1892" spans="2:18" x14ac:dyDescent="0.3">
      <c r="B1892" s="22" t="s">
        <v>23</v>
      </c>
      <c r="C1892" s="22">
        <v>1128299</v>
      </c>
      <c r="D1892" s="23">
        <v>44271</v>
      </c>
      <c r="E1892" s="22" t="s">
        <v>24</v>
      </c>
      <c r="F1892" s="22" t="s">
        <v>75</v>
      </c>
      <c r="G1892" s="22" t="s">
        <v>57</v>
      </c>
      <c r="H1892" s="22" t="s">
        <v>13</v>
      </c>
      <c r="I1892" s="24">
        <v>0.6</v>
      </c>
      <c r="J1892" s="25">
        <v>4000</v>
      </c>
      <c r="K1892" s="26">
        <f t="shared" ref="K1892:K1895" si="621">I1892*J1892</f>
        <v>2400</v>
      </c>
      <c r="L1892" s="26">
        <f t="shared" ref="L1892:L1895" si="622">K1892*M1892</f>
        <v>959.99999999999989</v>
      </c>
      <c r="M1892" s="27">
        <v>0.39999999999999997</v>
      </c>
      <c r="O1892" s="1"/>
      <c r="P1892" s="2"/>
      <c r="Q1892" s="3"/>
      <c r="R1892" s="5"/>
    </row>
    <row r="1893" spans="2:18" x14ac:dyDescent="0.3">
      <c r="B1893" s="22" t="s">
        <v>23</v>
      </c>
      <c r="C1893" s="22">
        <v>1128299</v>
      </c>
      <c r="D1893" s="23">
        <v>44271</v>
      </c>
      <c r="E1893" s="22" t="s">
        <v>24</v>
      </c>
      <c r="F1893" s="22" t="s">
        <v>75</v>
      </c>
      <c r="G1893" s="22" t="s">
        <v>57</v>
      </c>
      <c r="H1893" s="22" t="s">
        <v>14</v>
      </c>
      <c r="I1893" s="24">
        <v>0.55000000000000004</v>
      </c>
      <c r="J1893" s="25">
        <v>3000</v>
      </c>
      <c r="K1893" s="26">
        <f t="shared" si="621"/>
        <v>1650.0000000000002</v>
      </c>
      <c r="L1893" s="26">
        <f t="shared" si="622"/>
        <v>660</v>
      </c>
      <c r="M1893" s="27">
        <v>0.39999999999999997</v>
      </c>
      <c r="O1893" s="1"/>
      <c r="P1893" s="2"/>
      <c r="Q1893" s="3"/>
      <c r="R1893" s="5"/>
    </row>
    <row r="1894" spans="2:18" x14ac:dyDescent="0.3">
      <c r="B1894" s="22" t="s">
        <v>23</v>
      </c>
      <c r="C1894" s="22">
        <v>1128299</v>
      </c>
      <c r="D1894" s="23">
        <v>44271</v>
      </c>
      <c r="E1894" s="22" t="s">
        <v>24</v>
      </c>
      <c r="F1894" s="22" t="s">
        <v>75</v>
      </c>
      <c r="G1894" s="22" t="s">
        <v>57</v>
      </c>
      <c r="H1894" s="22" t="s">
        <v>16</v>
      </c>
      <c r="I1894" s="24">
        <v>0.60000000000000009</v>
      </c>
      <c r="J1894" s="25">
        <v>1500</v>
      </c>
      <c r="K1894" s="26">
        <f t="shared" si="621"/>
        <v>900.00000000000011</v>
      </c>
      <c r="L1894" s="26">
        <f t="shared" si="622"/>
        <v>405.00000000000006</v>
      </c>
      <c r="M1894" s="27">
        <v>0.45</v>
      </c>
      <c r="O1894" s="1"/>
      <c r="P1894" s="2"/>
      <c r="Q1894" s="3"/>
      <c r="R1894" s="5"/>
    </row>
    <row r="1895" spans="2:18" x14ac:dyDescent="0.3">
      <c r="B1895" s="22" t="s">
        <v>23</v>
      </c>
      <c r="C1895" s="22">
        <v>1128299</v>
      </c>
      <c r="D1895" s="23">
        <v>44271</v>
      </c>
      <c r="E1895" s="22" t="s">
        <v>24</v>
      </c>
      <c r="F1895" s="22" t="s">
        <v>75</v>
      </c>
      <c r="G1895" s="22" t="s">
        <v>57</v>
      </c>
      <c r="H1895" s="22" t="s">
        <v>17</v>
      </c>
      <c r="I1895" s="24">
        <v>0.45</v>
      </c>
      <c r="J1895" s="25">
        <v>3500</v>
      </c>
      <c r="K1895" s="26">
        <f t="shared" si="621"/>
        <v>1575</v>
      </c>
      <c r="L1895" s="26">
        <f t="shared" si="622"/>
        <v>551.25</v>
      </c>
      <c r="M1895" s="27">
        <v>0.35</v>
      </c>
      <c r="O1895" s="1"/>
      <c r="P1895" s="2"/>
      <c r="Q1895" s="3"/>
      <c r="R1895" s="5"/>
    </row>
    <row r="1896" spans="2:18" x14ac:dyDescent="0.3">
      <c r="B1896" s="22" t="s">
        <v>23</v>
      </c>
      <c r="C1896" s="22">
        <v>1128299</v>
      </c>
      <c r="D1896" s="23">
        <v>44303</v>
      </c>
      <c r="E1896" s="22" t="s">
        <v>24</v>
      </c>
      <c r="F1896" s="22" t="s">
        <v>75</v>
      </c>
      <c r="G1896" s="22" t="s">
        <v>57</v>
      </c>
      <c r="H1896" s="22" t="s">
        <v>12</v>
      </c>
      <c r="I1896" s="24">
        <v>0.5</v>
      </c>
      <c r="J1896" s="25">
        <v>5250</v>
      </c>
      <c r="K1896" s="26">
        <f>I1896*J1896</f>
        <v>2625</v>
      </c>
      <c r="L1896" s="26">
        <f>K1896*M1896</f>
        <v>1050</v>
      </c>
      <c r="M1896" s="27">
        <v>0.39999999999999997</v>
      </c>
      <c r="O1896" s="1"/>
      <c r="P1896" s="2"/>
      <c r="Q1896" s="3"/>
      <c r="R1896" s="5"/>
    </row>
    <row r="1897" spans="2:18" x14ac:dyDescent="0.3">
      <c r="B1897" s="22" t="s">
        <v>23</v>
      </c>
      <c r="C1897" s="22">
        <v>1128299</v>
      </c>
      <c r="D1897" s="23">
        <v>44303</v>
      </c>
      <c r="E1897" s="22" t="s">
        <v>24</v>
      </c>
      <c r="F1897" s="22" t="s">
        <v>75</v>
      </c>
      <c r="G1897" s="22" t="s">
        <v>57</v>
      </c>
      <c r="H1897" s="22" t="s">
        <v>15</v>
      </c>
      <c r="I1897" s="24">
        <v>0.55000000000000004</v>
      </c>
      <c r="J1897" s="25">
        <v>3250</v>
      </c>
      <c r="K1897" s="26">
        <f>I1897*J1897</f>
        <v>1787.5000000000002</v>
      </c>
      <c r="L1897" s="26">
        <f>K1897*M1897</f>
        <v>715</v>
      </c>
      <c r="M1897" s="27">
        <v>0.39999999999999997</v>
      </c>
      <c r="O1897" s="1"/>
      <c r="P1897" s="2"/>
      <c r="Q1897" s="3"/>
      <c r="R1897" s="5"/>
    </row>
    <row r="1898" spans="2:18" x14ac:dyDescent="0.3">
      <c r="B1898" s="22" t="s">
        <v>23</v>
      </c>
      <c r="C1898" s="22">
        <v>1128299</v>
      </c>
      <c r="D1898" s="23">
        <v>44303</v>
      </c>
      <c r="E1898" s="22" t="s">
        <v>24</v>
      </c>
      <c r="F1898" s="22" t="s">
        <v>75</v>
      </c>
      <c r="G1898" s="22" t="s">
        <v>57</v>
      </c>
      <c r="H1898" s="22" t="s">
        <v>13</v>
      </c>
      <c r="I1898" s="24">
        <v>0.55000000000000004</v>
      </c>
      <c r="J1898" s="25">
        <v>3750</v>
      </c>
      <c r="K1898" s="26">
        <f t="shared" ref="K1898:K1901" si="623">I1898*J1898</f>
        <v>2062.5</v>
      </c>
      <c r="L1898" s="26">
        <f t="shared" ref="L1898:L1901" si="624">K1898*M1898</f>
        <v>824.99999999999989</v>
      </c>
      <c r="M1898" s="27">
        <v>0.39999999999999997</v>
      </c>
      <c r="O1898" s="1"/>
      <c r="P1898" s="2"/>
      <c r="Q1898" s="3"/>
      <c r="R1898" s="5"/>
    </row>
    <row r="1899" spans="2:18" x14ac:dyDescent="0.3">
      <c r="B1899" s="22" t="s">
        <v>23</v>
      </c>
      <c r="C1899" s="22">
        <v>1128299</v>
      </c>
      <c r="D1899" s="23">
        <v>44303</v>
      </c>
      <c r="E1899" s="22" t="s">
        <v>24</v>
      </c>
      <c r="F1899" s="22" t="s">
        <v>75</v>
      </c>
      <c r="G1899" s="22" t="s">
        <v>57</v>
      </c>
      <c r="H1899" s="22" t="s">
        <v>14</v>
      </c>
      <c r="I1899" s="24">
        <v>0.40000000000000008</v>
      </c>
      <c r="J1899" s="25">
        <v>2750</v>
      </c>
      <c r="K1899" s="26">
        <f t="shared" si="623"/>
        <v>1100.0000000000002</v>
      </c>
      <c r="L1899" s="26">
        <f t="shared" si="624"/>
        <v>440.00000000000006</v>
      </c>
      <c r="M1899" s="27">
        <v>0.39999999999999997</v>
      </c>
      <c r="O1899" s="1"/>
      <c r="P1899" s="2"/>
      <c r="Q1899" s="3"/>
      <c r="R1899" s="5"/>
    </row>
    <row r="1900" spans="2:18" x14ac:dyDescent="0.3">
      <c r="B1900" s="22" t="s">
        <v>23</v>
      </c>
      <c r="C1900" s="22">
        <v>1128299</v>
      </c>
      <c r="D1900" s="23">
        <v>44303</v>
      </c>
      <c r="E1900" s="22" t="s">
        <v>24</v>
      </c>
      <c r="F1900" s="22" t="s">
        <v>75</v>
      </c>
      <c r="G1900" s="22" t="s">
        <v>57</v>
      </c>
      <c r="H1900" s="22" t="s">
        <v>16</v>
      </c>
      <c r="I1900" s="24">
        <v>0.45000000000000012</v>
      </c>
      <c r="J1900" s="25">
        <v>1750</v>
      </c>
      <c r="K1900" s="26">
        <f t="shared" si="623"/>
        <v>787.50000000000023</v>
      </c>
      <c r="L1900" s="26">
        <f t="shared" si="624"/>
        <v>354.37500000000011</v>
      </c>
      <c r="M1900" s="27">
        <v>0.45</v>
      </c>
      <c r="O1900" s="1"/>
      <c r="P1900" s="2"/>
      <c r="Q1900" s="3"/>
      <c r="R1900" s="5"/>
    </row>
    <row r="1901" spans="2:18" x14ac:dyDescent="0.3">
      <c r="B1901" s="22" t="s">
        <v>23</v>
      </c>
      <c r="C1901" s="22">
        <v>1128299</v>
      </c>
      <c r="D1901" s="23">
        <v>44303</v>
      </c>
      <c r="E1901" s="22" t="s">
        <v>24</v>
      </c>
      <c r="F1901" s="22" t="s">
        <v>75</v>
      </c>
      <c r="G1901" s="22" t="s">
        <v>57</v>
      </c>
      <c r="H1901" s="22" t="s">
        <v>17</v>
      </c>
      <c r="I1901" s="24">
        <v>0.60000000000000009</v>
      </c>
      <c r="J1901" s="25">
        <v>3500</v>
      </c>
      <c r="K1901" s="26">
        <f t="shared" si="623"/>
        <v>2100.0000000000005</v>
      </c>
      <c r="L1901" s="26">
        <f t="shared" si="624"/>
        <v>735.00000000000011</v>
      </c>
      <c r="M1901" s="27">
        <v>0.35</v>
      </c>
      <c r="O1901" s="1"/>
      <c r="P1901" s="2"/>
      <c r="Q1901" s="3"/>
      <c r="R1901" s="5"/>
    </row>
    <row r="1902" spans="2:18" x14ac:dyDescent="0.3">
      <c r="B1902" s="22" t="s">
        <v>23</v>
      </c>
      <c r="C1902" s="22">
        <v>1128299</v>
      </c>
      <c r="D1902" s="23">
        <v>44334</v>
      </c>
      <c r="E1902" s="22" t="s">
        <v>24</v>
      </c>
      <c r="F1902" s="22" t="s">
        <v>75</v>
      </c>
      <c r="G1902" s="22" t="s">
        <v>57</v>
      </c>
      <c r="H1902" s="22" t="s">
        <v>12</v>
      </c>
      <c r="I1902" s="24">
        <v>0.45</v>
      </c>
      <c r="J1902" s="25">
        <v>5500</v>
      </c>
      <c r="K1902" s="26">
        <f>I1902*J1902</f>
        <v>2475</v>
      </c>
      <c r="L1902" s="26">
        <f>K1902*M1902</f>
        <v>989.99999999999989</v>
      </c>
      <c r="M1902" s="27">
        <v>0.39999999999999997</v>
      </c>
      <c r="O1902" s="1"/>
      <c r="P1902" s="2"/>
      <c r="Q1902" s="3"/>
      <c r="R1902" s="5"/>
    </row>
    <row r="1903" spans="2:18" x14ac:dyDescent="0.3">
      <c r="B1903" s="22" t="s">
        <v>23</v>
      </c>
      <c r="C1903" s="22">
        <v>1128299</v>
      </c>
      <c r="D1903" s="23">
        <v>44334</v>
      </c>
      <c r="E1903" s="22" t="s">
        <v>24</v>
      </c>
      <c r="F1903" s="22" t="s">
        <v>75</v>
      </c>
      <c r="G1903" s="22" t="s">
        <v>57</v>
      </c>
      <c r="H1903" s="22" t="s">
        <v>15</v>
      </c>
      <c r="I1903" s="24">
        <v>0.5</v>
      </c>
      <c r="J1903" s="25">
        <v>4000</v>
      </c>
      <c r="K1903" s="26">
        <f>I1903*J1903</f>
        <v>2000</v>
      </c>
      <c r="L1903" s="26">
        <f>K1903*M1903</f>
        <v>799.99999999999989</v>
      </c>
      <c r="M1903" s="27">
        <v>0.39999999999999997</v>
      </c>
      <c r="O1903" s="1"/>
      <c r="P1903" s="2"/>
      <c r="Q1903" s="3"/>
      <c r="R1903" s="5"/>
    </row>
    <row r="1904" spans="2:18" x14ac:dyDescent="0.3">
      <c r="B1904" s="22" t="s">
        <v>23</v>
      </c>
      <c r="C1904" s="22">
        <v>1128299</v>
      </c>
      <c r="D1904" s="23">
        <v>44334</v>
      </c>
      <c r="E1904" s="22" t="s">
        <v>24</v>
      </c>
      <c r="F1904" s="22" t="s">
        <v>75</v>
      </c>
      <c r="G1904" s="22" t="s">
        <v>57</v>
      </c>
      <c r="H1904" s="22" t="s">
        <v>13</v>
      </c>
      <c r="I1904" s="24">
        <v>0.5</v>
      </c>
      <c r="J1904" s="25">
        <v>4000</v>
      </c>
      <c r="K1904" s="26">
        <f t="shared" ref="K1904:K1907" si="625">I1904*J1904</f>
        <v>2000</v>
      </c>
      <c r="L1904" s="26">
        <f t="shared" ref="L1904:L1907" si="626">K1904*M1904</f>
        <v>799.99999999999989</v>
      </c>
      <c r="M1904" s="27">
        <v>0.39999999999999997</v>
      </c>
      <c r="O1904" s="1"/>
      <c r="P1904" s="2"/>
      <c r="Q1904" s="3"/>
      <c r="R1904" s="5"/>
    </row>
    <row r="1905" spans="2:18" x14ac:dyDescent="0.3">
      <c r="B1905" s="22" t="s">
        <v>23</v>
      </c>
      <c r="C1905" s="22">
        <v>1128299</v>
      </c>
      <c r="D1905" s="23">
        <v>44334</v>
      </c>
      <c r="E1905" s="22" t="s">
        <v>24</v>
      </c>
      <c r="F1905" s="22" t="s">
        <v>75</v>
      </c>
      <c r="G1905" s="22" t="s">
        <v>57</v>
      </c>
      <c r="H1905" s="22" t="s">
        <v>14</v>
      </c>
      <c r="I1905" s="24">
        <v>0.45</v>
      </c>
      <c r="J1905" s="25">
        <v>3250</v>
      </c>
      <c r="K1905" s="26">
        <f t="shared" si="625"/>
        <v>1462.5</v>
      </c>
      <c r="L1905" s="26">
        <f t="shared" si="626"/>
        <v>585</v>
      </c>
      <c r="M1905" s="27">
        <v>0.39999999999999997</v>
      </c>
      <c r="O1905" s="1"/>
      <c r="P1905" s="2"/>
      <c r="Q1905" s="3"/>
      <c r="R1905" s="5"/>
    </row>
    <row r="1906" spans="2:18" x14ac:dyDescent="0.3">
      <c r="B1906" s="22" t="s">
        <v>23</v>
      </c>
      <c r="C1906" s="22">
        <v>1128299</v>
      </c>
      <c r="D1906" s="23">
        <v>44334</v>
      </c>
      <c r="E1906" s="22" t="s">
        <v>24</v>
      </c>
      <c r="F1906" s="22" t="s">
        <v>75</v>
      </c>
      <c r="G1906" s="22" t="s">
        <v>57</v>
      </c>
      <c r="H1906" s="22" t="s">
        <v>16</v>
      </c>
      <c r="I1906" s="24">
        <v>0.39999999999999997</v>
      </c>
      <c r="J1906" s="25">
        <v>2250</v>
      </c>
      <c r="K1906" s="26">
        <f t="shared" si="625"/>
        <v>899.99999999999989</v>
      </c>
      <c r="L1906" s="26">
        <f t="shared" si="626"/>
        <v>404.99999999999994</v>
      </c>
      <c r="M1906" s="27">
        <v>0.45</v>
      </c>
      <c r="O1906" s="1"/>
      <c r="P1906" s="2"/>
      <c r="Q1906" s="3"/>
      <c r="R1906" s="5"/>
    </row>
    <row r="1907" spans="2:18" x14ac:dyDescent="0.3">
      <c r="B1907" s="22" t="s">
        <v>23</v>
      </c>
      <c r="C1907" s="22">
        <v>1128299</v>
      </c>
      <c r="D1907" s="23">
        <v>44334</v>
      </c>
      <c r="E1907" s="22" t="s">
        <v>24</v>
      </c>
      <c r="F1907" s="22" t="s">
        <v>75</v>
      </c>
      <c r="G1907" s="22" t="s">
        <v>57</v>
      </c>
      <c r="H1907" s="22" t="s">
        <v>17</v>
      </c>
      <c r="I1907" s="24">
        <v>0.65</v>
      </c>
      <c r="J1907" s="25">
        <v>5750</v>
      </c>
      <c r="K1907" s="26">
        <f t="shared" si="625"/>
        <v>3737.5</v>
      </c>
      <c r="L1907" s="26">
        <f t="shared" si="626"/>
        <v>1308.125</v>
      </c>
      <c r="M1907" s="27">
        <v>0.35</v>
      </c>
      <c r="O1907" s="1"/>
      <c r="P1907" s="2"/>
      <c r="Q1907" s="3"/>
      <c r="R1907" s="5"/>
    </row>
    <row r="1908" spans="2:18" x14ac:dyDescent="0.3">
      <c r="B1908" s="22" t="s">
        <v>23</v>
      </c>
      <c r="C1908" s="22">
        <v>1128299</v>
      </c>
      <c r="D1908" s="23">
        <v>44364</v>
      </c>
      <c r="E1908" s="22" t="s">
        <v>24</v>
      </c>
      <c r="F1908" s="22" t="s">
        <v>75</v>
      </c>
      <c r="G1908" s="22" t="s">
        <v>57</v>
      </c>
      <c r="H1908" s="22" t="s">
        <v>12</v>
      </c>
      <c r="I1908" s="24">
        <v>0.6</v>
      </c>
      <c r="J1908" s="25">
        <v>8250</v>
      </c>
      <c r="K1908" s="26">
        <f>I1908*J1908</f>
        <v>4950</v>
      </c>
      <c r="L1908" s="26">
        <f>K1908*M1908</f>
        <v>1979.9999999999998</v>
      </c>
      <c r="M1908" s="27">
        <v>0.39999999999999997</v>
      </c>
      <c r="O1908" s="1"/>
      <c r="P1908" s="2"/>
      <c r="Q1908" s="3"/>
      <c r="R1908" s="5"/>
    </row>
    <row r="1909" spans="2:18" x14ac:dyDescent="0.3">
      <c r="B1909" s="22" t="s">
        <v>23</v>
      </c>
      <c r="C1909" s="22">
        <v>1128299</v>
      </c>
      <c r="D1909" s="23">
        <v>44364</v>
      </c>
      <c r="E1909" s="22" t="s">
        <v>24</v>
      </c>
      <c r="F1909" s="22" t="s">
        <v>75</v>
      </c>
      <c r="G1909" s="22" t="s">
        <v>57</v>
      </c>
      <c r="H1909" s="22" t="s">
        <v>15</v>
      </c>
      <c r="I1909" s="24">
        <v>0.7</v>
      </c>
      <c r="J1909" s="25">
        <v>7000</v>
      </c>
      <c r="K1909" s="26">
        <f>I1909*J1909</f>
        <v>4900</v>
      </c>
      <c r="L1909" s="26">
        <f>K1909*M1909</f>
        <v>1959.9999999999998</v>
      </c>
      <c r="M1909" s="27">
        <v>0.39999999999999997</v>
      </c>
      <c r="O1909" s="1"/>
      <c r="P1909" s="2"/>
      <c r="Q1909" s="3"/>
      <c r="R1909" s="5"/>
    </row>
    <row r="1910" spans="2:18" x14ac:dyDescent="0.3">
      <c r="B1910" s="22" t="s">
        <v>23</v>
      </c>
      <c r="C1910" s="22">
        <v>1128299</v>
      </c>
      <c r="D1910" s="23">
        <v>44364</v>
      </c>
      <c r="E1910" s="22" t="s">
        <v>24</v>
      </c>
      <c r="F1910" s="22" t="s">
        <v>75</v>
      </c>
      <c r="G1910" s="22" t="s">
        <v>57</v>
      </c>
      <c r="H1910" s="22" t="s">
        <v>13</v>
      </c>
      <c r="I1910" s="24">
        <v>0.85</v>
      </c>
      <c r="J1910" s="25">
        <v>7000</v>
      </c>
      <c r="K1910" s="26">
        <f t="shared" ref="K1910:K1913" si="627">I1910*J1910</f>
        <v>5950</v>
      </c>
      <c r="L1910" s="26">
        <f t="shared" ref="L1910:L1913" si="628">K1910*M1910</f>
        <v>2380</v>
      </c>
      <c r="M1910" s="27">
        <v>0.39999999999999997</v>
      </c>
      <c r="O1910" s="1"/>
      <c r="P1910" s="2"/>
      <c r="Q1910" s="3"/>
      <c r="R1910" s="5"/>
    </row>
    <row r="1911" spans="2:18" x14ac:dyDescent="0.3">
      <c r="B1911" s="22" t="s">
        <v>23</v>
      </c>
      <c r="C1911" s="22">
        <v>1128299</v>
      </c>
      <c r="D1911" s="23">
        <v>44364</v>
      </c>
      <c r="E1911" s="22" t="s">
        <v>24</v>
      </c>
      <c r="F1911" s="22" t="s">
        <v>75</v>
      </c>
      <c r="G1911" s="22" t="s">
        <v>57</v>
      </c>
      <c r="H1911" s="22" t="s">
        <v>14</v>
      </c>
      <c r="I1911" s="24">
        <v>0.85</v>
      </c>
      <c r="J1911" s="25">
        <v>5750</v>
      </c>
      <c r="K1911" s="26">
        <f t="shared" si="627"/>
        <v>4887.5</v>
      </c>
      <c r="L1911" s="26">
        <f t="shared" si="628"/>
        <v>1954.9999999999998</v>
      </c>
      <c r="M1911" s="27">
        <v>0.39999999999999997</v>
      </c>
      <c r="O1911" s="1"/>
      <c r="P1911" s="2"/>
      <c r="Q1911" s="3"/>
      <c r="R1911" s="5"/>
    </row>
    <row r="1912" spans="2:18" x14ac:dyDescent="0.3">
      <c r="B1912" s="22" t="s">
        <v>23</v>
      </c>
      <c r="C1912" s="22">
        <v>1128299</v>
      </c>
      <c r="D1912" s="23">
        <v>44364</v>
      </c>
      <c r="E1912" s="22" t="s">
        <v>24</v>
      </c>
      <c r="F1912" s="22" t="s">
        <v>75</v>
      </c>
      <c r="G1912" s="22" t="s">
        <v>57</v>
      </c>
      <c r="H1912" s="22" t="s">
        <v>16</v>
      </c>
      <c r="I1912" s="24">
        <v>0.95000000000000007</v>
      </c>
      <c r="J1912" s="25">
        <v>4500</v>
      </c>
      <c r="K1912" s="26">
        <f t="shared" si="627"/>
        <v>4275</v>
      </c>
      <c r="L1912" s="26">
        <f t="shared" si="628"/>
        <v>1923.75</v>
      </c>
      <c r="M1912" s="27">
        <v>0.45</v>
      </c>
      <c r="O1912" s="1"/>
      <c r="P1912" s="2"/>
      <c r="Q1912" s="3"/>
      <c r="R1912" s="5"/>
    </row>
    <row r="1913" spans="2:18" x14ac:dyDescent="0.3">
      <c r="B1913" s="22" t="s">
        <v>23</v>
      </c>
      <c r="C1913" s="22">
        <v>1128299</v>
      </c>
      <c r="D1913" s="23">
        <v>44364</v>
      </c>
      <c r="E1913" s="22" t="s">
        <v>24</v>
      </c>
      <c r="F1913" s="22" t="s">
        <v>75</v>
      </c>
      <c r="G1913" s="22" t="s">
        <v>57</v>
      </c>
      <c r="H1913" s="22" t="s">
        <v>17</v>
      </c>
      <c r="I1913" s="24">
        <v>1.1000000000000001</v>
      </c>
      <c r="J1913" s="25">
        <v>7500</v>
      </c>
      <c r="K1913" s="26">
        <f t="shared" si="627"/>
        <v>8250</v>
      </c>
      <c r="L1913" s="26">
        <f t="shared" si="628"/>
        <v>2887.5</v>
      </c>
      <c r="M1913" s="27">
        <v>0.35</v>
      </c>
      <c r="O1913" s="1"/>
      <c r="P1913" s="2"/>
      <c r="Q1913" s="3"/>
      <c r="R1913" s="5"/>
    </row>
    <row r="1914" spans="2:18" x14ac:dyDescent="0.3">
      <c r="B1914" s="22" t="s">
        <v>23</v>
      </c>
      <c r="C1914" s="22">
        <v>1128299</v>
      </c>
      <c r="D1914" s="23">
        <v>44393</v>
      </c>
      <c r="E1914" s="22" t="s">
        <v>24</v>
      </c>
      <c r="F1914" s="22" t="s">
        <v>75</v>
      </c>
      <c r="G1914" s="22" t="s">
        <v>57</v>
      </c>
      <c r="H1914" s="22" t="s">
        <v>12</v>
      </c>
      <c r="I1914" s="24">
        <v>0.9</v>
      </c>
      <c r="J1914" s="25">
        <v>9000</v>
      </c>
      <c r="K1914" s="26">
        <f>I1914*J1914</f>
        <v>8100</v>
      </c>
      <c r="L1914" s="26">
        <f>K1914*M1914</f>
        <v>3239.9999999999995</v>
      </c>
      <c r="M1914" s="27">
        <v>0.39999999999999997</v>
      </c>
      <c r="O1914" s="1"/>
      <c r="P1914" s="2"/>
      <c r="Q1914" s="3"/>
      <c r="R1914" s="5"/>
    </row>
    <row r="1915" spans="2:18" x14ac:dyDescent="0.3">
      <c r="B1915" s="22" t="s">
        <v>23</v>
      </c>
      <c r="C1915" s="22">
        <v>1128299</v>
      </c>
      <c r="D1915" s="23">
        <v>44393</v>
      </c>
      <c r="E1915" s="22" t="s">
        <v>24</v>
      </c>
      <c r="F1915" s="22" t="s">
        <v>75</v>
      </c>
      <c r="G1915" s="22" t="s">
        <v>57</v>
      </c>
      <c r="H1915" s="22" t="s">
        <v>15</v>
      </c>
      <c r="I1915" s="24">
        <v>0.95000000000000007</v>
      </c>
      <c r="J1915" s="25">
        <v>7500</v>
      </c>
      <c r="K1915" s="26">
        <f>I1915*J1915</f>
        <v>7125.0000000000009</v>
      </c>
      <c r="L1915" s="26">
        <f>K1915*M1915</f>
        <v>2850</v>
      </c>
      <c r="M1915" s="27">
        <v>0.39999999999999997</v>
      </c>
      <c r="O1915" s="1"/>
      <c r="P1915" s="2"/>
      <c r="Q1915" s="3"/>
      <c r="R1915" s="5"/>
    </row>
    <row r="1916" spans="2:18" x14ac:dyDescent="0.3">
      <c r="B1916" s="22" t="s">
        <v>23</v>
      </c>
      <c r="C1916" s="22">
        <v>1128299</v>
      </c>
      <c r="D1916" s="23">
        <v>44393</v>
      </c>
      <c r="E1916" s="22" t="s">
        <v>24</v>
      </c>
      <c r="F1916" s="22" t="s">
        <v>75</v>
      </c>
      <c r="G1916" s="22" t="s">
        <v>57</v>
      </c>
      <c r="H1916" s="22" t="s">
        <v>13</v>
      </c>
      <c r="I1916" s="24">
        <v>0.95000000000000007</v>
      </c>
      <c r="J1916" s="25">
        <v>7000</v>
      </c>
      <c r="K1916" s="26">
        <f t="shared" ref="K1916:K1919" si="629">I1916*J1916</f>
        <v>6650.0000000000009</v>
      </c>
      <c r="L1916" s="26">
        <f t="shared" ref="L1916:L1919" si="630">K1916*M1916</f>
        <v>2660</v>
      </c>
      <c r="M1916" s="27">
        <v>0.39999999999999997</v>
      </c>
      <c r="O1916" s="1"/>
      <c r="P1916" s="2"/>
      <c r="Q1916" s="3"/>
      <c r="R1916" s="5"/>
    </row>
    <row r="1917" spans="2:18" x14ac:dyDescent="0.3">
      <c r="B1917" s="22" t="s">
        <v>23</v>
      </c>
      <c r="C1917" s="22">
        <v>1128299</v>
      </c>
      <c r="D1917" s="23">
        <v>44393</v>
      </c>
      <c r="E1917" s="22" t="s">
        <v>24</v>
      </c>
      <c r="F1917" s="22" t="s">
        <v>75</v>
      </c>
      <c r="G1917" s="22" t="s">
        <v>57</v>
      </c>
      <c r="H1917" s="22" t="s">
        <v>14</v>
      </c>
      <c r="I1917" s="24">
        <v>0.9</v>
      </c>
      <c r="J1917" s="25">
        <v>6000</v>
      </c>
      <c r="K1917" s="26">
        <f t="shared" si="629"/>
        <v>5400</v>
      </c>
      <c r="L1917" s="26">
        <f t="shared" si="630"/>
        <v>2160</v>
      </c>
      <c r="M1917" s="27">
        <v>0.39999999999999997</v>
      </c>
      <c r="O1917" s="1"/>
      <c r="P1917" s="2"/>
      <c r="Q1917" s="3"/>
      <c r="R1917" s="5"/>
    </row>
    <row r="1918" spans="2:18" x14ac:dyDescent="0.3">
      <c r="B1918" s="22" t="s">
        <v>23</v>
      </c>
      <c r="C1918" s="22">
        <v>1128299</v>
      </c>
      <c r="D1918" s="23">
        <v>44393</v>
      </c>
      <c r="E1918" s="22" t="s">
        <v>24</v>
      </c>
      <c r="F1918" s="22" t="s">
        <v>75</v>
      </c>
      <c r="G1918" s="22" t="s">
        <v>57</v>
      </c>
      <c r="H1918" s="22" t="s">
        <v>16</v>
      </c>
      <c r="I1918" s="24">
        <v>0.95000000000000007</v>
      </c>
      <c r="J1918" s="25">
        <v>6500</v>
      </c>
      <c r="K1918" s="26">
        <f t="shared" si="629"/>
        <v>6175</v>
      </c>
      <c r="L1918" s="26">
        <f t="shared" si="630"/>
        <v>2778.75</v>
      </c>
      <c r="M1918" s="27">
        <v>0.45</v>
      </c>
      <c r="O1918" s="1"/>
      <c r="P1918" s="2"/>
      <c r="Q1918" s="3"/>
      <c r="R1918" s="5"/>
    </row>
    <row r="1919" spans="2:18" x14ac:dyDescent="0.3">
      <c r="B1919" s="22" t="s">
        <v>23</v>
      </c>
      <c r="C1919" s="22">
        <v>1128299</v>
      </c>
      <c r="D1919" s="23">
        <v>44393</v>
      </c>
      <c r="E1919" s="22" t="s">
        <v>24</v>
      </c>
      <c r="F1919" s="22" t="s">
        <v>75</v>
      </c>
      <c r="G1919" s="22" t="s">
        <v>57</v>
      </c>
      <c r="H1919" s="22" t="s">
        <v>17</v>
      </c>
      <c r="I1919" s="24">
        <v>1.1000000000000001</v>
      </c>
      <c r="J1919" s="25">
        <v>6500</v>
      </c>
      <c r="K1919" s="26">
        <f t="shared" si="629"/>
        <v>7150.0000000000009</v>
      </c>
      <c r="L1919" s="26">
        <f t="shared" si="630"/>
        <v>2502.5</v>
      </c>
      <c r="M1919" s="27">
        <v>0.35</v>
      </c>
      <c r="O1919" s="1"/>
      <c r="P1919" s="2"/>
      <c r="Q1919" s="3"/>
      <c r="R1919" s="5"/>
    </row>
    <row r="1920" spans="2:18" x14ac:dyDescent="0.3">
      <c r="B1920" s="22" t="s">
        <v>23</v>
      </c>
      <c r="C1920" s="22">
        <v>1128299</v>
      </c>
      <c r="D1920" s="23">
        <v>44425</v>
      </c>
      <c r="E1920" s="22" t="s">
        <v>24</v>
      </c>
      <c r="F1920" s="22" t="s">
        <v>75</v>
      </c>
      <c r="G1920" s="22" t="s">
        <v>57</v>
      </c>
      <c r="H1920" s="22" t="s">
        <v>12</v>
      </c>
      <c r="I1920" s="24">
        <v>0.95000000000000007</v>
      </c>
      <c r="J1920" s="25">
        <v>8500</v>
      </c>
      <c r="K1920" s="26">
        <f>I1920*J1920</f>
        <v>8075.0000000000009</v>
      </c>
      <c r="L1920" s="26">
        <f>K1920*M1920</f>
        <v>3230</v>
      </c>
      <c r="M1920" s="27">
        <v>0.39999999999999997</v>
      </c>
      <c r="O1920" s="1"/>
      <c r="P1920" s="2"/>
      <c r="Q1920" s="3"/>
      <c r="R1920" s="5"/>
    </row>
    <row r="1921" spans="2:18" x14ac:dyDescent="0.3">
      <c r="B1921" s="22" t="s">
        <v>23</v>
      </c>
      <c r="C1921" s="22">
        <v>1128299</v>
      </c>
      <c r="D1921" s="23">
        <v>44425</v>
      </c>
      <c r="E1921" s="22" t="s">
        <v>24</v>
      </c>
      <c r="F1921" s="22" t="s">
        <v>75</v>
      </c>
      <c r="G1921" s="22" t="s">
        <v>57</v>
      </c>
      <c r="H1921" s="22" t="s">
        <v>15</v>
      </c>
      <c r="I1921" s="24">
        <v>0.85000000000000009</v>
      </c>
      <c r="J1921" s="25">
        <v>8250</v>
      </c>
      <c r="K1921" s="26">
        <f>I1921*J1921</f>
        <v>7012.5000000000009</v>
      </c>
      <c r="L1921" s="26">
        <f>K1921*M1921</f>
        <v>2805</v>
      </c>
      <c r="M1921" s="27">
        <v>0.39999999999999997</v>
      </c>
      <c r="O1921" s="1"/>
      <c r="P1921" s="2"/>
      <c r="Q1921" s="3"/>
      <c r="R1921" s="5"/>
    </row>
    <row r="1922" spans="2:18" x14ac:dyDescent="0.3">
      <c r="B1922" s="22" t="s">
        <v>23</v>
      </c>
      <c r="C1922" s="22">
        <v>1128299</v>
      </c>
      <c r="D1922" s="23">
        <v>44425</v>
      </c>
      <c r="E1922" s="22" t="s">
        <v>24</v>
      </c>
      <c r="F1922" s="22" t="s">
        <v>75</v>
      </c>
      <c r="G1922" s="22" t="s">
        <v>57</v>
      </c>
      <c r="H1922" s="22" t="s">
        <v>13</v>
      </c>
      <c r="I1922" s="24">
        <v>0.75000000000000011</v>
      </c>
      <c r="J1922" s="25">
        <v>7000</v>
      </c>
      <c r="K1922" s="26">
        <f t="shared" ref="K1922:K1925" si="631">I1922*J1922</f>
        <v>5250.0000000000009</v>
      </c>
      <c r="L1922" s="26">
        <f t="shared" ref="L1922:L1925" si="632">K1922*M1922</f>
        <v>2100</v>
      </c>
      <c r="M1922" s="27">
        <v>0.39999999999999997</v>
      </c>
      <c r="O1922" s="1"/>
      <c r="P1922" s="2"/>
      <c r="Q1922" s="3"/>
      <c r="R1922" s="5"/>
    </row>
    <row r="1923" spans="2:18" x14ac:dyDescent="0.3">
      <c r="B1923" s="22" t="s">
        <v>23</v>
      </c>
      <c r="C1923" s="22">
        <v>1128299</v>
      </c>
      <c r="D1923" s="23">
        <v>44425</v>
      </c>
      <c r="E1923" s="22" t="s">
        <v>24</v>
      </c>
      <c r="F1923" s="22" t="s">
        <v>75</v>
      </c>
      <c r="G1923" s="22" t="s">
        <v>57</v>
      </c>
      <c r="H1923" s="22" t="s">
        <v>14</v>
      </c>
      <c r="I1923" s="24">
        <v>0.75000000000000011</v>
      </c>
      <c r="J1923" s="25">
        <v>4750</v>
      </c>
      <c r="K1923" s="26">
        <f t="shared" si="631"/>
        <v>3562.5000000000005</v>
      </c>
      <c r="L1923" s="26">
        <f t="shared" si="632"/>
        <v>1425</v>
      </c>
      <c r="M1923" s="27">
        <v>0.39999999999999997</v>
      </c>
      <c r="O1923" s="1"/>
      <c r="P1923" s="2"/>
      <c r="Q1923" s="3"/>
      <c r="R1923" s="5"/>
    </row>
    <row r="1924" spans="2:18" x14ac:dyDescent="0.3">
      <c r="B1924" s="22" t="s">
        <v>23</v>
      </c>
      <c r="C1924" s="22">
        <v>1128299</v>
      </c>
      <c r="D1924" s="23">
        <v>44425</v>
      </c>
      <c r="E1924" s="22" t="s">
        <v>24</v>
      </c>
      <c r="F1924" s="22" t="s">
        <v>75</v>
      </c>
      <c r="G1924" s="22" t="s">
        <v>57</v>
      </c>
      <c r="H1924" s="22" t="s">
        <v>16</v>
      </c>
      <c r="I1924" s="24">
        <v>0.64999999999999991</v>
      </c>
      <c r="J1924" s="25">
        <v>4750</v>
      </c>
      <c r="K1924" s="26">
        <f t="shared" si="631"/>
        <v>3087.4999999999995</v>
      </c>
      <c r="L1924" s="26">
        <f t="shared" si="632"/>
        <v>1389.3749999999998</v>
      </c>
      <c r="M1924" s="27">
        <v>0.45</v>
      </c>
      <c r="O1924" s="1"/>
      <c r="P1924" s="2"/>
      <c r="Q1924" s="3"/>
      <c r="R1924" s="5"/>
    </row>
    <row r="1925" spans="2:18" x14ac:dyDescent="0.3">
      <c r="B1925" s="22" t="s">
        <v>23</v>
      </c>
      <c r="C1925" s="22">
        <v>1128299</v>
      </c>
      <c r="D1925" s="23">
        <v>44425</v>
      </c>
      <c r="E1925" s="22" t="s">
        <v>24</v>
      </c>
      <c r="F1925" s="22" t="s">
        <v>75</v>
      </c>
      <c r="G1925" s="22" t="s">
        <v>57</v>
      </c>
      <c r="H1925" s="22" t="s">
        <v>17</v>
      </c>
      <c r="I1925" s="24">
        <v>0.7</v>
      </c>
      <c r="J1925" s="25">
        <v>3000</v>
      </c>
      <c r="K1925" s="26">
        <f t="shared" si="631"/>
        <v>2100</v>
      </c>
      <c r="L1925" s="26">
        <f t="shared" si="632"/>
        <v>735</v>
      </c>
      <c r="M1925" s="27">
        <v>0.35</v>
      </c>
      <c r="O1925" s="1"/>
      <c r="P1925" s="2"/>
      <c r="Q1925" s="3"/>
      <c r="R1925" s="5"/>
    </row>
    <row r="1926" spans="2:18" x14ac:dyDescent="0.3">
      <c r="B1926" s="22" t="s">
        <v>23</v>
      </c>
      <c r="C1926" s="22">
        <v>1128299</v>
      </c>
      <c r="D1926" s="23">
        <v>44457</v>
      </c>
      <c r="E1926" s="22" t="s">
        <v>24</v>
      </c>
      <c r="F1926" s="22" t="s">
        <v>75</v>
      </c>
      <c r="G1926" s="22" t="s">
        <v>57</v>
      </c>
      <c r="H1926" s="22" t="s">
        <v>12</v>
      </c>
      <c r="I1926" s="24">
        <v>0.45000000000000012</v>
      </c>
      <c r="J1926" s="25">
        <v>5000</v>
      </c>
      <c r="K1926" s="26">
        <f>I1926*J1926</f>
        <v>2250.0000000000005</v>
      </c>
      <c r="L1926" s="26">
        <f>K1926*M1926</f>
        <v>900.00000000000011</v>
      </c>
      <c r="M1926" s="27">
        <v>0.39999999999999997</v>
      </c>
      <c r="O1926" s="1"/>
      <c r="P1926" s="2"/>
      <c r="Q1926" s="3"/>
      <c r="R1926" s="5"/>
    </row>
    <row r="1927" spans="2:18" x14ac:dyDescent="0.3">
      <c r="B1927" s="22" t="s">
        <v>23</v>
      </c>
      <c r="C1927" s="22">
        <v>1128299</v>
      </c>
      <c r="D1927" s="23">
        <v>44457</v>
      </c>
      <c r="E1927" s="22" t="s">
        <v>24</v>
      </c>
      <c r="F1927" s="22" t="s">
        <v>75</v>
      </c>
      <c r="G1927" s="22" t="s">
        <v>57</v>
      </c>
      <c r="H1927" s="22" t="s">
        <v>15</v>
      </c>
      <c r="I1927" s="24">
        <v>0.50000000000000011</v>
      </c>
      <c r="J1927" s="25">
        <v>5000</v>
      </c>
      <c r="K1927" s="26">
        <f>I1927*J1927</f>
        <v>2500.0000000000005</v>
      </c>
      <c r="L1927" s="26">
        <f>K1927*M1927</f>
        <v>1000.0000000000001</v>
      </c>
      <c r="M1927" s="27">
        <v>0.39999999999999997</v>
      </c>
      <c r="O1927" s="1"/>
      <c r="P1927" s="2"/>
      <c r="Q1927" s="3"/>
      <c r="R1927" s="5"/>
    </row>
    <row r="1928" spans="2:18" x14ac:dyDescent="0.3">
      <c r="B1928" s="22" t="s">
        <v>23</v>
      </c>
      <c r="C1928" s="22">
        <v>1128299</v>
      </c>
      <c r="D1928" s="23">
        <v>44457</v>
      </c>
      <c r="E1928" s="22" t="s">
        <v>24</v>
      </c>
      <c r="F1928" s="22" t="s">
        <v>75</v>
      </c>
      <c r="G1928" s="22" t="s">
        <v>57</v>
      </c>
      <c r="H1928" s="22" t="s">
        <v>13</v>
      </c>
      <c r="I1928" s="24">
        <v>0.45000000000000012</v>
      </c>
      <c r="J1928" s="25">
        <v>3000</v>
      </c>
      <c r="K1928" s="26">
        <f t="shared" ref="K1928:K1931" si="633">I1928*J1928</f>
        <v>1350.0000000000005</v>
      </c>
      <c r="L1928" s="26">
        <f t="shared" ref="L1928:L1931" si="634">K1928*M1928</f>
        <v>540.00000000000011</v>
      </c>
      <c r="M1928" s="27">
        <v>0.39999999999999997</v>
      </c>
      <c r="O1928" s="1"/>
      <c r="P1928" s="2"/>
      <c r="Q1928" s="3"/>
      <c r="R1928" s="5"/>
    </row>
    <row r="1929" spans="2:18" x14ac:dyDescent="0.3">
      <c r="B1929" s="22" t="s">
        <v>23</v>
      </c>
      <c r="C1929" s="22">
        <v>1128299</v>
      </c>
      <c r="D1929" s="23">
        <v>44457</v>
      </c>
      <c r="E1929" s="22" t="s">
        <v>24</v>
      </c>
      <c r="F1929" s="22" t="s">
        <v>75</v>
      </c>
      <c r="G1929" s="22" t="s">
        <v>57</v>
      </c>
      <c r="H1929" s="22" t="s">
        <v>14</v>
      </c>
      <c r="I1929" s="24">
        <v>0.45000000000000012</v>
      </c>
      <c r="J1929" s="25">
        <v>2500</v>
      </c>
      <c r="K1929" s="26">
        <f t="shared" si="633"/>
        <v>1125.0000000000002</v>
      </c>
      <c r="L1929" s="26">
        <f t="shared" si="634"/>
        <v>450.00000000000006</v>
      </c>
      <c r="M1929" s="27">
        <v>0.39999999999999997</v>
      </c>
      <c r="O1929" s="1"/>
      <c r="P1929" s="2"/>
      <c r="Q1929" s="3"/>
      <c r="R1929" s="5"/>
    </row>
    <row r="1930" spans="2:18" x14ac:dyDescent="0.3">
      <c r="B1930" s="22" t="s">
        <v>23</v>
      </c>
      <c r="C1930" s="22">
        <v>1128299</v>
      </c>
      <c r="D1930" s="23">
        <v>44457</v>
      </c>
      <c r="E1930" s="22" t="s">
        <v>24</v>
      </c>
      <c r="F1930" s="22" t="s">
        <v>75</v>
      </c>
      <c r="G1930" s="22" t="s">
        <v>57</v>
      </c>
      <c r="H1930" s="22" t="s">
        <v>16</v>
      </c>
      <c r="I1930" s="24">
        <v>0.55000000000000004</v>
      </c>
      <c r="J1930" s="25">
        <v>2750</v>
      </c>
      <c r="K1930" s="26">
        <f t="shared" si="633"/>
        <v>1512.5000000000002</v>
      </c>
      <c r="L1930" s="26">
        <f t="shared" si="634"/>
        <v>680.62500000000011</v>
      </c>
      <c r="M1930" s="27">
        <v>0.45</v>
      </c>
      <c r="O1930" s="1"/>
      <c r="P1930" s="2"/>
      <c r="Q1930" s="3"/>
      <c r="R1930" s="5"/>
    </row>
    <row r="1931" spans="2:18" x14ac:dyDescent="0.3">
      <c r="B1931" s="22" t="s">
        <v>23</v>
      </c>
      <c r="C1931" s="22">
        <v>1128299</v>
      </c>
      <c r="D1931" s="23">
        <v>44457</v>
      </c>
      <c r="E1931" s="22" t="s">
        <v>24</v>
      </c>
      <c r="F1931" s="22" t="s">
        <v>75</v>
      </c>
      <c r="G1931" s="22" t="s">
        <v>57</v>
      </c>
      <c r="H1931" s="22" t="s">
        <v>17</v>
      </c>
      <c r="I1931" s="24">
        <v>0.39999999999999997</v>
      </c>
      <c r="J1931" s="25">
        <v>3000</v>
      </c>
      <c r="K1931" s="26">
        <f t="shared" si="633"/>
        <v>1200</v>
      </c>
      <c r="L1931" s="26">
        <f t="shared" si="634"/>
        <v>420</v>
      </c>
      <c r="M1931" s="27">
        <v>0.35</v>
      </c>
      <c r="O1931" s="1"/>
      <c r="P1931" s="2"/>
      <c r="Q1931" s="3"/>
      <c r="R1931" s="5"/>
    </row>
    <row r="1932" spans="2:18" x14ac:dyDescent="0.3">
      <c r="B1932" s="22" t="s">
        <v>23</v>
      </c>
      <c r="C1932" s="22">
        <v>1128299</v>
      </c>
      <c r="D1932" s="23">
        <v>44486</v>
      </c>
      <c r="E1932" s="22" t="s">
        <v>24</v>
      </c>
      <c r="F1932" s="22" t="s">
        <v>75</v>
      </c>
      <c r="G1932" s="22" t="s">
        <v>57</v>
      </c>
      <c r="H1932" s="22" t="s">
        <v>12</v>
      </c>
      <c r="I1932" s="24">
        <v>0.35000000000000003</v>
      </c>
      <c r="J1932" s="25">
        <v>4000</v>
      </c>
      <c r="K1932" s="26">
        <f>I1932*J1932</f>
        <v>1400.0000000000002</v>
      </c>
      <c r="L1932" s="26">
        <f>K1932*M1932</f>
        <v>560</v>
      </c>
      <c r="M1932" s="27">
        <v>0.39999999999999997</v>
      </c>
      <c r="O1932" s="1"/>
      <c r="P1932" s="2"/>
      <c r="Q1932" s="3"/>
      <c r="R1932" s="5"/>
    </row>
    <row r="1933" spans="2:18" x14ac:dyDescent="0.3">
      <c r="B1933" s="22" t="s">
        <v>23</v>
      </c>
      <c r="C1933" s="22">
        <v>1128299</v>
      </c>
      <c r="D1933" s="23">
        <v>44486</v>
      </c>
      <c r="E1933" s="22" t="s">
        <v>24</v>
      </c>
      <c r="F1933" s="22" t="s">
        <v>75</v>
      </c>
      <c r="G1933" s="22" t="s">
        <v>57</v>
      </c>
      <c r="H1933" s="22" t="s">
        <v>15</v>
      </c>
      <c r="I1933" s="24">
        <v>0.50000000000000011</v>
      </c>
      <c r="J1933" s="25">
        <v>5750</v>
      </c>
      <c r="K1933" s="26">
        <f>I1933*J1933</f>
        <v>2875.0000000000005</v>
      </c>
      <c r="L1933" s="26">
        <f>K1933*M1933</f>
        <v>1150</v>
      </c>
      <c r="M1933" s="27">
        <v>0.39999999999999997</v>
      </c>
      <c r="O1933" s="1"/>
      <c r="P1933" s="2"/>
      <c r="Q1933" s="3"/>
      <c r="R1933" s="5"/>
    </row>
    <row r="1934" spans="2:18" x14ac:dyDescent="0.3">
      <c r="B1934" s="22" t="s">
        <v>23</v>
      </c>
      <c r="C1934" s="22">
        <v>1128299</v>
      </c>
      <c r="D1934" s="23">
        <v>44486</v>
      </c>
      <c r="E1934" s="22" t="s">
        <v>24</v>
      </c>
      <c r="F1934" s="22" t="s">
        <v>75</v>
      </c>
      <c r="G1934" s="22" t="s">
        <v>57</v>
      </c>
      <c r="H1934" s="22" t="s">
        <v>13</v>
      </c>
      <c r="I1934" s="24">
        <v>0.45000000000000012</v>
      </c>
      <c r="J1934" s="25">
        <v>4000</v>
      </c>
      <c r="K1934" s="26">
        <f t="shared" ref="K1934:K1937" si="635">I1934*J1934</f>
        <v>1800.0000000000005</v>
      </c>
      <c r="L1934" s="26">
        <f t="shared" ref="L1934:L1937" si="636">K1934*M1934</f>
        <v>720.00000000000011</v>
      </c>
      <c r="M1934" s="27">
        <v>0.39999999999999997</v>
      </c>
      <c r="O1934" s="1"/>
      <c r="P1934" s="2"/>
      <c r="Q1934" s="3"/>
      <c r="R1934" s="5"/>
    </row>
    <row r="1935" spans="2:18" x14ac:dyDescent="0.3">
      <c r="B1935" s="22" t="s">
        <v>23</v>
      </c>
      <c r="C1935" s="22">
        <v>1128299</v>
      </c>
      <c r="D1935" s="23">
        <v>44486</v>
      </c>
      <c r="E1935" s="22" t="s">
        <v>24</v>
      </c>
      <c r="F1935" s="22" t="s">
        <v>75</v>
      </c>
      <c r="G1935" s="22" t="s">
        <v>57</v>
      </c>
      <c r="H1935" s="22" t="s">
        <v>14</v>
      </c>
      <c r="I1935" s="24">
        <v>0.40000000000000008</v>
      </c>
      <c r="J1935" s="25">
        <v>3750</v>
      </c>
      <c r="K1935" s="26">
        <f t="shared" si="635"/>
        <v>1500.0000000000002</v>
      </c>
      <c r="L1935" s="26">
        <f t="shared" si="636"/>
        <v>600</v>
      </c>
      <c r="M1935" s="27">
        <v>0.39999999999999997</v>
      </c>
      <c r="O1935" s="1"/>
      <c r="P1935" s="2"/>
      <c r="Q1935" s="3"/>
      <c r="R1935" s="5"/>
    </row>
    <row r="1936" spans="2:18" x14ac:dyDescent="0.3">
      <c r="B1936" s="22" t="s">
        <v>23</v>
      </c>
      <c r="C1936" s="22">
        <v>1128299</v>
      </c>
      <c r="D1936" s="23">
        <v>44486</v>
      </c>
      <c r="E1936" s="22" t="s">
        <v>24</v>
      </c>
      <c r="F1936" s="22" t="s">
        <v>75</v>
      </c>
      <c r="G1936" s="22" t="s">
        <v>57</v>
      </c>
      <c r="H1936" s="22" t="s">
        <v>16</v>
      </c>
      <c r="I1936" s="24">
        <v>0.5</v>
      </c>
      <c r="J1936" s="25">
        <v>3500</v>
      </c>
      <c r="K1936" s="26">
        <f t="shared" si="635"/>
        <v>1750</v>
      </c>
      <c r="L1936" s="26">
        <f t="shared" si="636"/>
        <v>787.5</v>
      </c>
      <c r="M1936" s="27">
        <v>0.45</v>
      </c>
      <c r="O1936" s="1"/>
      <c r="P1936" s="2"/>
      <c r="Q1936" s="3"/>
      <c r="R1936" s="5"/>
    </row>
    <row r="1937" spans="1:18" x14ac:dyDescent="0.3">
      <c r="B1937" s="22" t="s">
        <v>23</v>
      </c>
      <c r="C1937" s="22">
        <v>1128299</v>
      </c>
      <c r="D1937" s="23">
        <v>44486</v>
      </c>
      <c r="E1937" s="22" t="s">
        <v>24</v>
      </c>
      <c r="F1937" s="22" t="s">
        <v>75</v>
      </c>
      <c r="G1937" s="22" t="s">
        <v>57</v>
      </c>
      <c r="H1937" s="22" t="s">
        <v>17</v>
      </c>
      <c r="I1937" s="24">
        <v>0.55000000000000004</v>
      </c>
      <c r="J1937" s="25">
        <v>4000</v>
      </c>
      <c r="K1937" s="26">
        <f t="shared" si="635"/>
        <v>2200</v>
      </c>
      <c r="L1937" s="26">
        <f t="shared" si="636"/>
        <v>770</v>
      </c>
      <c r="M1937" s="27">
        <v>0.35</v>
      </c>
      <c r="O1937" s="1"/>
      <c r="P1937" s="2"/>
      <c r="Q1937" s="3"/>
      <c r="R1937" s="5"/>
    </row>
    <row r="1938" spans="1:18" x14ac:dyDescent="0.3">
      <c r="B1938" s="22" t="s">
        <v>23</v>
      </c>
      <c r="C1938" s="22">
        <v>1128299</v>
      </c>
      <c r="D1938" s="23">
        <v>44517</v>
      </c>
      <c r="E1938" s="22" t="s">
        <v>24</v>
      </c>
      <c r="F1938" s="22" t="s">
        <v>75</v>
      </c>
      <c r="G1938" s="22" t="s">
        <v>57</v>
      </c>
      <c r="H1938" s="22" t="s">
        <v>12</v>
      </c>
      <c r="I1938" s="24">
        <v>0.40000000000000008</v>
      </c>
      <c r="J1938" s="25">
        <v>6250</v>
      </c>
      <c r="K1938" s="26">
        <f>I1938*J1938</f>
        <v>2500.0000000000005</v>
      </c>
      <c r="L1938" s="26">
        <f>K1938*M1938</f>
        <v>1000.0000000000001</v>
      </c>
      <c r="M1938" s="27">
        <v>0.39999999999999997</v>
      </c>
      <c r="O1938" s="1"/>
      <c r="P1938" s="2"/>
      <c r="Q1938" s="3"/>
      <c r="R1938" s="5"/>
    </row>
    <row r="1939" spans="1:18" x14ac:dyDescent="0.3">
      <c r="B1939" s="22" t="s">
        <v>23</v>
      </c>
      <c r="C1939" s="22">
        <v>1128299</v>
      </c>
      <c r="D1939" s="23">
        <v>44517</v>
      </c>
      <c r="E1939" s="22" t="s">
        <v>24</v>
      </c>
      <c r="F1939" s="22" t="s">
        <v>75</v>
      </c>
      <c r="G1939" s="22" t="s">
        <v>57</v>
      </c>
      <c r="H1939" s="22" t="s">
        <v>15</v>
      </c>
      <c r="I1939" s="24">
        <v>0.45000000000000012</v>
      </c>
      <c r="J1939" s="25">
        <v>7000</v>
      </c>
      <c r="K1939" s="26">
        <f>I1939*J1939</f>
        <v>3150.0000000000009</v>
      </c>
      <c r="L1939" s="26">
        <f>K1939*M1939</f>
        <v>1260.0000000000002</v>
      </c>
      <c r="M1939" s="27">
        <v>0.39999999999999997</v>
      </c>
      <c r="O1939" s="1"/>
      <c r="P1939" s="2"/>
      <c r="Q1939" s="3"/>
      <c r="R1939" s="5"/>
    </row>
    <row r="1940" spans="1:18" x14ac:dyDescent="0.3">
      <c r="B1940" s="22" t="s">
        <v>23</v>
      </c>
      <c r="C1940" s="22">
        <v>1128299</v>
      </c>
      <c r="D1940" s="23">
        <v>44517</v>
      </c>
      <c r="E1940" s="22" t="s">
        <v>24</v>
      </c>
      <c r="F1940" s="22" t="s">
        <v>75</v>
      </c>
      <c r="G1940" s="22" t="s">
        <v>57</v>
      </c>
      <c r="H1940" s="22" t="s">
        <v>13</v>
      </c>
      <c r="I1940" s="24">
        <v>0.40000000000000008</v>
      </c>
      <c r="J1940" s="25">
        <v>5250</v>
      </c>
      <c r="K1940" s="26">
        <f t="shared" ref="K1940:K1943" si="637">I1940*J1940</f>
        <v>2100.0000000000005</v>
      </c>
      <c r="L1940" s="26">
        <f t="shared" ref="L1940:L1943" si="638">K1940*M1940</f>
        <v>840.00000000000011</v>
      </c>
      <c r="M1940" s="27">
        <v>0.39999999999999997</v>
      </c>
      <c r="O1940" s="1"/>
      <c r="P1940" s="2"/>
      <c r="Q1940" s="3"/>
      <c r="R1940" s="5"/>
    </row>
    <row r="1941" spans="1:18" x14ac:dyDescent="0.3">
      <c r="B1941" s="22" t="s">
        <v>23</v>
      </c>
      <c r="C1941" s="22">
        <v>1128299</v>
      </c>
      <c r="D1941" s="23">
        <v>44517</v>
      </c>
      <c r="E1941" s="22" t="s">
        <v>24</v>
      </c>
      <c r="F1941" s="22" t="s">
        <v>75</v>
      </c>
      <c r="G1941" s="22" t="s">
        <v>57</v>
      </c>
      <c r="H1941" s="22" t="s">
        <v>14</v>
      </c>
      <c r="I1941" s="24">
        <v>0.50000000000000011</v>
      </c>
      <c r="J1941" s="25">
        <v>5000</v>
      </c>
      <c r="K1941" s="26">
        <f t="shared" si="637"/>
        <v>2500.0000000000005</v>
      </c>
      <c r="L1941" s="26">
        <f t="shared" si="638"/>
        <v>1000.0000000000001</v>
      </c>
      <c r="M1941" s="27">
        <v>0.39999999999999997</v>
      </c>
      <c r="O1941" s="1"/>
      <c r="P1941" s="2"/>
      <c r="Q1941" s="3"/>
      <c r="R1941" s="5"/>
    </row>
    <row r="1942" spans="1:18" x14ac:dyDescent="0.3">
      <c r="B1942" s="22" t="s">
        <v>23</v>
      </c>
      <c r="C1942" s="22">
        <v>1128299</v>
      </c>
      <c r="D1942" s="23">
        <v>44517</v>
      </c>
      <c r="E1942" s="22" t="s">
        <v>24</v>
      </c>
      <c r="F1942" s="22" t="s">
        <v>75</v>
      </c>
      <c r="G1942" s="22" t="s">
        <v>57</v>
      </c>
      <c r="H1942" s="22" t="s">
        <v>16</v>
      </c>
      <c r="I1942" s="24">
        <v>0.70000000000000007</v>
      </c>
      <c r="J1942" s="25">
        <v>4750</v>
      </c>
      <c r="K1942" s="26">
        <f t="shared" si="637"/>
        <v>3325.0000000000005</v>
      </c>
      <c r="L1942" s="26">
        <f t="shared" si="638"/>
        <v>1496.2500000000002</v>
      </c>
      <c r="M1942" s="27">
        <v>0.45</v>
      </c>
      <c r="O1942" s="1"/>
      <c r="P1942" s="2"/>
      <c r="Q1942" s="3"/>
      <c r="R1942" s="5"/>
    </row>
    <row r="1943" spans="1:18" x14ac:dyDescent="0.3">
      <c r="B1943" s="22" t="s">
        <v>23</v>
      </c>
      <c r="C1943" s="22">
        <v>1128299</v>
      </c>
      <c r="D1943" s="23">
        <v>44517</v>
      </c>
      <c r="E1943" s="22" t="s">
        <v>24</v>
      </c>
      <c r="F1943" s="22" t="s">
        <v>75</v>
      </c>
      <c r="G1943" s="22" t="s">
        <v>57</v>
      </c>
      <c r="H1943" s="22" t="s">
        <v>17</v>
      </c>
      <c r="I1943" s="24">
        <v>0.8500000000000002</v>
      </c>
      <c r="J1943" s="25">
        <v>6000</v>
      </c>
      <c r="K1943" s="26">
        <f t="shared" si="637"/>
        <v>5100.0000000000009</v>
      </c>
      <c r="L1943" s="26">
        <f t="shared" si="638"/>
        <v>1785.0000000000002</v>
      </c>
      <c r="M1943" s="27">
        <v>0.35</v>
      </c>
      <c r="O1943" s="1"/>
      <c r="P1943" s="2"/>
      <c r="Q1943" s="3"/>
      <c r="R1943" s="5"/>
    </row>
    <row r="1944" spans="1:18" x14ac:dyDescent="0.3">
      <c r="B1944" s="22" t="s">
        <v>23</v>
      </c>
      <c r="C1944" s="22">
        <v>1128299</v>
      </c>
      <c r="D1944" s="23">
        <v>44546</v>
      </c>
      <c r="E1944" s="22" t="s">
        <v>24</v>
      </c>
      <c r="F1944" s="22" t="s">
        <v>75</v>
      </c>
      <c r="G1944" s="22" t="s">
        <v>57</v>
      </c>
      <c r="H1944" s="22" t="s">
        <v>12</v>
      </c>
      <c r="I1944" s="24">
        <v>0.70000000000000018</v>
      </c>
      <c r="J1944" s="25">
        <v>8000</v>
      </c>
      <c r="K1944" s="26">
        <f>I1944*J1944</f>
        <v>5600.0000000000018</v>
      </c>
      <c r="L1944" s="26">
        <f>K1944*M1944</f>
        <v>2240.0000000000005</v>
      </c>
      <c r="M1944" s="27">
        <v>0.39999999999999997</v>
      </c>
      <c r="O1944" s="1"/>
      <c r="P1944" s="2"/>
      <c r="Q1944" s="3"/>
      <c r="R1944" s="5"/>
    </row>
    <row r="1945" spans="1:18" x14ac:dyDescent="0.3">
      <c r="B1945" s="22" t="s">
        <v>23</v>
      </c>
      <c r="C1945" s="22">
        <v>1128299</v>
      </c>
      <c r="D1945" s="23">
        <v>44546</v>
      </c>
      <c r="E1945" s="22" t="s">
        <v>24</v>
      </c>
      <c r="F1945" s="22" t="s">
        <v>75</v>
      </c>
      <c r="G1945" s="22" t="s">
        <v>57</v>
      </c>
      <c r="H1945" s="22" t="s">
        <v>15</v>
      </c>
      <c r="I1945" s="24">
        <v>0.80000000000000027</v>
      </c>
      <c r="J1945" s="25">
        <v>8000</v>
      </c>
      <c r="K1945" s="26">
        <f>I1945*J1945</f>
        <v>6400.0000000000018</v>
      </c>
      <c r="L1945" s="26">
        <f>K1945*M1945</f>
        <v>2560.0000000000005</v>
      </c>
      <c r="M1945" s="27">
        <v>0.39999999999999997</v>
      </c>
      <c r="O1945" s="1"/>
      <c r="P1945" s="2"/>
      <c r="Q1945" s="3"/>
      <c r="R1945" s="5"/>
    </row>
    <row r="1946" spans="1:18" x14ac:dyDescent="0.3">
      <c r="B1946" s="22" t="s">
        <v>23</v>
      </c>
      <c r="C1946" s="22">
        <v>1128299</v>
      </c>
      <c r="D1946" s="23">
        <v>44546</v>
      </c>
      <c r="E1946" s="22" t="s">
        <v>24</v>
      </c>
      <c r="F1946" s="22" t="s">
        <v>75</v>
      </c>
      <c r="G1946" s="22" t="s">
        <v>57</v>
      </c>
      <c r="H1946" s="22" t="s">
        <v>13</v>
      </c>
      <c r="I1946" s="24">
        <v>0.75000000000000022</v>
      </c>
      <c r="J1946" s="25">
        <v>6000</v>
      </c>
      <c r="K1946" s="26">
        <f t="shared" ref="K1946:K1949" si="639">I1946*J1946</f>
        <v>4500.0000000000009</v>
      </c>
      <c r="L1946" s="26">
        <f t="shared" ref="L1946:L1949" si="640">K1946*M1946</f>
        <v>1800.0000000000002</v>
      </c>
      <c r="M1946" s="27">
        <v>0.39999999999999997</v>
      </c>
      <c r="O1946" s="1"/>
      <c r="P1946" s="2"/>
      <c r="Q1946" s="3"/>
      <c r="R1946" s="5"/>
    </row>
    <row r="1947" spans="1:18" x14ac:dyDescent="0.3">
      <c r="B1947" s="22" t="s">
        <v>23</v>
      </c>
      <c r="C1947" s="22">
        <v>1128299</v>
      </c>
      <c r="D1947" s="23">
        <v>44546</v>
      </c>
      <c r="E1947" s="22" t="s">
        <v>24</v>
      </c>
      <c r="F1947" s="22" t="s">
        <v>75</v>
      </c>
      <c r="G1947" s="22" t="s">
        <v>57</v>
      </c>
      <c r="H1947" s="22" t="s">
        <v>14</v>
      </c>
      <c r="I1947" s="24">
        <v>0.75000000000000022</v>
      </c>
      <c r="J1947" s="25">
        <v>6000</v>
      </c>
      <c r="K1947" s="26">
        <f t="shared" si="639"/>
        <v>4500.0000000000009</v>
      </c>
      <c r="L1947" s="26">
        <f t="shared" si="640"/>
        <v>1800.0000000000002</v>
      </c>
      <c r="M1947" s="27">
        <v>0.39999999999999997</v>
      </c>
      <c r="O1947" s="1"/>
      <c r="P1947" s="2"/>
      <c r="Q1947" s="3"/>
      <c r="R1947" s="5"/>
    </row>
    <row r="1948" spans="1:18" x14ac:dyDescent="0.3">
      <c r="B1948" s="22" t="s">
        <v>23</v>
      </c>
      <c r="C1948" s="22">
        <v>1128299</v>
      </c>
      <c r="D1948" s="23">
        <v>44546</v>
      </c>
      <c r="E1948" s="22" t="s">
        <v>24</v>
      </c>
      <c r="F1948" s="22" t="s">
        <v>75</v>
      </c>
      <c r="G1948" s="22" t="s">
        <v>57</v>
      </c>
      <c r="H1948" s="22" t="s">
        <v>16</v>
      </c>
      <c r="I1948" s="24">
        <v>0.8500000000000002</v>
      </c>
      <c r="J1948" s="25">
        <v>5250</v>
      </c>
      <c r="K1948" s="26">
        <f t="shared" si="639"/>
        <v>4462.5000000000009</v>
      </c>
      <c r="L1948" s="26">
        <f t="shared" si="640"/>
        <v>2008.1250000000005</v>
      </c>
      <c r="M1948" s="27">
        <v>0.45</v>
      </c>
      <c r="O1948" s="1"/>
      <c r="P1948" s="2"/>
      <c r="Q1948" s="3"/>
      <c r="R1948" s="5"/>
    </row>
    <row r="1949" spans="1:18" x14ac:dyDescent="0.3">
      <c r="B1949" s="22" t="s">
        <v>23</v>
      </c>
      <c r="C1949" s="22">
        <v>1128299</v>
      </c>
      <c r="D1949" s="23">
        <v>44546</v>
      </c>
      <c r="E1949" s="22" t="s">
        <v>24</v>
      </c>
      <c r="F1949" s="22" t="s">
        <v>75</v>
      </c>
      <c r="G1949" s="22" t="s">
        <v>57</v>
      </c>
      <c r="H1949" s="22" t="s">
        <v>17</v>
      </c>
      <c r="I1949" s="24">
        <v>0.90000000000000024</v>
      </c>
      <c r="J1949" s="25">
        <v>6250</v>
      </c>
      <c r="K1949" s="26">
        <f t="shared" si="639"/>
        <v>5625.0000000000018</v>
      </c>
      <c r="L1949" s="26">
        <f t="shared" si="640"/>
        <v>1968.7500000000005</v>
      </c>
      <c r="M1949" s="27">
        <v>0.35</v>
      </c>
      <c r="O1949" s="1"/>
      <c r="P1949" s="2"/>
      <c r="Q1949" s="3"/>
      <c r="R1949" s="5"/>
    </row>
    <row r="1950" spans="1:18" x14ac:dyDescent="0.3">
      <c r="A1950" s="8" t="s">
        <v>40</v>
      </c>
      <c r="B1950" s="22" t="s">
        <v>20</v>
      </c>
      <c r="C1950" s="22">
        <v>1197831</v>
      </c>
      <c r="D1950" s="23">
        <v>44201</v>
      </c>
      <c r="E1950" s="22" t="s">
        <v>49</v>
      </c>
      <c r="F1950" s="22" t="s">
        <v>77</v>
      </c>
      <c r="G1950" s="22" t="s">
        <v>76</v>
      </c>
      <c r="H1950" s="22" t="s">
        <v>12</v>
      </c>
      <c r="I1950" s="24">
        <v>0.2</v>
      </c>
      <c r="J1950" s="25">
        <v>6750</v>
      </c>
      <c r="K1950" s="26">
        <f>I1950*J1950</f>
        <v>1350</v>
      </c>
      <c r="L1950" s="26">
        <f>K1950*M1950</f>
        <v>405</v>
      </c>
      <c r="M1950" s="27">
        <v>0.3</v>
      </c>
      <c r="O1950" s="1"/>
      <c r="P1950" s="2"/>
      <c r="Q1950" s="3"/>
      <c r="R1950" s="5"/>
    </row>
    <row r="1951" spans="1:18" x14ac:dyDescent="0.3">
      <c r="B1951" s="22" t="s">
        <v>20</v>
      </c>
      <c r="C1951" s="22">
        <v>1197831</v>
      </c>
      <c r="D1951" s="23">
        <v>44201</v>
      </c>
      <c r="E1951" s="22" t="s">
        <v>49</v>
      </c>
      <c r="F1951" s="22" t="s">
        <v>77</v>
      </c>
      <c r="G1951" s="22" t="s">
        <v>76</v>
      </c>
      <c r="H1951" s="22" t="s">
        <v>15</v>
      </c>
      <c r="I1951" s="24">
        <v>0.3</v>
      </c>
      <c r="J1951" s="25">
        <v>6750</v>
      </c>
      <c r="K1951" s="26">
        <f>I1951*J1951</f>
        <v>2025</v>
      </c>
      <c r="L1951" s="26">
        <f>K1951*M1951</f>
        <v>607.5</v>
      </c>
      <c r="M1951" s="27">
        <v>0.3</v>
      </c>
      <c r="O1951" s="1"/>
      <c r="P1951" s="2"/>
      <c r="Q1951" s="3"/>
      <c r="R1951" s="5"/>
    </row>
    <row r="1952" spans="1:18" x14ac:dyDescent="0.3">
      <c r="B1952" s="22" t="s">
        <v>20</v>
      </c>
      <c r="C1952" s="22">
        <v>1197831</v>
      </c>
      <c r="D1952" s="23">
        <v>44201</v>
      </c>
      <c r="E1952" s="22" t="s">
        <v>49</v>
      </c>
      <c r="F1952" s="22" t="s">
        <v>77</v>
      </c>
      <c r="G1952" s="22" t="s">
        <v>76</v>
      </c>
      <c r="H1952" s="22" t="s">
        <v>13</v>
      </c>
      <c r="I1952" s="24">
        <v>0.3</v>
      </c>
      <c r="J1952" s="25">
        <v>4750</v>
      </c>
      <c r="K1952" s="26">
        <f t="shared" ref="K1952:K1955" si="641">I1952*J1952</f>
        <v>1425</v>
      </c>
      <c r="L1952" s="26">
        <f t="shared" ref="L1952:L1955" si="642">K1952*M1952</f>
        <v>427.5</v>
      </c>
      <c r="M1952" s="27">
        <v>0.3</v>
      </c>
      <c r="O1952" s="1"/>
      <c r="P1952" s="2"/>
      <c r="Q1952" s="3"/>
      <c r="R1952" s="5"/>
    </row>
    <row r="1953" spans="2:18" x14ac:dyDescent="0.3">
      <c r="B1953" s="22" t="s">
        <v>20</v>
      </c>
      <c r="C1953" s="22">
        <v>1197831</v>
      </c>
      <c r="D1953" s="23">
        <v>44201</v>
      </c>
      <c r="E1953" s="22" t="s">
        <v>49</v>
      </c>
      <c r="F1953" s="22" t="s">
        <v>77</v>
      </c>
      <c r="G1953" s="22" t="s">
        <v>76</v>
      </c>
      <c r="H1953" s="22" t="s">
        <v>14</v>
      </c>
      <c r="I1953" s="24">
        <v>0.35</v>
      </c>
      <c r="J1953" s="25">
        <v>4750</v>
      </c>
      <c r="K1953" s="26">
        <f t="shared" si="641"/>
        <v>1662.5</v>
      </c>
      <c r="L1953" s="26">
        <f t="shared" si="642"/>
        <v>665</v>
      </c>
      <c r="M1953" s="27">
        <v>0.4</v>
      </c>
      <c r="O1953" s="1"/>
      <c r="P1953" s="2"/>
      <c r="Q1953" s="3"/>
      <c r="R1953" s="5"/>
    </row>
    <row r="1954" spans="2:18" x14ac:dyDescent="0.3">
      <c r="B1954" s="22" t="s">
        <v>20</v>
      </c>
      <c r="C1954" s="22">
        <v>1197831</v>
      </c>
      <c r="D1954" s="23">
        <v>44201</v>
      </c>
      <c r="E1954" s="22" t="s">
        <v>49</v>
      </c>
      <c r="F1954" s="22" t="s">
        <v>77</v>
      </c>
      <c r="G1954" s="22" t="s">
        <v>76</v>
      </c>
      <c r="H1954" s="22" t="s">
        <v>16</v>
      </c>
      <c r="I1954" s="24">
        <v>0.4</v>
      </c>
      <c r="J1954" s="25">
        <v>3250</v>
      </c>
      <c r="K1954" s="26">
        <f t="shared" si="641"/>
        <v>1300</v>
      </c>
      <c r="L1954" s="26">
        <f t="shared" si="642"/>
        <v>325</v>
      </c>
      <c r="M1954" s="27">
        <v>0.25</v>
      </c>
      <c r="O1954" s="1"/>
      <c r="P1954" s="2"/>
      <c r="Q1954" s="3"/>
      <c r="R1954" s="5"/>
    </row>
    <row r="1955" spans="2:18" x14ac:dyDescent="0.3">
      <c r="B1955" s="22" t="s">
        <v>20</v>
      </c>
      <c r="C1955" s="22">
        <v>1197831</v>
      </c>
      <c r="D1955" s="23">
        <v>44201</v>
      </c>
      <c r="E1955" s="22" t="s">
        <v>49</v>
      </c>
      <c r="F1955" s="22" t="s">
        <v>77</v>
      </c>
      <c r="G1955" s="22" t="s">
        <v>76</v>
      </c>
      <c r="H1955" s="22" t="s">
        <v>17</v>
      </c>
      <c r="I1955" s="24">
        <v>0.35</v>
      </c>
      <c r="J1955" s="25">
        <v>4750</v>
      </c>
      <c r="K1955" s="26">
        <f t="shared" si="641"/>
        <v>1662.5</v>
      </c>
      <c r="L1955" s="26">
        <f t="shared" si="642"/>
        <v>748.125</v>
      </c>
      <c r="M1955" s="27">
        <v>0.45</v>
      </c>
      <c r="O1955" s="1"/>
      <c r="P1955" s="2"/>
      <c r="Q1955" s="3"/>
      <c r="R1955" s="5"/>
    </row>
    <row r="1956" spans="2:18" x14ac:dyDescent="0.3">
      <c r="B1956" s="22" t="s">
        <v>20</v>
      </c>
      <c r="C1956" s="22">
        <v>1197831</v>
      </c>
      <c r="D1956" s="23">
        <v>44231</v>
      </c>
      <c r="E1956" s="22" t="s">
        <v>49</v>
      </c>
      <c r="F1956" s="22" t="s">
        <v>77</v>
      </c>
      <c r="G1956" s="22" t="s">
        <v>76</v>
      </c>
      <c r="H1956" s="22" t="s">
        <v>12</v>
      </c>
      <c r="I1956" s="24">
        <v>0.25</v>
      </c>
      <c r="J1956" s="25">
        <v>6250</v>
      </c>
      <c r="K1956" s="26">
        <f>I1956*J1956</f>
        <v>1562.5</v>
      </c>
      <c r="L1956" s="26">
        <f>K1956*M1956</f>
        <v>468.75</v>
      </c>
      <c r="M1956" s="27">
        <v>0.3</v>
      </c>
      <c r="O1956" s="1"/>
      <c r="P1956" s="2"/>
      <c r="Q1956" s="3"/>
      <c r="R1956" s="5"/>
    </row>
    <row r="1957" spans="2:18" x14ac:dyDescent="0.3">
      <c r="B1957" s="22" t="s">
        <v>20</v>
      </c>
      <c r="C1957" s="22">
        <v>1197831</v>
      </c>
      <c r="D1957" s="23">
        <v>44231</v>
      </c>
      <c r="E1957" s="22" t="s">
        <v>49</v>
      </c>
      <c r="F1957" s="22" t="s">
        <v>77</v>
      </c>
      <c r="G1957" s="22" t="s">
        <v>76</v>
      </c>
      <c r="H1957" s="22" t="s">
        <v>15</v>
      </c>
      <c r="I1957" s="24">
        <v>0.35</v>
      </c>
      <c r="J1957" s="25">
        <v>6000</v>
      </c>
      <c r="K1957" s="26">
        <f>I1957*J1957</f>
        <v>2100</v>
      </c>
      <c r="L1957" s="26">
        <f>K1957*M1957</f>
        <v>630</v>
      </c>
      <c r="M1957" s="27">
        <v>0.3</v>
      </c>
      <c r="O1957" s="1"/>
      <c r="P1957" s="2"/>
      <c r="Q1957" s="3"/>
      <c r="R1957" s="5"/>
    </row>
    <row r="1958" spans="2:18" x14ac:dyDescent="0.3">
      <c r="B1958" s="22" t="s">
        <v>20</v>
      </c>
      <c r="C1958" s="22">
        <v>1197831</v>
      </c>
      <c r="D1958" s="23">
        <v>44231</v>
      </c>
      <c r="E1958" s="22" t="s">
        <v>49</v>
      </c>
      <c r="F1958" s="22" t="s">
        <v>77</v>
      </c>
      <c r="G1958" s="22" t="s">
        <v>76</v>
      </c>
      <c r="H1958" s="22" t="s">
        <v>13</v>
      </c>
      <c r="I1958" s="24">
        <v>0.35</v>
      </c>
      <c r="J1958" s="25">
        <v>4250</v>
      </c>
      <c r="K1958" s="26">
        <f t="shared" ref="K1958:K1961" si="643">I1958*J1958</f>
        <v>1487.5</v>
      </c>
      <c r="L1958" s="26">
        <f t="shared" ref="L1958:L1961" si="644">K1958*M1958</f>
        <v>446.25</v>
      </c>
      <c r="M1958" s="27">
        <v>0.3</v>
      </c>
      <c r="O1958" s="1"/>
      <c r="P1958" s="2"/>
      <c r="Q1958" s="3"/>
      <c r="R1958" s="5"/>
    </row>
    <row r="1959" spans="2:18" x14ac:dyDescent="0.3">
      <c r="B1959" s="22" t="s">
        <v>20</v>
      </c>
      <c r="C1959" s="22">
        <v>1197831</v>
      </c>
      <c r="D1959" s="23">
        <v>44231</v>
      </c>
      <c r="E1959" s="22" t="s">
        <v>49</v>
      </c>
      <c r="F1959" s="22" t="s">
        <v>77</v>
      </c>
      <c r="G1959" s="22" t="s">
        <v>76</v>
      </c>
      <c r="H1959" s="22" t="s">
        <v>14</v>
      </c>
      <c r="I1959" s="24">
        <v>0.35</v>
      </c>
      <c r="J1959" s="25">
        <v>3750</v>
      </c>
      <c r="K1959" s="26">
        <f t="shared" si="643"/>
        <v>1312.5</v>
      </c>
      <c r="L1959" s="26">
        <f t="shared" si="644"/>
        <v>525</v>
      </c>
      <c r="M1959" s="27">
        <v>0.4</v>
      </c>
      <c r="O1959" s="1"/>
      <c r="P1959" s="2"/>
      <c r="Q1959" s="3"/>
      <c r="R1959" s="5"/>
    </row>
    <row r="1960" spans="2:18" x14ac:dyDescent="0.3">
      <c r="B1960" s="22" t="s">
        <v>20</v>
      </c>
      <c r="C1960" s="22">
        <v>1197831</v>
      </c>
      <c r="D1960" s="23">
        <v>44231</v>
      </c>
      <c r="E1960" s="22" t="s">
        <v>49</v>
      </c>
      <c r="F1960" s="22" t="s">
        <v>77</v>
      </c>
      <c r="G1960" s="22" t="s">
        <v>76</v>
      </c>
      <c r="H1960" s="22" t="s">
        <v>16</v>
      </c>
      <c r="I1960" s="24">
        <v>0.4</v>
      </c>
      <c r="J1960" s="25">
        <v>2500</v>
      </c>
      <c r="K1960" s="26">
        <f t="shared" si="643"/>
        <v>1000</v>
      </c>
      <c r="L1960" s="26">
        <f t="shared" si="644"/>
        <v>250</v>
      </c>
      <c r="M1960" s="27">
        <v>0.25</v>
      </c>
      <c r="O1960" s="1"/>
      <c r="P1960" s="2"/>
      <c r="Q1960" s="3"/>
      <c r="R1960" s="5"/>
    </row>
    <row r="1961" spans="2:18" x14ac:dyDescent="0.3">
      <c r="B1961" s="22" t="s">
        <v>20</v>
      </c>
      <c r="C1961" s="22">
        <v>1197831</v>
      </c>
      <c r="D1961" s="23">
        <v>44231</v>
      </c>
      <c r="E1961" s="22" t="s">
        <v>49</v>
      </c>
      <c r="F1961" s="22" t="s">
        <v>77</v>
      </c>
      <c r="G1961" s="22" t="s">
        <v>76</v>
      </c>
      <c r="H1961" s="22" t="s">
        <v>17</v>
      </c>
      <c r="I1961" s="24">
        <v>0.35</v>
      </c>
      <c r="J1961" s="25">
        <v>4500</v>
      </c>
      <c r="K1961" s="26">
        <f t="shared" si="643"/>
        <v>1575</v>
      </c>
      <c r="L1961" s="26">
        <f t="shared" si="644"/>
        <v>708.75</v>
      </c>
      <c r="M1961" s="27">
        <v>0.45</v>
      </c>
      <c r="O1961" s="1"/>
      <c r="P1961" s="2"/>
      <c r="Q1961" s="3"/>
      <c r="R1961" s="5"/>
    </row>
    <row r="1962" spans="2:18" x14ac:dyDescent="0.3">
      <c r="B1962" s="22" t="s">
        <v>20</v>
      </c>
      <c r="C1962" s="22">
        <v>1197831</v>
      </c>
      <c r="D1962" s="23">
        <v>44261</v>
      </c>
      <c r="E1962" s="22" t="s">
        <v>49</v>
      </c>
      <c r="F1962" s="22" t="s">
        <v>77</v>
      </c>
      <c r="G1962" s="22" t="s">
        <v>76</v>
      </c>
      <c r="H1962" s="22" t="s">
        <v>12</v>
      </c>
      <c r="I1962" s="24">
        <v>0.3</v>
      </c>
      <c r="J1962" s="25">
        <v>6250</v>
      </c>
      <c r="K1962" s="26">
        <f>I1962*J1962</f>
        <v>1875</v>
      </c>
      <c r="L1962" s="26">
        <f>K1962*M1962</f>
        <v>656.25</v>
      </c>
      <c r="M1962" s="27">
        <v>0.35</v>
      </c>
      <c r="O1962" s="1"/>
      <c r="P1962" s="2"/>
      <c r="Q1962" s="3"/>
      <c r="R1962" s="5"/>
    </row>
    <row r="1963" spans="2:18" x14ac:dyDescent="0.3">
      <c r="B1963" s="22" t="s">
        <v>20</v>
      </c>
      <c r="C1963" s="22">
        <v>1197831</v>
      </c>
      <c r="D1963" s="23">
        <v>44261</v>
      </c>
      <c r="E1963" s="22" t="s">
        <v>49</v>
      </c>
      <c r="F1963" s="22" t="s">
        <v>77</v>
      </c>
      <c r="G1963" s="22" t="s">
        <v>76</v>
      </c>
      <c r="H1963" s="22" t="s">
        <v>15</v>
      </c>
      <c r="I1963" s="24">
        <v>0.4</v>
      </c>
      <c r="J1963" s="25">
        <v>6250</v>
      </c>
      <c r="K1963" s="26">
        <f>I1963*J1963</f>
        <v>2500</v>
      </c>
      <c r="L1963" s="26">
        <f>K1963*M1963</f>
        <v>875</v>
      </c>
      <c r="M1963" s="27">
        <v>0.35</v>
      </c>
      <c r="O1963" s="1"/>
      <c r="P1963" s="2"/>
      <c r="Q1963" s="3"/>
      <c r="R1963" s="5"/>
    </row>
    <row r="1964" spans="2:18" x14ac:dyDescent="0.3">
      <c r="B1964" s="22" t="s">
        <v>20</v>
      </c>
      <c r="C1964" s="22">
        <v>1197831</v>
      </c>
      <c r="D1964" s="23">
        <v>44261</v>
      </c>
      <c r="E1964" s="22" t="s">
        <v>49</v>
      </c>
      <c r="F1964" s="22" t="s">
        <v>77</v>
      </c>
      <c r="G1964" s="22" t="s">
        <v>76</v>
      </c>
      <c r="H1964" s="22" t="s">
        <v>13</v>
      </c>
      <c r="I1964" s="24">
        <v>0.3</v>
      </c>
      <c r="J1964" s="25">
        <v>4500</v>
      </c>
      <c r="K1964" s="26">
        <f t="shared" ref="K1964:K1967" si="645">I1964*J1964</f>
        <v>1350</v>
      </c>
      <c r="L1964" s="26">
        <f t="shared" ref="L1964:L1967" si="646">K1964*M1964</f>
        <v>472.49999999999994</v>
      </c>
      <c r="M1964" s="27">
        <v>0.35</v>
      </c>
      <c r="O1964" s="1"/>
      <c r="P1964" s="2"/>
      <c r="Q1964" s="3"/>
      <c r="R1964" s="5"/>
    </row>
    <row r="1965" spans="2:18" x14ac:dyDescent="0.3">
      <c r="B1965" s="22" t="s">
        <v>20</v>
      </c>
      <c r="C1965" s="22">
        <v>1197831</v>
      </c>
      <c r="D1965" s="23">
        <v>44261</v>
      </c>
      <c r="E1965" s="22" t="s">
        <v>49</v>
      </c>
      <c r="F1965" s="22" t="s">
        <v>77</v>
      </c>
      <c r="G1965" s="22" t="s">
        <v>76</v>
      </c>
      <c r="H1965" s="22" t="s">
        <v>14</v>
      </c>
      <c r="I1965" s="24">
        <v>0.35000000000000003</v>
      </c>
      <c r="J1965" s="25">
        <v>3500</v>
      </c>
      <c r="K1965" s="26">
        <f t="shared" si="645"/>
        <v>1225.0000000000002</v>
      </c>
      <c r="L1965" s="26">
        <f t="shared" si="646"/>
        <v>551.25000000000011</v>
      </c>
      <c r="M1965" s="27">
        <v>0.45</v>
      </c>
      <c r="O1965" s="1"/>
      <c r="P1965" s="2"/>
      <c r="Q1965" s="3"/>
      <c r="R1965" s="5"/>
    </row>
    <row r="1966" spans="2:18" x14ac:dyDescent="0.3">
      <c r="B1966" s="22" t="s">
        <v>20</v>
      </c>
      <c r="C1966" s="22">
        <v>1197831</v>
      </c>
      <c r="D1966" s="23">
        <v>44261</v>
      </c>
      <c r="E1966" s="22" t="s">
        <v>49</v>
      </c>
      <c r="F1966" s="22" t="s">
        <v>77</v>
      </c>
      <c r="G1966" s="22" t="s">
        <v>76</v>
      </c>
      <c r="H1966" s="22" t="s">
        <v>16</v>
      </c>
      <c r="I1966" s="24">
        <v>0.4</v>
      </c>
      <c r="J1966" s="25">
        <v>2500</v>
      </c>
      <c r="K1966" s="26">
        <f t="shared" si="645"/>
        <v>1000</v>
      </c>
      <c r="L1966" s="26">
        <f t="shared" si="646"/>
        <v>300</v>
      </c>
      <c r="M1966" s="27">
        <v>0.3</v>
      </c>
      <c r="O1966" s="1"/>
      <c r="P1966" s="2"/>
      <c r="Q1966" s="3"/>
      <c r="R1966" s="5"/>
    </row>
    <row r="1967" spans="2:18" x14ac:dyDescent="0.3">
      <c r="B1967" s="22" t="s">
        <v>20</v>
      </c>
      <c r="C1967" s="22">
        <v>1197831</v>
      </c>
      <c r="D1967" s="23">
        <v>44261</v>
      </c>
      <c r="E1967" s="22" t="s">
        <v>49</v>
      </c>
      <c r="F1967" s="22" t="s">
        <v>77</v>
      </c>
      <c r="G1967" s="22" t="s">
        <v>76</v>
      </c>
      <c r="H1967" s="22" t="s">
        <v>17</v>
      </c>
      <c r="I1967" s="24">
        <v>0.35000000000000003</v>
      </c>
      <c r="J1967" s="25">
        <v>4000</v>
      </c>
      <c r="K1967" s="26">
        <f t="shared" si="645"/>
        <v>1400.0000000000002</v>
      </c>
      <c r="L1967" s="26">
        <f t="shared" si="646"/>
        <v>700.00000000000011</v>
      </c>
      <c r="M1967" s="27">
        <v>0.5</v>
      </c>
      <c r="O1967" s="1"/>
      <c r="P1967" s="2"/>
      <c r="Q1967" s="3"/>
      <c r="R1967" s="5"/>
    </row>
    <row r="1968" spans="2:18" x14ac:dyDescent="0.3">
      <c r="B1968" s="22" t="s">
        <v>20</v>
      </c>
      <c r="C1968" s="22">
        <v>1197831</v>
      </c>
      <c r="D1968" s="23">
        <v>44291</v>
      </c>
      <c r="E1968" s="22" t="s">
        <v>49</v>
      </c>
      <c r="F1968" s="22" t="s">
        <v>77</v>
      </c>
      <c r="G1968" s="22" t="s">
        <v>76</v>
      </c>
      <c r="H1968" s="22" t="s">
        <v>12</v>
      </c>
      <c r="I1968" s="24">
        <v>0.19999999999999998</v>
      </c>
      <c r="J1968" s="25">
        <v>6500</v>
      </c>
      <c r="K1968" s="26">
        <f>I1968*J1968</f>
        <v>1300</v>
      </c>
      <c r="L1968" s="26">
        <f>K1968*M1968</f>
        <v>454.99999999999994</v>
      </c>
      <c r="M1968" s="27">
        <v>0.35</v>
      </c>
      <c r="O1968" s="1"/>
      <c r="P1968" s="2"/>
      <c r="Q1968" s="3"/>
      <c r="R1968" s="5"/>
    </row>
    <row r="1969" spans="2:18" x14ac:dyDescent="0.3">
      <c r="B1969" s="22" t="s">
        <v>20</v>
      </c>
      <c r="C1969" s="22">
        <v>1197831</v>
      </c>
      <c r="D1969" s="23">
        <v>44291</v>
      </c>
      <c r="E1969" s="22" t="s">
        <v>49</v>
      </c>
      <c r="F1969" s="22" t="s">
        <v>77</v>
      </c>
      <c r="G1969" s="22" t="s">
        <v>76</v>
      </c>
      <c r="H1969" s="22" t="s">
        <v>15</v>
      </c>
      <c r="I1969" s="24">
        <v>0.30000000000000004</v>
      </c>
      <c r="J1969" s="25">
        <v>6500</v>
      </c>
      <c r="K1969" s="26">
        <f>I1969*J1969</f>
        <v>1950.0000000000002</v>
      </c>
      <c r="L1969" s="26">
        <f>K1969*M1969</f>
        <v>682.5</v>
      </c>
      <c r="M1969" s="27">
        <v>0.35</v>
      </c>
      <c r="O1969" s="1"/>
      <c r="P1969" s="2"/>
      <c r="Q1969" s="3"/>
      <c r="R1969" s="5"/>
    </row>
    <row r="1970" spans="2:18" x14ac:dyDescent="0.3">
      <c r="B1970" s="22" t="s">
        <v>20</v>
      </c>
      <c r="C1970" s="22">
        <v>1197831</v>
      </c>
      <c r="D1970" s="23">
        <v>44291</v>
      </c>
      <c r="E1970" s="22" t="s">
        <v>49</v>
      </c>
      <c r="F1970" s="22" t="s">
        <v>77</v>
      </c>
      <c r="G1970" s="22" t="s">
        <v>76</v>
      </c>
      <c r="H1970" s="22" t="s">
        <v>13</v>
      </c>
      <c r="I1970" s="24">
        <v>0.24999999999999997</v>
      </c>
      <c r="J1970" s="25">
        <v>4750</v>
      </c>
      <c r="K1970" s="26">
        <f t="shared" ref="K1970:K1973" si="647">I1970*J1970</f>
        <v>1187.4999999999998</v>
      </c>
      <c r="L1970" s="26">
        <f t="shared" ref="L1970:L1973" si="648">K1970*M1970</f>
        <v>415.62499999999989</v>
      </c>
      <c r="M1970" s="27">
        <v>0.35</v>
      </c>
      <c r="O1970" s="1"/>
      <c r="P1970" s="2"/>
      <c r="Q1970" s="3"/>
      <c r="R1970" s="5"/>
    </row>
    <row r="1971" spans="2:18" x14ac:dyDescent="0.3">
      <c r="B1971" s="22" t="s">
        <v>20</v>
      </c>
      <c r="C1971" s="22">
        <v>1197831</v>
      </c>
      <c r="D1971" s="23">
        <v>44291</v>
      </c>
      <c r="E1971" s="22" t="s">
        <v>49</v>
      </c>
      <c r="F1971" s="22" t="s">
        <v>77</v>
      </c>
      <c r="G1971" s="22" t="s">
        <v>76</v>
      </c>
      <c r="H1971" s="22" t="s">
        <v>14</v>
      </c>
      <c r="I1971" s="24">
        <v>0.30000000000000004</v>
      </c>
      <c r="J1971" s="25">
        <v>3750</v>
      </c>
      <c r="K1971" s="26">
        <f t="shared" si="647"/>
        <v>1125.0000000000002</v>
      </c>
      <c r="L1971" s="26">
        <f t="shared" si="648"/>
        <v>506.25000000000011</v>
      </c>
      <c r="M1971" s="27">
        <v>0.45</v>
      </c>
      <c r="O1971" s="1"/>
      <c r="P1971" s="2"/>
      <c r="Q1971" s="3"/>
      <c r="R1971" s="5"/>
    </row>
    <row r="1972" spans="2:18" x14ac:dyDescent="0.3">
      <c r="B1972" s="22" t="s">
        <v>20</v>
      </c>
      <c r="C1972" s="22">
        <v>1197831</v>
      </c>
      <c r="D1972" s="23">
        <v>44291</v>
      </c>
      <c r="E1972" s="22" t="s">
        <v>49</v>
      </c>
      <c r="F1972" s="22" t="s">
        <v>77</v>
      </c>
      <c r="G1972" s="22" t="s">
        <v>76</v>
      </c>
      <c r="H1972" s="22" t="s">
        <v>16</v>
      </c>
      <c r="I1972" s="24">
        <v>0.35</v>
      </c>
      <c r="J1972" s="25">
        <v>2750</v>
      </c>
      <c r="K1972" s="26">
        <f t="shared" si="647"/>
        <v>962.49999999999989</v>
      </c>
      <c r="L1972" s="26">
        <f t="shared" si="648"/>
        <v>288.74999999999994</v>
      </c>
      <c r="M1972" s="27">
        <v>0.3</v>
      </c>
      <c r="O1972" s="1"/>
      <c r="P1972" s="2"/>
      <c r="Q1972" s="3"/>
      <c r="R1972" s="5"/>
    </row>
    <row r="1973" spans="2:18" x14ac:dyDescent="0.3">
      <c r="B1973" s="22" t="s">
        <v>20</v>
      </c>
      <c r="C1973" s="22">
        <v>1197831</v>
      </c>
      <c r="D1973" s="23">
        <v>44291</v>
      </c>
      <c r="E1973" s="22" t="s">
        <v>49</v>
      </c>
      <c r="F1973" s="22" t="s">
        <v>77</v>
      </c>
      <c r="G1973" s="22" t="s">
        <v>76</v>
      </c>
      <c r="H1973" s="22" t="s">
        <v>17</v>
      </c>
      <c r="I1973" s="24">
        <v>0.30000000000000004</v>
      </c>
      <c r="J1973" s="25">
        <v>5500</v>
      </c>
      <c r="K1973" s="26">
        <f t="shared" si="647"/>
        <v>1650.0000000000002</v>
      </c>
      <c r="L1973" s="26">
        <f t="shared" si="648"/>
        <v>825.00000000000011</v>
      </c>
      <c r="M1973" s="27">
        <v>0.5</v>
      </c>
      <c r="O1973" s="1"/>
      <c r="P1973" s="2"/>
      <c r="Q1973" s="3"/>
      <c r="R1973" s="5"/>
    </row>
    <row r="1974" spans="2:18" x14ac:dyDescent="0.3">
      <c r="B1974" s="22" t="s">
        <v>20</v>
      </c>
      <c r="C1974" s="22">
        <v>1197831</v>
      </c>
      <c r="D1974" s="23">
        <v>44321</v>
      </c>
      <c r="E1974" s="22" t="s">
        <v>49</v>
      </c>
      <c r="F1974" s="22" t="s">
        <v>77</v>
      </c>
      <c r="G1974" s="22" t="s">
        <v>76</v>
      </c>
      <c r="H1974" s="22" t="s">
        <v>12</v>
      </c>
      <c r="I1974" s="24">
        <v>0.19999999999999998</v>
      </c>
      <c r="J1974" s="25">
        <v>7000</v>
      </c>
      <c r="K1974" s="26">
        <f>I1974*J1974</f>
        <v>1399.9999999999998</v>
      </c>
      <c r="L1974" s="26">
        <f>K1974*M1974</f>
        <v>489.99999999999989</v>
      </c>
      <c r="M1974" s="27">
        <v>0.35</v>
      </c>
      <c r="O1974" s="1"/>
      <c r="P1974" s="2"/>
      <c r="Q1974" s="3"/>
      <c r="R1974" s="5"/>
    </row>
    <row r="1975" spans="2:18" x14ac:dyDescent="0.3">
      <c r="B1975" s="22" t="s">
        <v>20</v>
      </c>
      <c r="C1975" s="22">
        <v>1197831</v>
      </c>
      <c r="D1975" s="23">
        <v>44321</v>
      </c>
      <c r="E1975" s="22" t="s">
        <v>49</v>
      </c>
      <c r="F1975" s="22" t="s">
        <v>77</v>
      </c>
      <c r="G1975" s="22" t="s">
        <v>76</v>
      </c>
      <c r="H1975" s="22" t="s">
        <v>15</v>
      </c>
      <c r="I1975" s="24">
        <v>0.30000000000000004</v>
      </c>
      <c r="J1975" s="25">
        <v>7250</v>
      </c>
      <c r="K1975" s="26">
        <f>I1975*J1975</f>
        <v>2175.0000000000005</v>
      </c>
      <c r="L1975" s="26">
        <f>K1975*M1975</f>
        <v>761.25000000000011</v>
      </c>
      <c r="M1975" s="27">
        <v>0.35</v>
      </c>
      <c r="O1975" s="1"/>
      <c r="P1975" s="2"/>
      <c r="Q1975" s="3"/>
      <c r="R1975" s="5"/>
    </row>
    <row r="1976" spans="2:18" x14ac:dyDescent="0.3">
      <c r="B1976" s="22" t="s">
        <v>20</v>
      </c>
      <c r="C1976" s="22">
        <v>1197831</v>
      </c>
      <c r="D1976" s="23">
        <v>44321</v>
      </c>
      <c r="E1976" s="22" t="s">
        <v>49</v>
      </c>
      <c r="F1976" s="22" t="s">
        <v>77</v>
      </c>
      <c r="G1976" s="22" t="s">
        <v>76</v>
      </c>
      <c r="H1976" s="22" t="s">
        <v>13</v>
      </c>
      <c r="I1976" s="24">
        <v>0.24999999999999997</v>
      </c>
      <c r="J1976" s="25">
        <v>5750</v>
      </c>
      <c r="K1976" s="26">
        <f t="shared" ref="K1976:K1979" si="649">I1976*J1976</f>
        <v>1437.4999999999998</v>
      </c>
      <c r="L1976" s="26">
        <f t="shared" ref="L1976:L1979" si="650">K1976*M1976</f>
        <v>503.12499999999989</v>
      </c>
      <c r="M1976" s="27">
        <v>0.35</v>
      </c>
      <c r="O1976" s="1"/>
      <c r="P1976" s="2"/>
      <c r="Q1976" s="3"/>
      <c r="R1976" s="5"/>
    </row>
    <row r="1977" spans="2:18" x14ac:dyDescent="0.3">
      <c r="B1977" s="22" t="s">
        <v>20</v>
      </c>
      <c r="C1977" s="22">
        <v>1197831</v>
      </c>
      <c r="D1977" s="23">
        <v>44321</v>
      </c>
      <c r="E1977" s="22" t="s">
        <v>49</v>
      </c>
      <c r="F1977" s="22" t="s">
        <v>77</v>
      </c>
      <c r="G1977" s="22" t="s">
        <v>76</v>
      </c>
      <c r="H1977" s="22" t="s">
        <v>14</v>
      </c>
      <c r="I1977" s="24">
        <v>0.35000000000000003</v>
      </c>
      <c r="J1977" s="25">
        <v>5000</v>
      </c>
      <c r="K1977" s="26">
        <f t="shared" si="649"/>
        <v>1750.0000000000002</v>
      </c>
      <c r="L1977" s="26">
        <f t="shared" si="650"/>
        <v>787.50000000000011</v>
      </c>
      <c r="M1977" s="27">
        <v>0.45</v>
      </c>
      <c r="O1977" s="1"/>
      <c r="P1977" s="2"/>
      <c r="Q1977" s="3"/>
      <c r="R1977" s="5"/>
    </row>
    <row r="1978" spans="2:18" x14ac:dyDescent="0.3">
      <c r="B1978" s="22" t="s">
        <v>20</v>
      </c>
      <c r="C1978" s="22">
        <v>1197831</v>
      </c>
      <c r="D1978" s="23">
        <v>44321</v>
      </c>
      <c r="E1978" s="22" t="s">
        <v>49</v>
      </c>
      <c r="F1978" s="22" t="s">
        <v>77</v>
      </c>
      <c r="G1978" s="22" t="s">
        <v>76</v>
      </c>
      <c r="H1978" s="22" t="s">
        <v>16</v>
      </c>
      <c r="I1978" s="24">
        <v>0.5</v>
      </c>
      <c r="J1978" s="25">
        <v>4000</v>
      </c>
      <c r="K1978" s="26">
        <f t="shared" si="649"/>
        <v>2000</v>
      </c>
      <c r="L1978" s="26">
        <f t="shared" si="650"/>
        <v>600</v>
      </c>
      <c r="M1978" s="27">
        <v>0.3</v>
      </c>
      <c r="O1978" s="1"/>
      <c r="P1978" s="2"/>
      <c r="Q1978" s="3"/>
      <c r="R1978" s="5"/>
    </row>
    <row r="1979" spans="2:18" x14ac:dyDescent="0.3">
      <c r="B1979" s="22" t="s">
        <v>20</v>
      </c>
      <c r="C1979" s="22">
        <v>1197831</v>
      </c>
      <c r="D1979" s="23">
        <v>44321</v>
      </c>
      <c r="E1979" s="22" t="s">
        <v>49</v>
      </c>
      <c r="F1979" s="22" t="s">
        <v>77</v>
      </c>
      <c r="G1979" s="22" t="s">
        <v>76</v>
      </c>
      <c r="H1979" s="22" t="s">
        <v>17</v>
      </c>
      <c r="I1979" s="24">
        <v>0.45</v>
      </c>
      <c r="J1979" s="25">
        <v>7500</v>
      </c>
      <c r="K1979" s="26">
        <f t="shared" si="649"/>
        <v>3375</v>
      </c>
      <c r="L1979" s="26">
        <f t="shared" si="650"/>
        <v>1687.5</v>
      </c>
      <c r="M1979" s="27">
        <v>0.5</v>
      </c>
      <c r="O1979" s="1"/>
      <c r="P1979" s="2"/>
      <c r="Q1979" s="3"/>
      <c r="R1979" s="5"/>
    </row>
    <row r="1980" spans="2:18" x14ac:dyDescent="0.3">
      <c r="B1980" s="22" t="s">
        <v>20</v>
      </c>
      <c r="C1980" s="22">
        <v>1197831</v>
      </c>
      <c r="D1980" s="23">
        <v>44351</v>
      </c>
      <c r="E1980" s="22" t="s">
        <v>49</v>
      </c>
      <c r="F1980" s="22" t="s">
        <v>77</v>
      </c>
      <c r="G1980" s="22" t="s">
        <v>76</v>
      </c>
      <c r="H1980" s="22" t="s">
        <v>12</v>
      </c>
      <c r="I1980" s="24">
        <v>0.45</v>
      </c>
      <c r="J1980" s="25">
        <v>7500</v>
      </c>
      <c r="K1980" s="26">
        <f>I1980*J1980</f>
        <v>3375</v>
      </c>
      <c r="L1980" s="26">
        <f>K1980*M1980</f>
        <v>1181.25</v>
      </c>
      <c r="M1980" s="27">
        <v>0.35</v>
      </c>
      <c r="O1980" s="1"/>
      <c r="P1980" s="2"/>
      <c r="Q1980" s="3"/>
      <c r="R1980" s="5"/>
    </row>
    <row r="1981" spans="2:18" x14ac:dyDescent="0.3">
      <c r="B1981" s="22" t="s">
        <v>20</v>
      </c>
      <c r="C1981" s="22">
        <v>1197831</v>
      </c>
      <c r="D1981" s="23">
        <v>44351</v>
      </c>
      <c r="E1981" s="22" t="s">
        <v>49</v>
      </c>
      <c r="F1981" s="22" t="s">
        <v>77</v>
      </c>
      <c r="G1981" s="22" t="s">
        <v>76</v>
      </c>
      <c r="H1981" s="22" t="s">
        <v>15</v>
      </c>
      <c r="I1981" s="24">
        <v>0.5</v>
      </c>
      <c r="J1981" s="25">
        <v>7500</v>
      </c>
      <c r="K1981" s="26">
        <f>I1981*J1981</f>
        <v>3750</v>
      </c>
      <c r="L1981" s="26">
        <f>K1981*M1981</f>
        <v>1312.5</v>
      </c>
      <c r="M1981" s="27">
        <v>0.35</v>
      </c>
      <c r="O1981" s="1"/>
      <c r="P1981" s="2"/>
      <c r="Q1981" s="3"/>
      <c r="R1981" s="5"/>
    </row>
    <row r="1982" spans="2:18" x14ac:dyDescent="0.3">
      <c r="B1982" s="22" t="s">
        <v>20</v>
      </c>
      <c r="C1982" s="22">
        <v>1197831</v>
      </c>
      <c r="D1982" s="23">
        <v>44351</v>
      </c>
      <c r="E1982" s="22" t="s">
        <v>49</v>
      </c>
      <c r="F1982" s="22" t="s">
        <v>77</v>
      </c>
      <c r="G1982" s="22" t="s">
        <v>76</v>
      </c>
      <c r="H1982" s="22" t="s">
        <v>13</v>
      </c>
      <c r="I1982" s="24">
        <v>0.5</v>
      </c>
      <c r="J1982" s="25">
        <v>6000</v>
      </c>
      <c r="K1982" s="26">
        <f t="shared" ref="K1982:K1985" si="651">I1982*J1982</f>
        <v>3000</v>
      </c>
      <c r="L1982" s="26">
        <f t="shared" ref="L1982:L1985" si="652">K1982*M1982</f>
        <v>1050</v>
      </c>
      <c r="M1982" s="27">
        <v>0.35</v>
      </c>
      <c r="O1982" s="1"/>
      <c r="P1982" s="2"/>
      <c r="Q1982" s="3"/>
      <c r="R1982" s="5"/>
    </row>
    <row r="1983" spans="2:18" x14ac:dyDescent="0.3">
      <c r="B1983" s="22" t="s">
        <v>20</v>
      </c>
      <c r="C1983" s="22">
        <v>1197831</v>
      </c>
      <c r="D1983" s="23">
        <v>44351</v>
      </c>
      <c r="E1983" s="22" t="s">
        <v>49</v>
      </c>
      <c r="F1983" s="22" t="s">
        <v>77</v>
      </c>
      <c r="G1983" s="22" t="s">
        <v>76</v>
      </c>
      <c r="H1983" s="22" t="s">
        <v>14</v>
      </c>
      <c r="I1983" s="24">
        <v>0.5</v>
      </c>
      <c r="J1983" s="25">
        <v>5500</v>
      </c>
      <c r="K1983" s="26">
        <f t="shared" si="651"/>
        <v>2750</v>
      </c>
      <c r="L1983" s="26">
        <f t="shared" si="652"/>
        <v>1237.5</v>
      </c>
      <c r="M1983" s="27">
        <v>0.45</v>
      </c>
      <c r="O1983" s="1"/>
      <c r="P1983" s="2"/>
      <c r="Q1983" s="3"/>
      <c r="R1983" s="5"/>
    </row>
    <row r="1984" spans="2:18" x14ac:dyDescent="0.3">
      <c r="B1984" s="22" t="s">
        <v>20</v>
      </c>
      <c r="C1984" s="22">
        <v>1197831</v>
      </c>
      <c r="D1984" s="23">
        <v>44351</v>
      </c>
      <c r="E1984" s="22" t="s">
        <v>49</v>
      </c>
      <c r="F1984" s="22" t="s">
        <v>77</v>
      </c>
      <c r="G1984" s="22" t="s">
        <v>76</v>
      </c>
      <c r="H1984" s="22" t="s">
        <v>16</v>
      </c>
      <c r="I1984" s="24">
        <v>0.55000000000000004</v>
      </c>
      <c r="J1984" s="25">
        <v>4500</v>
      </c>
      <c r="K1984" s="26">
        <f t="shared" si="651"/>
        <v>2475</v>
      </c>
      <c r="L1984" s="26">
        <f t="shared" si="652"/>
        <v>742.5</v>
      </c>
      <c r="M1984" s="27">
        <v>0.3</v>
      </c>
      <c r="O1984" s="1"/>
      <c r="P1984" s="2"/>
      <c r="Q1984" s="3"/>
      <c r="R1984" s="5"/>
    </row>
    <row r="1985" spans="2:18" x14ac:dyDescent="0.3">
      <c r="B1985" s="22" t="s">
        <v>20</v>
      </c>
      <c r="C1985" s="22">
        <v>1197831</v>
      </c>
      <c r="D1985" s="23">
        <v>44351</v>
      </c>
      <c r="E1985" s="22" t="s">
        <v>49</v>
      </c>
      <c r="F1985" s="22" t="s">
        <v>77</v>
      </c>
      <c r="G1985" s="22" t="s">
        <v>76</v>
      </c>
      <c r="H1985" s="22" t="s">
        <v>17</v>
      </c>
      <c r="I1985" s="24">
        <v>0.60000000000000009</v>
      </c>
      <c r="J1985" s="25">
        <v>8250</v>
      </c>
      <c r="K1985" s="26">
        <f t="shared" si="651"/>
        <v>4950.0000000000009</v>
      </c>
      <c r="L1985" s="26">
        <f t="shared" si="652"/>
        <v>2475.0000000000005</v>
      </c>
      <c r="M1985" s="27">
        <v>0.5</v>
      </c>
      <c r="O1985" s="1"/>
      <c r="P1985" s="2"/>
      <c r="Q1985" s="3"/>
      <c r="R1985" s="5"/>
    </row>
    <row r="1986" spans="2:18" x14ac:dyDescent="0.3">
      <c r="B1986" s="22" t="s">
        <v>20</v>
      </c>
      <c r="C1986" s="22">
        <v>1197831</v>
      </c>
      <c r="D1986" s="23">
        <v>44383</v>
      </c>
      <c r="E1986" s="22" t="s">
        <v>49</v>
      </c>
      <c r="F1986" s="22" t="s">
        <v>77</v>
      </c>
      <c r="G1986" s="22" t="s">
        <v>76</v>
      </c>
      <c r="H1986" s="22" t="s">
        <v>12</v>
      </c>
      <c r="I1986" s="24">
        <v>0.5</v>
      </c>
      <c r="J1986" s="25">
        <v>7750</v>
      </c>
      <c r="K1986" s="26">
        <f>I1986*J1986</f>
        <v>3875</v>
      </c>
      <c r="L1986" s="26">
        <f>K1986*M1986</f>
        <v>1549.9999999999998</v>
      </c>
      <c r="M1986" s="27">
        <v>0.39999999999999997</v>
      </c>
      <c r="O1986" s="1"/>
      <c r="P1986" s="2"/>
      <c r="Q1986" s="3"/>
      <c r="R1986" s="5"/>
    </row>
    <row r="1987" spans="2:18" x14ac:dyDescent="0.3">
      <c r="B1987" s="22" t="s">
        <v>20</v>
      </c>
      <c r="C1987" s="22">
        <v>1197831</v>
      </c>
      <c r="D1987" s="23">
        <v>44383</v>
      </c>
      <c r="E1987" s="22" t="s">
        <v>49</v>
      </c>
      <c r="F1987" s="22" t="s">
        <v>77</v>
      </c>
      <c r="G1987" s="22" t="s">
        <v>76</v>
      </c>
      <c r="H1987" s="22" t="s">
        <v>15</v>
      </c>
      <c r="I1987" s="24">
        <v>0.55000000000000004</v>
      </c>
      <c r="J1987" s="25">
        <v>7750</v>
      </c>
      <c r="K1987" s="26">
        <f>I1987*J1987</f>
        <v>4262.5</v>
      </c>
      <c r="L1987" s="26">
        <f>K1987*M1987</f>
        <v>1704.9999999999998</v>
      </c>
      <c r="M1987" s="27">
        <v>0.39999999999999997</v>
      </c>
      <c r="O1987" s="1"/>
      <c r="P1987" s="2"/>
      <c r="Q1987" s="3"/>
      <c r="R1987" s="5"/>
    </row>
    <row r="1988" spans="2:18" x14ac:dyDescent="0.3">
      <c r="B1988" s="22" t="s">
        <v>20</v>
      </c>
      <c r="C1988" s="22">
        <v>1197831</v>
      </c>
      <c r="D1988" s="23">
        <v>44383</v>
      </c>
      <c r="E1988" s="22" t="s">
        <v>49</v>
      </c>
      <c r="F1988" s="22" t="s">
        <v>77</v>
      </c>
      <c r="G1988" s="22" t="s">
        <v>76</v>
      </c>
      <c r="H1988" s="22" t="s">
        <v>13</v>
      </c>
      <c r="I1988" s="24">
        <v>0.5</v>
      </c>
      <c r="J1988" s="25">
        <v>9250</v>
      </c>
      <c r="K1988" s="26">
        <f t="shared" ref="K1988:K1991" si="653">I1988*J1988</f>
        <v>4625</v>
      </c>
      <c r="L1988" s="26">
        <f t="shared" ref="L1988:L1991" si="654">K1988*M1988</f>
        <v>1849.9999999999998</v>
      </c>
      <c r="M1988" s="27">
        <v>0.39999999999999997</v>
      </c>
      <c r="O1988" s="1"/>
      <c r="P1988" s="2"/>
      <c r="Q1988" s="3"/>
      <c r="R1988" s="5"/>
    </row>
    <row r="1989" spans="2:18" x14ac:dyDescent="0.3">
      <c r="B1989" s="22" t="s">
        <v>20</v>
      </c>
      <c r="C1989" s="22">
        <v>1197831</v>
      </c>
      <c r="D1989" s="23">
        <v>44383</v>
      </c>
      <c r="E1989" s="22" t="s">
        <v>49</v>
      </c>
      <c r="F1989" s="22" t="s">
        <v>77</v>
      </c>
      <c r="G1989" s="22" t="s">
        <v>76</v>
      </c>
      <c r="H1989" s="22" t="s">
        <v>14</v>
      </c>
      <c r="I1989" s="24">
        <v>0.5</v>
      </c>
      <c r="J1989" s="25">
        <v>5250</v>
      </c>
      <c r="K1989" s="26">
        <f t="shared" si="653"/>
        <v>2625</v>
      </c>
      <c r="L1989" s="26">
        <f t="shared" si="654"/>
        <v>1312.5</v>
      </c>
      <c r="M1989" s="27">
        <v>0.5</v>
      </c>
      <c r="O1989" s="1"/>
      <c r="P1989" s="2"/>
      <c r="Q1989" s="3"/>
      <c r="R1989" s="5"/>
    </row>
    <row r="1990" spans="2:18" x14ac:dyDescent="0.3">
      <c r="B1990" s="22" t="s">
        <v>20</v>
      </c>
      <c r="C1990" s="22">
        <v>1197831</v>
      </c>
      <c r="D1990" s="23">
        <v>44383</v>
      </c>
      <c r="E1990" s="22" t="s">
        <v>49</v>
      </c>
      <c r="F1990" s="22" t="s">
        <v>77</v>
      </c>
      <c r="G1990" s="22" t="s">
        <v>76</v>
      </c>
      <c r="H1990" s="22" t="s">
        <v>16</v>
      </c>
      <c r="I1990" s="24">
        <v>0.55000000000000004</v>
      </c>
      <c r="J1990" s="25">
        <v>5250</v>
      </c>
      <c r="K1990" s="26">
        <f t="shared" si="653"/>
        <v>2887.5000000000005</v>
      </c>
      <c r="L1990" s="26">
        <f t="shared" si="654"/>
        <v>1010.6250000000001</v>
      </c>
      <c r="M1990" s="27">
        <v>0.35</v>
      </c>
      <c r="O1990" s="1"/>
      <c r="P1990" s="2"/>
      <c r="Q1990" s="3"/>
      <c r="R1990" s="5"/>
    </row>
    <row r="1991" spans="2:18" x14ac:dyDescent="0.3">
      <c r="B1991" s="22" t="s">
        <v>20</v>
      </c>
      <c r="C1991" s="22">
        <v>1197831</v>
      </c>
      <c r="D1991" s="23">
        <v>44383</v>
      </c>
      <c r="E1991" s="22" t="s">
        <v>49</v>
      </c>
      <c r="F1991" s="22" t="s">
        <v>77</v>
      </c>
      <c r="G1991" s="22" t="s">
        <v>76</v>
      </c>
      <c r="H1991" s="22" t="s">
        <v>17</v>
      </c>
      <c r="I1991" s="24">
        <v>0.65</v>
      </c>
      <c r="J1991" s="25">
        <v>8000</v>
      </c>
      <c r="K1991" s="26">
        <f t="shared" si="653"/>
        <v>5200</v>
      </c>
      <c r="L1991" s="26">
        <f t="shared" si="654"/>
        <v>2860.0000000000005</v>
      </c>
      <c r="M1991" s="27">
        <v>0.55000000000000004</v>
      </c>
      <c r="O1991" s="1"/>
      <c r="P1991" s="2"/>
      <c r="Q1991" s="3"/>
      <c r="R1991" s="5"/>
    </row>
    <row r="1992" spans="2:18" x14ac:dyDescent="0.3">
      <c r="B1992" s="22" t="s">
        <v>20</v>
      </c>
      <c r="C1992" s="22">
        <v>1197831</v>
      </c>
      <c r="D1992" s="23">
        <v>44416</v>
      </c>
      <c r="E1992" s="22" t="s">
        <v>49</v>
      </c>
      <c r="F1992" s="22" t="s">
        <v>77</v>
      </c>
      <c r="G1992" s="22" t="s">
        <v>76</v>
      </c>
      <c r="H1992" s="22" t="s">
        <v>12</v>
      </c>
      <c r="I1992" s="24">
        <v>0.5</v>
      </c>
      <c r="J1992" s="25">
        <v>7500</v>
      </c>
      <c r="K1992" s="26">
        <f>I1992*J1992</f>
        <v>3750</v>
      </c>
      <c r="L1992" s="26">
        <f>K1992*M1992</f>
        <v>1499.9999999999998</v>
      </c>
      <c r="M1992" s="27">
        <v>0.39999999999999997</v>
      </c>
      <c r="O1992" s="1"/>
      <c r="P1992" s="2"/>
      <c r="Q1992" s="3"/>
      <c r="R1992" s="5"/>
    </row>
    <row r="1993" spans="2:18" x14ac:dyDescent="0.3">
      <c r="B1993" s="22" t="s">
        <v>20</v>
      </c>
      <c r="C1993" s="22">
        <v>1197831</v>
      </c>
      <c r="D1993" s="23">
        <v>44416</v>
      </c>
      <c r="E1993" s="22" t="s">
        <v>49</v>
      </c>
      <c r="F1993" s="22" t="s">
        <v>77</v>
      </c>
      <c r="G1993" s="22" t="s">
        <v>76</v>
      </c>
      <c r="H1993" s="22" t="s">
        <v>15</v>
      </c>
      <c r="I1993" s="24">
        <v>0.55000000000000004</v>
      </c>
      <c r="J1993" s="25">
        <v>7500</v>
      </c>
      <c r="K1993" s="26">
        <f>I1993*J1993</f>
        <v>4125</v>
      </c>
      <c r="L1993" s="26">
        <f>K1993*M1993</f>
        <v>1649.9999999999998</v>
      </c>
      <c r="M1993" s="27">
        <v>0.39999999999999997</v>
      </c>
      <c r="O1993" s="1"/>
      <c r="P1993" s="2"/>
      <c r="Q1993" s="3"/>
      <c r="R1993" s="5"/>
    </row>
    <row r="1994" spans="2:18" x14ac:dyDescent="0.3">
      <c r="B1994" s="22" t="s">
        <v>20</v>
      </c>
      <c r="C1994" s="22">
        <v>1197831</v>
      </c>
      <c r="D1994" s="23">
        <v>44416</v>
      </c>
      <c r="E1994" s="22" t="s">
        <v>49</v>
      </c>
      <c r="F1994" s="22" t="s">
        <v>77</v>
      </c>
      <c r="G1994" s="22" t="s">
        <v>76</v>
      </c>
      <c r="H1994" s="22" t="s">
        <v>13</v>
      </c>
      <c r="I1994" s="24">
        <v>0.5</v>
      </c>
      <c r="J1994" s="25">
        <v>9250</v>
      </c>
      <c r="K1994" s="26">
        <f t="shared" ref="K1994:K1997" si="655">I1994*J1994</f>
        <v>4625</v>
      </c>
      <c r="L1994" s="26">
        <f t="shared" ref="L1994:L1997" si="656">K1994*M1994</f>
        <v>1849.9999999999998</v>
      </c>
      <c r="M1994" s="27">
        <v>0.39999999999999997</v>
      </c>
      <c r="O1994" s="1"/>
      <c r="P1994" s="2"/>
      <c r="Q1994" s="3"/>
      <c r="R1994" s="5"/>
    </row>
    <row r="1995" spans="2:18" x14ac:dyDescent="0.3">
      <c r="B1995" s="22" t="s">
        <v>20</v>
      </c>
      <c r="C1995" s="22">
        <v>1197831</v>
      </c>
      <c r="D1995" s="23">
        <v>44416</v>
      </c>
      <c r="E1995" s="22" t="s">
        <v>49</v>
      </c>
      <c r="F1995" s="22" t="s">
        <v>77</v>
      </c>
      <c r="G1995" s="22" t="s">
        <v>76</v>
      </c>
      <c r="H1995" s="22" t="s">
        <v>14</v>
      </c>
      <c r="I1995" s="24">
        <v>0.5</v>
      </c>
      <c r="J1995" s="25">
        <v>4750</v>
      </c>
      <c r="K1995" s="26">
        <f t="shared" si="655"/>
        <v>2375</v>
      </c>
      <c r="L1995" s="26">
        <f t="shared" si="656"/>
        <v>1187.5</v>
      </c>
      <c r="M1995" s="27">
        <v>0.5</v>
      </c>
      <c r="O1995" s="1"/>
      <c r="P1995" s="2"/>
      <c r="Q1995" s="3"/>
      <c r="R1995" s="5"/>
    </row>
    <row r="1996" spans="2:18" x14ac:dyDescent="0.3">
      <c r="B1996" s="22" t="s">
        <v>20</v>
      </c>
      <c r="C1996" s="22">
        <v>1197831</v>
      </c>
      <c r="D1996" s="23">
        <v>44416</v>
      </c>
      <c r="E1996" s="22" t="s">
        <v>49</v>
      </c>
      <c r="F1996" s="22" t="s">
        <v>77</v>
      </c>
      <c r="G1996" s="22" t="s">
        <v>76</v>
      </c>
      <c r="H1996" s="22" t="s">
        <v>16</v>
      </c>
      <c r="I1996" s="24">
        <v>0.55000000000000004</v>
      </c>
      <c r="J1996" s="25">
        <v>4750</v>
      </c>
      <c r="K1996" s="26">
        <f t="shared" si="655"/>
        <v>2612.5</v>
      </c>
      <c r="L1996" s="26">
        <f t="shared" si="656"/>
        <v>914.37499999999989</v>
      </c>
      <c r="M1996" s="27">
        <v>0.35</v>
      </c>
      <c r="O1996" s="1"/>
      <c r="P1996" s="2"/>
      <c r="Q1996" s="3"/>
      <c r="R1996" s="5"/>
    </row>
    <row r="1997" spans="2:18" x14ac:dyDescent="0.3">
      <c r="B1997" s="22" t="s">
        <v>20</v>
      </c>
      <c r="C1997" s="22">
        <v>1197831</v>
      </c>
      <c r="D1997" s="23">
        <v>44416</v>
      </c>
      <c r="E1997" s="22" t="s">
        <v>49</v>
      </c>
      <c r="F1997" s="22" t="s">
        <v>77</v>
      </c>
      <c r="G1997" s="22" t="s">
        <v>76</v>
      </c>
      <c r="H1997" s="22" t="s">
        <v>17</v>
      </c>
      <c r="I1997" s="24">
        <v>0.6</v>
      </c>
      <c r="J1997" s="25">
        <v>7250</v>
      </c>
      <c r="K1997" s="26">
        <f t="shared" si="655"/>
        <v>4350</v>
      </c>
      <c r="L1997" s="26">
        <f t="shared" si="656"/>
        <v>2392.5</v>
      </c>
      <c r="M1997" s="27">
        <v>0.55000000000000004</v>
      </c>
      <c r="O1997" s="1"/>
      <c r="P1997" s="2"/>
      <c r="Q1997" s="3"/>
      <c r="R1997" s="5"/>
    </row>
    <row r="1998" spans="2:18" x14ac:dyDescent="0.3">
      <c r="B1998" s="22" t="s">
        <v>20</v>
      </c>
      <c r="C1998" s="22">
        <v>1197831</v>
      </c>
      <c r="D1998" s="23">
        <v>44444</v>
      </c>
      <c r="E1998" s="22" t="s">
        <v>49</v>
      </c>
      <c r="F1998" s="22" t="s">
        <v>77</v>
      </c>
      <c r="G1998" s="22" t="s">
        <v>76</v>
      </c>
      <c r="H1998" s="22" t="s">
        <v>12</v>
      </c>
      <c r="I1998" s="24">
        <v>0.55000000000000004</v>
      </c>
      <c r="J1998" s="25">
        <v>6750</v>
      </c>
      <c r="K1998" s="26">
        <f>I1998*J1998</f>
        <v>3712.5000000000005</v>
      </c>
      <c r="L1998" s="26">
        <f>K1998*M1998</f>
        <v>1485</v>
      </c>
      <c r="M1998" s="27">
        <v>0.39999999999999997</v>
      </c>
      <c r="O1998" s="1"/>
      <c r="P1998" s="2"/>
      <c r="Q1998" s="3"/>
      <c r="R1998" s="5"/>
    </row>
    <row r="1999" spans="2:18" x14ac:dyDescent="0.3">
      <c r="B1999" s="22" t="s">
        <v>20</v>
      </c>
      <c r="C1999" s="22">
        <v>1197831</v>
      </c>
      <c r="D1999" s="23">
        <v>44444</v>
      </c>
      <c r="E1999" s="22" t="s">
        <v>49</v>
      </c>
      <c r="F1999" s="22" t="s">
        <v>77</v>
      </c>
      <c r="G1999" s="22" t="s">
        <v>76</v>
      </c>
      <c r="H1999" s="22" t="s">
        <v>15</v>
      </c>
      <c r="I1999" s="24">
        <v>0.55000000000000004</v>
      </c>
      <c r="J1999" s="25">
        <v>6250</v>
      </c>
      <c r="K1999" s="26">
        <f>I1999*J1999</f>
        <v>3437.5000000000005</v>
      </c>
      <c r="L1999" s="26">
        <f>K1999*M1999</f>
        <v>1375</v>
      </c>
      <c r="M1999" s="27">
        <v>0.39999999999999997</v>
      </c>
      <c r="O1999" s="1"/>
      <c r="P1999" s="2"/>
      <c r="Q1999" s="3"/>
      <c r="R1999" s="5"/>
    </row>
    <row r="2000" spans="2:18" x14ac:dyDescent="0.3">
      <c r="B2000" s="22" t="s">
        <v>20</v>
      </c>
      <c r="C2000" s="22">
        <v>1197831</v>
      </c>
      <c r="D2000" s="23">
        <v>44444</v>
      </c>
      <c r="E2000" s="22" t="s">
        <v>49</v>
      </c>
      <c r="F2000" s="22" t="s">
        <v>77</v>
      </c>
      <c r="G2000" s="22" t="s">
        <v>76</v>
      </c>
      <c r="H2000" s="22" t="s">
        <v>13</v>
      </c>
      <c r="I2000" s="24">
        <v>0.6</v>
      </c>
      <c r="J2000" s="25">
        <v>6750</v>
      </c>
      <c r="K2000" s="26">
        <f t="shared" ref="K2000:K2003" si="657">I2000*J2000</f>
        <v>4050</v>
      </c>
      <c r="L2000" s="26">
        <f t="shared" ref="L2000:L2003" si="658">K2000*M2000</f>
        <v>1619.9999999999998</v>
      </c>
      <c r="M2000" s="27">
        <v>0.39999999999999997</v>
      </c>
      <c r="O2000" s="1"/>
      <c r="P2000" s="2"/>
      <c r="Q2000" s="3"/>
      <c r="R2000" s="5"/>
    </row>
    <row r="2001" spans="2:18" x14ac:dyDescent="0.3">
      <c r="B2001" s="22" t="s">
        <v>20</v>
      </c>
      <c r="C2001" s="22">
        <v>1197831</v>
      </c>
      <c r="D2001" s="23">
        <v>44444</v>
      </c>
      <c r="E2001" s="22" t="s">
        <v>49</v>
      </c>
      <c r="F2001" s="22" t="s">
        <v>77</v>
      </c>
      <c r="G2001" s="22" t="s">
        <v>76</v>
      </c>
      <c r="H2001" s="22" t="s">
        <v>14</v>
      </c>
      <c r="I2001" s="24">
        <v>0.6</v>
      </c>
      <c r="J2001" s="25">
        <v>4000</v>
      </c>
      <c r="K2001" s="26">
        <f t="shared" si="657"/>
        <v>2400</v>
      </c>
      <c r="L2001" s="26">
        <f t="shared" si="658"/>
        <v>1200</v>
      </c>
      <c r="M2001" s="27">
        <v>0.5</v>
      </c>
      <c r="O2001" s="1"/>
      <c r="P2001" s="2"/>
      <c r="Q2001" s="3"/>
      <c r="R2001" s="5"/>
    </row>
    <row r="2002" spans="2:18" x14ac:dyDescent="0.3">
      <c r="B2002" s="22" t="s">
        <v>20</v>
      </c>
      <c r="C2002" s="22">
        <v>1197831</v>
      </c>
      <c r="D2002" s="23">
        <v>44444</v>
      </c>
      <c r="E2002" s="22" t="s">
        <v>49</v>
      </c>
      <c r="F2002" s="22" t="s">
        <v>77</v>
      </c>
      <c r="G2002" s="22" t="s">
        <v>76</v>
      </c>
      <c r="H2002" s="22" t="s">
        <v>16</v>
      </c>
      <c r="I2002" s="24">
        <v>0.55000000000000004</v>
      </c>
      <c r="J2002" s="25">
        <v>4000</v>
      </c>
      <c r="K2002" s="26">
        <f t="shared" si="657"/>
        <v>2200</v>
      </c>
      <c r="L2002" s="26">
        <f t="shared" si="658"/>
        <v>770</v>
      </c>
      <c r="M2002" s="27">
        <v>0.35</v>
      </c>
      <c r="O2002" s="1"/>
      <c r="P2002" s="2"/>
      <c r="Q2002" s="3"/>
      <c r="R2002" s="5"/>
    </row>
    <row r="2003" spans="2:18" x14ac:dyDescent="0.3">
      <c r="B2003" s="22" t="s">
        <v>20</v>
      </c>
      <c r="C2003" s="22">
        <v>1197831</v>
      </c>
      <c r="D2003" s="23">
        <v>44444</v>
      </c>
      <c r="E2003" s="22" t="s">
        <v>49</v>
      </c>
      <c r="F2003" s="22" t="s">
        <v>77</v>
      </c>
      <c r="G2003" s="22" t="s">
        <v>76</v>
      </c>
      <c r="H2003" s="22" t="s">
        <v>17</v>
      </c>
      <c r="I2003" s="24">
        <v>0.5</v>
      </c>
      <c r="J2003" s="25">
        <v>6250</v>
      </c>
      <c r="K2003" s="26">
        <f t="shared" si="657"/>
        <v>3125</v>
      </c>
      <c r="L2003" s="26">
        <f t="shared" si="658"/>
        <v>1718.7500000000002</v>
      </c>
      <c r="M2003" s="27">
        <v>0.55000000000000004</v>
      </c>
      <c r="O2003" s="1"/>
      <c r="P2003" s="2"/>
      <c r="Q2003" s="3"/>
      <c r="R2003" s="5"/>
    </row>
    <row r="2004" spans="2:18" x14ac:dyDescent="0.3">
      <c r="B2004" s="22" t="s">
        <v>20</v>
      </c>
      <c r="C2004" s="22">
        <v>1197831</v>
      </c>
      <c r="D2004" s="23">
        <v>44473</v>
      </c>
      <c r="E2004" s="22" t="s">
        <v>49</v>
      </c>
      <c r="F2004" s="22" t="s">
        <v>77</v>
      </c>
      <c r="G2004" s="22" t="s">
        <v>76</v>
      </c>
      <c r="H2004" s="22" t="s">
        <v>12</v>
      </c>
      <c r="I2004" s="24">
        <v>0.4</v>
      </c>
      <c r="J2004" s="25">
        <v>5750</v>
      </c>
      <c r="K2004" s="26">
        <f>I2004*J2004</f>
        <v>2300</v>
      </c>
      <c r="L2004" s="26">
        <f>K2004*M2004</f>
        <v>919.99999999999989</v>
      </c>
      <c r="M2004" s="27">
        <v>0.39999999999999997</v>
      </c>
      <c r="O2004" s="1"/>
      <c r="P2004" s="2"/>
      <c r="Q2004" s="3"/>
      <c r="R2004" s="5"/>
    </row>
    <row r="2005" spans="2:18" x14ac:dyDescent="0.3">
      <c r="B2005" s="22" t="s">
        <v>20</v>
      </c>
      <c r="C2005" s="22">
        <v>1197831</v>
      </c>
      <c r="D2005" s="23">
        <v>44473</v>
      </c>
      <c r="E2005" s="22" t="s">
        <v>49</v>
      </c>
      <c r="F2005" s="22" t="s">
        <v>77</v>
      </c>
      <c r="G2005" s="22" t="s">
        <v>76</v>
      </c>
      <c r="H2005" s="22" t="s">
        <v>15</v>
      </c>
      <c r="I2005" s="24">
        <v>0.4</v>
      </c>
      <c r="J2005" s="25">
        <v>5750</v>
      </c>
      <c r="K2005" s="26">
        <f>I2005*J2005</f>
        <v>2300</v>
      </c>
      <c r="L2005" s="26">
        <f>K2005*M2005</f>
        <v>919.99999999999989</v>
      </c>
      <c r="M2005" s="27">
        <v>0.39999999999999997</v>
      </c>
      <c r="O2005" s="1"/>
      <c r="P2005" s="2"/>
      <c r="Q2005" s="3"/>
      <c r="R2005" s="5"/>
    </row>
    <row r="2006" spans="2:18" x14ac:dyDescent="0.3">
      <c r="B2006" s="22" t="s">
        <v>20</v>
      </c>
      <c r="C2006" s="22">
        <v>1197831</v>
      </c>
      <c r="D2006" s="23">
        <v>44473</v>
      </c>
      <c r="E2006" s="22" t="s">
        <v>49</v>
      </c>
      <c r="F2006" s="22" t="s">
        <v>77</v>
      </c>
      <c r="G2006" s="22" t="s">
        <v>76</v>
      </c>
      <c r="H2006" s="22" t="s">
        <v>13</v>
      </c>
      <c r="I2006" s="24">
        <v>0.45</v>
      </c>
      <c r="J2006" s="25">
        <v>5250</v>
      </c>
      <c r="K2006" s="26">
        <f t="shared" ref="K2006:K2009" si="659">I2006*J2006</f>
        <v>2362.5</v>
      </c>
      <c r="L2006" s="26">
        <f t="shared" ref="L2006:L2009" si="660">K2006*M2006</f>
        <v>944.99999999999989</v>
      </c>
      <c r="M2006" s="27">
        <v>0.39999999999999997</v>
      </c>
      <c r="O2006" s="1"/>
      <c r="P2006" s="2"/>
      <c r="Q2006" s="3"/>
      <c r="R2006" s="5"/>
    </row>
    <row r="2007" spans="2:18" x14ac:dyDescent="0.3">
      <c r="B2007" s="22" t="s">
        <v>20</v>
      </c>
      <c r="C2007" s="22">
        <v>1197831</v>
      </c>
      <c r="D2007" s="23">
        <v>44473</v>
      </c>
      <c r="E2007" s="22" t="s">
        <v>49</v>
      </c>
      <c r="F2007" s="22" t="s">
        <v>77</v>
      </c>
      <c r="G2007" s="22" t="s">
        <v>76</v>
      </c>
      <c r="H2007" s="22" t="s">
        <v>14</v>
      </c>
      <c r="I2007" s="24">
        <v>0.45</v>
      </c>
      <c r="J2007" s="25">
        <v>3750</v>
      </c>
      <c r="K2007" s="26">
        <f t="shared" si="659"/>
        <v>1687.5</v>
      </c>
      <c r="L2007" s="26">
        <f t="shared" si="660"/>
        <v>843.75</v>
      </c>
      <c r="M2007" s="27">
        <v>0.5</v>
      </c>
      <c r="O2007" s="1"/>
      <c r="P2007" s="2"/>
      <c r="Q2007" s="3"/>
      <c r="R2007" s="5"/>
    </row>
    <row r="2008" spans="2:18" x14ac:dyDescent="0.3">
      <c r="B2008" s="22" t="s">
        <v>20</v>
      </c>
      <c r="C2008" s="22">
        <v>1197831</v>
      </c>
      <c r="D2008" s="23">
        <v>44473</v>
      </c>
      <c r="E2008" s="22" t="s">
        <v>49</v>
      </c>
      <c r="F2008" s="22" t="s">
        <v>77</v>
      </c>
      <c r="G2008" s="22" t="s">
        <v>76</v>
      </c>
      <c r="H2008" s="22" t="s">
        <v>16</v>
      </c>
      <c r="I2008" s="24">
        <v>0.35000000000000003</v>
      </c>
      <c r="J2008" s="25">
        <v>3500</v>
      </c>
      <c r="K2008" s="26">
        <f t="shared" si="659"/>
        <v>1225.0000000000002</v>
      </c>
      <c r="L2008" s="26">
        <f t="shared" si="660"/>
        <v>428.75000000000006</v>
      </c>
      <c r="M2008" s="27">
        <v>0.35</v>
      </c>
      <c r="O2008" s="1"/>
      <c r="P2008" s="2"/>
      <c r="Q2008" s="3"/>
      <c r="R2008" s="5"/>
    </row>
    <row r="2009" spans="2:18" x14ac:dyDescent="0.3">
      <c r="B2009" s="22" t="s">
        <v>20</v>
      </c>
      <c r="C2009" s="22">
        <v>1197831</v>
      </c>
      <c r="D2009" s="23">
        <v>44473</v>
      </c>
      <c r="E2009" s="22" t="s">
        <v>49</v>
      </c>
      <c r="F2009" s="22" t="s">
        <v>77</v>
      </c>
      <c r="G2009" s="22" t="s">
        <v>76</v>
      </c>
      <c r="H2009" s="22" t="s">
        <v>17</v>
      </c>
      <c r="I2009" s="24">
        <v>0.45</v>
      </c>
      <c r="J2009" s="25">
        <v>5250</v>
      </c>
      <c r="K2009" s="26">
        <f t="shared" si="659"/>
        <v>2362.5</v>
      </c>
      <c r="L2009" s="26">
        <f t="shared" si="660"/>
        <v>1299.375</v>
      </c>
      <c r="M2009" s="27">
        <v>0.55000000000000004</v>
      </c>
      <c r="O2009" s="1"/>
      <c r="P2009" s="2"/>
      <c r="Q2009" s="3"/>
      <c r="R2009" s="5"/>
    </row>
    <row r="2010" spans="2:18" x14ac:dyDescent="0.3">
      <c r="B2010" s="22" t="s">
        <v>20</v>
      </c>
      <c r="C2010" s="22">
        <v>1197831</v>
      </c>
      <c r="D2010" s="23">
        <v>44505</v>
      </c>
      <c r="E2010" s="22" t="s">
        <v>49</v>
      </c>
      <c r="F2010" s="22" t="s">
        <v>77</v>
      </c>
      <c r="G2010" s="22" t="s">
        <v>76</v>
      </c>
      <c r="H2010" s="22" t="s">
        <v>12</v>
      </c>
      <c r="I2010" s="24">
        <v>0.35000000000000003</v>
      </c>
      <c r="J2010" s="25">
        <v>6750</v>
      </c>
      <c r="K2010" s="26">
        <f>I2010*J2010</f>
        <v>2362.5</v>
      </c>
      <c r="L2010" s="26">
        <f>K2010*M2010</f>
        <v>944.99999999999989</v>
      </c>
      <c r="M2010" s="27">
        <v>0.39999999999999997</v>
      </c>
      <c r="O2010" s="1"/>
      <c r="P2010" s="2"/>
      <c r="Q2010" s="3"/>
      <c r="R2010" s="5"/>
    </row>
    <row r="2011" spans="2:18" x14ac:dyDescent="0.3">
      <c r="B2011" s="22" t="s">
        <v>20</v>
      </c>
      <c r="C2011" s="22">
        <v>1197831</v>
      </c>
      <c r="D2011" s="23">
        <v>44505</v>
      </c>
      <c r="E2011" s="22" t="s">
        <v>49</v>
      </c>
      <c r="F2011" s="22" t="s">
        <v>77</v>
      </c>
      <c r="G2011" s="22" t="s">
        <v>76</v>
      </c>
      <c r="H2011" s="22" t="s">
        <v>15</v>
      </c>
      <c r="I2011" s="24">
        <v>0.35000000000000003</v>
      </c>
      <c r="J2011" s="25">
        <v>6750</v>
      </c>
      <c r="K2011" s="26">
        <f>I2011*J2011</f>
        <v>2362.5</v>
      </c>
      <c r="L2011" s="26">
        <f>K2011*M2011</f>
        <v>944.99999999999989</v>
      </c>
      <c r="M2011" s="27">
        <v>0.39999999999999997</v>
      </c>
      <c r="O2011" s="1"/>
      <c r="P2011" s="2"/>
      <c r="Q2011" s="3"/>
      <c r="R2011" s="5"/>
    </row>
    <row r="2012" spans="2:18" x14ac:dyDescent="0.3">
      <c r="B2012" s="22" t="s">
        <v>20</v>
      </c>
      <c r="C2012" s="22">
        <v>1197831</v>
      </c>
      <c r="D2012" s="23">
        <v>44505</v>
      </c>
      <c r="E2012" s="22" t="s">
        <v>49</v>
      </c>
      <c r="F2012" s="22" t="s">
        <v>77</v>
      </c>
      <c r="G2012" s="22" t="s">
        <v>76</v>
      </c>
      <c r="H2012" s="22" t="s">
        <v>13</v>
      </c>
      <c r="I2012" s="24">
        <v>0.6</v>
      </c>
      <c r="J2012" s="25">
        <v>6000</v>
      </c>
      <c r="K2012" s="26">
        <f t="shared" ref="K2012:K2015" si="661">I2012*J2012</f>
        <v>3600</v>
      </c>
      <c r="L2012" s="26">
        <f t="shared" ref="L2012:L2015" si="662">K2012*M2012</f>
        <v>1439.9999999999998</v>
      </c>
      <c r="M2012" s="27">
        <v>0.39999999999999997</v>
      </c>
      <c r="O2012" s="1"/>
      <c r="P2012" s="2"/>
      <c r="Q2012" s="3"/>
      <c r="R2012" s="5"/>
    </row>
    <row r="2013" spans="2:18" x14ac:dyDescent="0.3">
      <c r="B2013" s="22" t="s">
        <v>20</v>
      </c>
      <c r="C2013" s="22">
        <v>1197831</v>
      </c>
      <c r="D2013" s="23">
        <v>44505</v>
      </c>
      <c r="E2013" s="22" t="s">
        <v>49</v>
      </c>
      <c r="F2013" s="22" t="s">
        <v>77</v>
      </c>
      <c r="G2013" s="22" t="s">
        <v>76</v>
      </c>
      <c r="H2013" s="22" t="s">
        <v>14</v>
      </c>
      <c r="I2013" s="24">
        <v>0.6</v>
      </c>
      <c r="J2013" s="25">
        <v>4500</v>
      </c>
      <c r="K2013" s="26">
        <f t="shared" si="661"/>
        <v>2700</v>
      </c>
      <c r="L2013" s="26">
        <f t="shared" si="662"/>
        <v>1350</v>
      </c>
      <c r="M2013" s="27">
        <v>0.5</v>
      </c>
      <c r="O2013" s="1"/>
      <c r="P2013" s="2"/>
      <c r="Q2013" s="3"/>
      <c r="R2013" s="5"/>
    </row>
    <row r="2014" spans="2:18" x14ac:dyDescent="0.3">
      <c r="B2014" s="22" t="s">
        <v>20</v>
      </c>
      <c r="C2014" s="22">
        <v>1197831</v>
      </c>
      <c r="D2014" s="23">
        <v>44505</v>
      </c>
      <c r="E2014" s="22" t="s">
        <v>49</v>
      </c>
      <c r="F2014" s="22" t="s">
        <v>77</v>
      </c>
      <c r="G2014" s="22" t="s">
        <v>76</v>
      </c>
      <c r="H2014" s="22" t="s">
        <v>16</v>
      </c>
      <c r="I2014" s="24">
        <v>0.54999999999999993</v>
      </c>
      <c r="J2014" s="25">
        <v>4250</v>
      </c>
      <c r="K2014" s="26">
        <f t="shared" si="661"/>
        <v>2337.4999999999995</v>
      </c>
      <c r="L2014" s="26">
        <f t="shared" si="662"/>
        <v>818.12499999999977</v>
      </c>
      <c r="M2014" s="27">
        <v>0.35</v>
      </c>
      <c r="O2014" s="1"/>
      <c r="P2014" s="2"/>
      <c r="Q2014" s="3"/>
      <c r="R2014" s="5"/>
    </row>
    <row r="2015" spans="2:18" x14ac:dyDescent="0.3">
      <c r="B2015" s="22" t="s">
        <v>20</v>
      </c>
      <c r="C2015" s="22">
        <v>1197831</v>
      </c>
      <c r="D2015" s="23">
        <v>44505</v>
      </c>
      <c r="E2015" s="22" t="s">
        <v>49</v>
      </c>
      <c r="F2015" s="22" t="s">
        <v>77</v>
      </c>
      <c r="G2015" s="22" t="s">
        <v>76</v>
      </c>
      <c r="H2015" s="22" t="s">
        <v>17</v>
      </c>
      <c r="I2015" s="24">
        <v>0.65</v>
      </c>
      <c r="J2015" s="25">
        <v>6250</v>
      </c>
      <c r="K2015" s="26">
        <f t="shared" si="661"/>
        <v>4062.5</v>
      </c>
      <c r="L2015" s="26">
        <f t="shared" si="662"/>
        <v>2234.375</v>
      </c>
      <c r="M2015" s="27">
        <v>0.55000000000000004</v>
      </c>
      <c r="O2015" s="1"/>
      <c r="P2015" s="2"/>
      <c r="Q2015" s="3"/>
      <c r="R2015" s="5"/>
    </row>
    <row r="2016" spans="2:18" x14ac:dyDescent="0.3">
      <c r="B2016" s="22" t="s">
        <v>20</v>
      </c>
      <c r="C2016" s="22">
        <v>1197831</v>
      </c>
      <c r="D2016" s="23">
        <v>44534</v>
      </c>
      <c r="E2016" s="22" t="s">
        <v>49</v>
      </c>
      <c r="F2016" s="22" t="s">
        <v>77</v>
      </c>
      <c r="G2016" s="22" t="s">
        <v>76</v>
      </c>
      <c r="H2016" s="22" t="s">
        <v>12</v>
      </c>
      <c r="I2016" s="24">
        <v>0.54999999999999993</v>
      </c>
      <c r="J2016" s="25">
        <v>7750</v>
      </c>
      <c r="K2016" s="26">
        <f>I2016*J2016</f>
        <v>4262.4999999999991</v>
      </c>
      <c r="L2016" s="26">
        <f>K2016*M2016</f>
        <v>1704.9999999999995</v>
      </c>
      <c r="M2016" s="27">
        <v>0.39999999999999997</v>
      </c>
      <c r="O2016" s="1"/>
      <c r="P2016" s="2"/>
      <c r="Q2016" s="3"/>
      <c r="R2016" s="5"/>
    </row>
    <row r="2017" spans="1:18" x14ac:dyDescent="0.3">
      <c r="B2017" s="22" t="s">
        <v>20</v>
      </c>
      <c r="C2017" s="22">
        <v>1197831</v>
      </c>
      <c r="D2017" s="23">
        <v>44534</v>
      </c>
      <c r="E2017" s="22" t="s">
        <v>49</v>
      </c>
      <c r="F2017" s="22" t="s">
        <v>77</v>
      </c>
      <c r="G2017" s="22" t="s">
        <v>76</v>
      </c>
      <c r="H2017" s="22" t="s">
        <v>15</v>
      </c>
      <c r="I2017" s="24">
        <v>0.54999999999999993</v>
      </c>
      <c r="J2017" s="25">
        <v>7750</v>
      </c>
      <c r="K2017" s="26">
        <f>I2017*J2017</f>
        <v>4262.4999999999991</v>
      </c>
      <c r="L2017" s="26">
        <f>K2017*M2017</f>
        <v>1704.9999999999995</v>
      </c>
      <c r="M2017" s="27">
        <v>0.39999999999999997</v>
      </c>
      <c r="O2017" s="1"/>
      <c r="P2017" s="2"/>
      <c r="Q2017" s="3"/>
      <c r="R2017" s="5"/>
    </row>
    <row r="2018" spans="1:18" x14ac:dyDescent="0.3">
      <c r="B2018" s="22" t="s">
        <v>20</v>
      </c>
      <c r="C2018" s="22">
        <v>1197831</v>
      </c>
      <c r="D2018" s="23">
        <v>44534</v>
      </c>
      <c r="E2018" s="22" t="s">
        <v>49</v>
      </c>
      <c r="F2018" s="22" t="s">
        <v>77</v>
      </c>
      <c r="G2018" s="22" t="s">
        <v>76</v>
      </c>
      <c r="H2018" s="22" t="s">
        <v>13</v>
      </c>
      <c r="I2018" s="24">
        <v>0.6</v>
      </c>
      <c r="J2018" s="25">
        <v>6750</v>
      </c>
      <c r="K2018" s="26">
        <f t="shared" ref="K2018:K2021" si="663">I2018*J2018</f>
        <v>4050</v>
      </c>
      <c r="L2018" s="26">
        <f t="shared" ref="L2018:L2021" si="664">K2018*M2018</f>
        <v>1619.9999999999998</v>
      </c>
      <c r="M2018" s="27">
        <v>0.39999999999999997</v>
      </c>
      <c r="O2018" s="1"/>
      <c r="P2018" s="2"/>
      <c r="Q2018" s="3"/>
      <c r="R2018" s="5"/>
    </row>
    <row r="2019" spans="1:18" x14ac:dyDescent="0.3">
      <c r="B2019" s="22" t="s">
        <v>20</v>
      </c>
      <c r="C2019" s="22">
        <v>1197831</v>
      </c>
      <c r="D2019" s="23">
        <v>44534</v>
      </c>
      <c r="E2019" s="22" t="s">
        <v>49</v>
      </c>
      <c r="F2019" s="22" t="s">
        <v>77</v>
      </c>
      <c r="G2019" s="22" t="s">
        <v>76</v>
      </c>
      <c r="H2019" s="22" t="s">
        <v>14</v>
      </c>
      <c r="I2019" s="24">
        <v>0.6</v>
      </c>
      <c r="J2019" s="25">
        <v>5250</v>
      </c>
      <c r="K2019" s="26">
        <f t="shared" si="663"/>
        <v>3150</v>
      </c>
      <c r="L2019" s="26">
        <f t="shared" si="664"/>
        <v>1575</v>
      </c>
      <c r="M2019" s="27">
        <v>0.5</v>
      </c>
      <c r="O2019" s="1"/>
      <c r="P2019" s="2"/>
      <c r="Q2019" s="3"/>
      <c r="R2019" s="5"/>
    </row>
    <row r="2020" spans="1:18" x14ac:dyDescent="0.3">
      <c r="B2020" s="22" t="s">
        <v>20</v>
      </c>
      <c r="C2020" s="22">
        <v>1197831</v>
      </c>
      <c r="D2020" s="23">
        <v>44534</v>
      </c>
      <c r="E2020" s="22" t="s">
        <v>49</v>
      </c>
      <c r="F2020" s="22" t="s">
        <v>77</v>
      </c>
      <c r="G2020" s="22" t="s">
        <v>76</v>
      </c>
      <c r="H2020" s="22" t="s">
        <v>16</v>
      </c>
      <c r="I2020" s="24">
        <v>0.54999999999999993</v>
      </c>
      <c r="J2020" s="25">
        <v>4750</v>
      </c>
      <c r="K2020" s="26">
        <f t="shared" si="663"/>
        <v>2612.4999999999995</v>
      </c>
      <c r="L2020" s="26">
        <f t="shared" si="664"/>
        <v>914.37499999999977</v>
      </c>
      <c r="M2020" s="27">
        <v>0.35</v>
      </c>
      <c r="O2020" s="1"/>
      <c r="P2020" s="2"/>
      <c r="Q2020" s="3"/>
      <c r="R2020" s="5"/>
    </row>
    <row r="2021" spans="1:18" x14ac:dyDescent="0.3">
      <c r="B2021" s="22" t="s">
        <v>20</v>
      </c>
      <c r="C2021" s="22">
        <v>1197831</v>
      </c>
      <c r="D2021" s="23">
        <v>44534</v>
      </c>
      <c r="E2021" s="22" t="s">
        <v>49</v>
      </c>
      <c r="F2021" s="22" t="s">
        <v>77</v>
      </c>
      <c r="G2021" s="22" t="s">
        <v>76</v>
      </c>
      <c r="H2021" s="22" t="s">
        <v>17</v>
      </c>
      <c r="I2021" s="24">
        <v>0.65</v>
      </c>
      <c r="J2021" s="25">
        <v>7250</v>
      </c>
      <c r="K2021" s="26">
        <f t="shared" si="663"/>
        <v>4712.5</v>
      </c>
      <c r="L2021" s="26">
        <f t="shared" si="664"/>
        <v>2591.875</v>
      </c>
      <c r="M2021" s="27">
        <v>0.55000000000000004</v>
      </c>
      <c r="O2021" s="1"/>
      <c r="P2021" s="2"/>
      <c r="Q2021" s="3"/>
      <c r="R2021" s="5"/>
    </row>
    <row r="2022" spans="1:18" x14ac:dyDescent="0.3">
      <c r="A2022" s="8" t="s">
        <v>40</v>
      </c>
      <c r="B2022" s="22" t="s">
        <v>23</v>
      </c>
      <c r="C2022" s="22">
        <v>1128299</v>
      </c>
      <c r="D2022" s="23">
        <v>44219</v>
      </c>
      <c r="E2022" s="22" t="s">
        <v>24</v>
      </c>
      <c r="F2022" s="22" t="s">
        <v>78</v>
      </c>
      <c r="G2022" s="22" t="s">
        <v>79</v>
      </c>
      <c r="H2022" s="22" t="s">
        <v>12</v>
      </c>
      <c r="I2022" s="24">
        <v>0.29999999999999993</v>
      </c>
      <c r="J2022" s="25">
        <v>4250</v>
      </c>
      <c r="K2022" s="26">
        <f>I2022*J2022</f>
        <v>1274.9999999999998</v>
      </c>
      <c r="L2022" s="26">
        <f>K2022*M2022</f>
        <v>446.24999999999989</v>
      </c>
      <c r="M2022" s="27">
        <v>0.35</v>
      </c>
      <c r="O2022" s="1"/>
      <c r="P2022" s="2"/>
      <c r="Q2022" s="3"/>
      <c r="R2022" s="5"/>
    </row>
    <row r="2023" spans="1:18" x14ac:dyDescent="0.3">
      <c r="B2023" s="22" t="s">
        <v>23</v>
      </c>
      <c r="C2023" s="22">
        <v>1128299</v>
      </c>
      <c r="D2023" s="23">
        <v>44219</v>
      </c>
      <c r="E2023" s="22" t="s">
        <v>24</v>
      </c>
      <c r="F2023" s="22" t="s">
        <v>78</v>
      </c>
      <c r="G2023" s="22" t="s">
        <v>79</v>
      </c>
      <c r="H2023" s="22" t="s">
        <v>15</v>
      </c>
      <c r="I2023" s="24">
        <v>0.4</v>
      </c>
      <c r="J2023" s="25">
        <v>4250</v>
      </c>
      <c r="K2023" s="26">
        <f>I2023*J2023</f>
        <v>1700</v>
      </c>
      <c r="L2023" s="26">
        <f>K2023*M2023</f>
        <v>680</v>
      </c>
      <c r="M2023" s="27">
        <v>0.4</v>
      </c>
      <c r="O2023" s="1"/>
      <c r="P2023" s="2"/>
      <c r="Q2023" s="3"/>
      <c r="R2023" s="5"/>
    </row>
    <row r="2024" spans="1:18" x14ac:dyDescent="0.3">
      <c r="B2024" s="22" t="s">
        <v>23</v>
      </c>
      <c r="C2024" s="22">
        <v>1128299</v>
      </c>
      <c r="D2024" s="23">
        <v>44219</v>
      </c>
      <c r="E2024" s="22" t="s">
        <v>24</v>
      </c>
      <c r="F2024" s="22" t="s">
        <v>78</v>
      </c>
      <c r="G2024" s="22" t="s">
        <v>79</v>
      </c>
      <c r="H2024" s="22" t="s">
        <v>13</v>
      </c>
      <c r="I2024" s="24">
        <v>0.4</v>
      </c>
      <c r="J2024" s="25">
        <v>4250</v>
      </c>
      <c r="K2024" s="26">
        <f t="shared" ref="K2024:K2027" si="665">I2024*J2024</f>
        <v>1700</v>
      </c>
      <c r="L2024" s="26">
        <f t="shared" ref="L2024:L2027" si="666">K2024*M2024</f>
        <v>595</v>
      </c>
      <c r="M2024" s="27">
        <v>0.35</v>
      </c>
      <c r="O2024" s="1"/>
      <c r="P2024" s="2"/>
      <c r="Q2024" s="3"/>
      <c r="R2024" s="5"/>
    </row>
    <row r="2025" spans="1:18" x14ac:dyDescent="0.3">
      <c r="B2025" s="22" t="s">
        <v>23</v>
      </c>
      <c r="C2025" s="22">
        <v>1128299</v>
      </c>
      <c r="D2025" s="23">
        <v>44219</v>
      </c>
      <c r="E2025" s="22" t="s">
        <v>24</v>
      </c>
      <c r="F2025" s="22" t="s">
        <v>78</v>
      </c>
      <c r="G2025" s="22" t="s">
        <v>79</v>
      </c>
      <c r="H2025" s="22" t="s">
        <v>14</v>
      </c>
      <c r="I2025" s="24">
        <v>0.4</v>
      </c>
      <c r="J2025" s="25">
        <v>2750</v>
      </c>
      <c r="K2025" s="26">
        <f t="shared" si="665"/>
        <v>1100</v>
      </c>
      <c r="L2025" s="26">
        <f t="shared" si="666"/>
        <v>385</v>
      </c>
      <c r="M2025" s="27">
        <v>0.35</v>
      </c>
      <c r="O2025" s="1"/>
      <c r="P2025" s="2"/>
      <c r="Q2025" s="3"/>
      <c r="R2025" s="5"/>
    </row>
    <row r="2026" spans="1:18" x14ac:dyDescent="0.3">
      <c r="B2026" s="22" t="s">
        <v>23</v>
      </c>
      <c r="C2026" s="22">
        <v>1128299</v>
      </c>
      <c r="D2026" s="23">
        <v>44219</v>
      </c>
      <c r="E2026" s="22" t="s">
        <v>24</v>
      </c>
      <c r="F2026" s="22" t="s">
        <v>78</v>
      </c>
      <c r="G2026" s="22" t="s">
        <v>79</v>
      </c>
      <c r="H2026" s="22" t="s">
        <v>16</v>
      </c>
      <c r="I2026" s="24">
        <v>0.45000000000000007</v>
      </c>
      <c r="J2026" s="25">
        <v>2250</v>
      </c>
      <c r="K2026" s="26">
        <f t="shared" si="665"/>
        <v>1012.5000000000001</v>
      </c>
      <c r="L2026" s="26">
        <f t="shared" si="666"/>
        <v>303.75</v>
      </c>
      <c r="M2026" s="27">
        <v>0.3</v>
      </c>
      <c r="O2026" s="1"/>
      <c r="P2026" s="2"/>
      <c r="Q2026" s="3"/>
      <c r="R2026" s="5"/>
    </row>
    <row r="2027" spans="1:18" x14ac:dyDescent="0.3">
      <c r="B2027" s="22" t="s">
        <v>23</v>
      </c>
      <c r="C2027" s="22">
        <v>1128299</v>
      </c>
      <c r="D2027" s="23">
        <v>44219</v>
      </c>
      <c r="E2027" s="22" t="s">
        <v>24</v>
      </c>
      <c r="F2027" s="22" t="s">
        <v>78</v>
      </c>
      <c r="G2027" s="22" t="s">
        <v>79</v>
      </c>
      <c r="H2027" s="22" t="s">
        <v>17</v>
      </c>
      <c r="I2027" s="24">
        <v>0.4</v>
      </c>
      <c r="J2027" s="25">
        <v>4250</v>
      </c>
      <c r="K2027" s="26">
        <f t="shared" si="665"/>
        <v>1700</v>
      </c>
      <c r="L2027" s="26">
        <f t="shared" si="666"/>
        <v>425</v>
      </c>
      <c r="M2027" s="27">
        <v>0.25</v>
      </c>
      <c r="O2027" s="1"/>
      <c r="P2027" s="2"/>
      <c r="Q2027" s="3"/>
      <c r="R2027" s="5"/>
    </row>
    <row r="2028" spans="1:18" x14ac:dyDescent="0.3">
      <c r="B2028" s="22" t="s">
        <v>23</v>
      </c>
      <c r="C2028" s="22">
        <v>1128299</v>
      </c>
      <c r="D2028" s="23">
        <v>44250</v>
      </c>
      <c r="E2028" s="22" t="s">
        <v>24</v>
      </c>
      <c r="F2028" s="22" t="s">
        <v>78</v>
      </c>
      <c r="G2028" s="22" t="s">
        <v>79</v>
      </c>
      <c r="H2028" s="22" t="s">
        <v>12</v>
      </c>
      <c r="I2028" s="24">
        <v>0.29999999999999993</v>
      </c>
      <c r="J2028" s="25">
        <v>4750</v>
      </c>
      <c r="K2028" s="26">
        <f>I2028*J2028</f>
        <v>1424.9999999999998</v>
      </c>
      <c r="L2028" s="26">
        <f>K2028*M2028</f>
        <v>498.74999999999989</v>
      </c>
      <c r="M2028" s="27">
        <v>0.35</v>
      </c>
      <c r="O2028" s="1"/>
      <c r="P2028" s="2"/>
      <c r="Q2028" s="3"/>
      <c r="R2028" s="5"/>
    </row>
    <row r="2029" spans="1:18" x14ac:dyDescent="0.3">
      <c r="B2029" s="22" t="s">
        <v>23</v>
      </c>
      <c r="C2029" s="22">
        <v>1128299</v>
      </c>
      <c r="D2029" s="23">
        <v>44250</v>
      </c>
      <c r="E2029" s="22" t="s">
        <v>24</v>
      </c>
      <c r="F2029" s="22" t="s">
        <v>78</v>
      </c>
      <c r="G2029" s="22" t="s">
        <v>79</v>
      </c>
      <c r="H2029" s="22" t="s">
        <v>15</v>
      </c>
      <c r="I2029" s="24">
        <v>0.4</v>
      </c>
      <c r="J2029" s="25">
        <v>3750</v>
      </c>
      <c r="K2029" s="26">
        <f>I2029*J2029</f>
        <v>1500</v>
      </c>
      <c r="L2029" s="26">
        <f>K2029*M2029</f>
        <v>600</v>
      </c>
      <c r="M2029" s="27">
        <v>0.4</v>
      </c>
      <c r="O2029" s="1"/>
      <c r="P2029" s="2"/>
      <c r="Q2029" s="3"/>
      <c r="R2029" s="5"/>
    </row>
    <row r="2030" spans="1:18" x14ac:dyDescent="0.3">
      <c r="B2030" s="22" t="s">
        <v>23</v>
      </c>
      <c r="C2030" s="22">
        <v>1128299</v>
      </c>
      <c r="D2030" s="23">
        <v>44250</v>
      </c>
      <c r="E2030" s="22" t="s">
        <v>24</v>
      </c>
      <c r="F2030" s="22" t="s">
        <v>78</v>
      </c>
      <c r="G2030" s="22" t="s">
        <v>79</v>
      </c>
      <c r="H2030" s="22" t="s">
        <v>13</v>
      </c>
      <c r="I2030" s="24">
        <v>0.4</v>
      </c>
      <c r="J2030" s="25">
        <v>3750</v>
      </c>
      <c r="K2030" s="26">
        <f t="shared" ref="K2030:K2033" si="667">I2030*J2030</f>
        <v>1500</v>
      </c>
      <c r="L2030" s="26">
        <f t="shared" ref="L2030:L2033" si="668">K2030*M2030</f>
        <v>525</v>
      </c>
      <c r="M2030" s="27">
        <v>0.35</v>
      </c>
      <c r="O2030" s="1"/>
      <c r="P2030" s="2"/>
      <c r="Q2030" s="3"/>
      <c r="R2030" s="5"/>
    </row>
    <row r="2031" spans="1:18" x14ac:dyDescent="0.3">
      <c r="B2031" s="22" t="s">
        <v>23</v>
      </c>
      <c r="C2031" s="22">
        <v>1128299</v>
      </c>
      <c r="D2031" s="23">
        <v>44250</v>
      </c>
      <c r="E2031" s="22" t="s">
        <v>24</v>
      </c>
      <c r="F2031" s="22" t="s">
        <v>78</v>
      </c>
      <c r="G2031" s="22" t="s">
        <v>79</v>
      </c>
      <c r="H2031" s="22" t="s">
        <v>14</v>
      </c>
      <c r="I2031" s="24">
        <v>0.4</v>
      </c>
      <c r="J2031" s="25">
        <v>2250</v>
      </c>
      <c r="K2031" s="26">
        <f t="shared" si="667"/>
        <v>900</v>
      </c>
      <c r="L2031" s="26">
        <f t="shared" si="668"/>
        <v>315</v>
      </c>
      <c r="M2031" s="27">
        <v>0.35</v>
      </c>
      <c r="O2031" s="1"/>
      <c r="P2031" s="2"/>
      <c r="Q2031" s="3"/>
      <c r="R2031" s="5"/>
    </row>
    <row r="2032" spans="1:18" x14ac:dyDescent="0.3">
      <c r="B2032" s="22" t="s">
        <v>23</v>
      </c>
      <c r="C2032" s="22">
        <v>1128299</v>
      </c>
      <c r="D2032" s="23">
        <v>44250</v>
      </c>
      <c r="E2032" s="22" t="s">
        <v>24</v>
      </c>
      <c r="F2032" s="22" t="s">
        <v>78</v>
      </c>
      <c r="G2032" s="22" t="s">
        <v>79</v>
      </c>
      <c r="H2032" s="22" t="s">
        <v>16</v>
      </c>
      <c r="I2032" s="24">
        <v>0.45000000000000007</v>
      </c>
      <c r="J2032" s="25">
        <v>1500</v>
      </c>
      <c r="K2032" s="26">
        <f t="shared" si="667"/>
        <v>675.00000000000011</v>
      </c>
      <c r="L2032" s="26">
        <f t="shared" si="668"/>
        <v>202.50000000000003</v>
      </c>
      <c r="M2032" s="27">
        <v>0.3</v>
      </c>
      <c r="O2032" s="1"/>
      <c r="P2032" s="2"/>
      <c r="Q2032" s="3"/>
      <c r="R2032" s="5"/>
    </row>
    <row r="2033" spans="2:18" x14ac:dyDescent="0.3">
      <c r="B2033" s="22" t="s">
        <v>23</v>
      </c>
      <c r="C2033" s="22">
        <v>1128299</v>
      </c>
      <c r="D2033" s="23">
        <v>44250</v>
      </c>
      <c r="E2033" s="22" t="s">
        <v>24</v>
      </c>
      <c r="F2033" s="22" t="s">
        <v>78</v>
      </c>
      <c r="G2033" s="22" t="s">
        <v>79</v>
      </c>
      <c r="H2033" s="22" t="s">
        <v>17</v>
      </c>
      <c r="I2033" s="24">
        <v>0.4</v>
      </c>
      <c r="J2033" s="25">
        <v>3500</v>
      </c>
      <c r="K2033" s="26">
        <f t="shared" si="667"/>
        <v>1400</v>
      </c>
      <c r="L2033" s="26">
        <f t="shared" si="668"/>
        <v>350</v>
      </c>
      <c r="M2033" s="27">
        <v>0.25</v>
      </c>
      <c r="O2033" s="1"/>
      <c r="P2033" s="2"/>
      <c r="Q2033" s="3"/>
      <c r="R2033" s="5"/>
    </row>
    <row r="2034" spans="2:18" x14ac:dyDescent="0.3">
      <c r="B2034" s="22" t="s">
        <v>23</v>
      </c>
      <c r="C2034" s="22">
        <v>1128299</v>
      </c>
      <c r="D2034" s="23">
        <v>44277</v>
      </c>
      <c r="E2034" s="22" t="s">
        <v>24</v>
      </c>
      <c r="F2034" s="22" t="s">
        <v>78</v>
      </c>
      <c r="G2034" s="22" t="s">
        <v>79</v>
      </c>
      <c r="H2034" s="22" t="s">
        <v>12</v>
      </c>
      <c r="I2034" s="24">
        <v>0.4</v>
      </c>
      <c r="J2034" s="25">
        <v>5000</v>
      </c>
      <c r="K2034" s="26">
        <f>I2034*J2034</f>
        <v>2000</v>
      </c>
      <c r="L2034" s="26">
        <f>K2034*M2034</f>
        <v>700</v>
      </c>
      <c r="M2034" s="27">
        <v>0.35</v>
      </c>
      <c r="O2034" s="1"/>
      <c r="P2034" s="2"/>
      <c r="Q2034" s="3"/>
      <c r="R2034" s="5"/>
    </row>
    <row r="2035" spans="2:18" x14ac:dyDescent="0.3">
      <c r="B2035" s="22" t="s">
        <v>23</v>
      </c>
      <c r="C2035" s="22">
        <v>1128299</v>
      </c>
      <c r="D2035" s="23">
        <v>44277</v>
      </c>
      <c r="E2035" s="22" t="s">
        <v>24</v>
      </c>
      <c r="F2035" s="22" t="s">
        <v>78</v>
      </c>
      <c r="G2035" s="22" t="s">
        <v>79</v>
      </c>
      <c r="H2035" s="22" t="s">
        <v>15</v>
      </c>
      <c r="I2035" s="24">
        <v>0.5</v>
      </c>
      <c r="J2035" s="25">
        <v>3500</v>
      </c>
      <c r="K2035" s="26">
        <f>I2035*J2035</f>
        <v>1750</v>
      </c>
      <c r="L2035" s="26">
        <f>K2035*M2035</f>
        <v>700</v>
      </c>
      <c r="M2035" s="27">
        <v>0.4</v>
      </c>
      <c r="O2035" s="1"/>
      <c r="P2035" s="2"/>
      <c r="Q2035" s="3"/>
      <c r="R2035" s="5"/>
    </row>
    <row r="2036" spans="2:18" x14ac:dyDescent="0.3">
      <c r="B2036" s="22" t="s">
        <v>23</v>
      </c>
      <c r="C2036" s="22">
        <v>1128299</v>
      </c>
      <c r="D2036" s="23">
        <v>44277</v>
      </c>
      <c r="E2036" s="22" t="s">
        <v>24</v>
      </c>
      <c r="F2036" s="22" t="s">
        <v>78</v>
      </c>
      <c r="G2036" s="22" t="s">
        <v>79</v>
      </c>
      <c r="H2036" s="22" t="s">
        <v>13</v>
      </c>
      <c r="I2036" s="24">
        <v>0.5</v>
      </c>
      <c r="J2036" s="25">
        <v>3500</v>
      </c>
      <c r="K2036" s="26">
        <f t="shared" ref="K2036:K2039" si="669">I2036*J2036</f>
        <v>1750</v>
      </c>
      <c r="L2036" s="26">
        <f t="shared" ref="L2036:L2039" si="670">K2036*M2036</f>
        <v>612.5</v>
      </c>
      <c r="M2036" s="27">
        <v>0.35</v>
      </c>
      <c r="O2036" s="1"/>
      <c r="P2036" s="2"/>
      <c r="Q2036" s="3"/>
      <c r="R2036" s="5"/>
    </row>
    <row r="2037" spans="2:18" x14ac:dyDescent="0.3">
      <c r="B2037" s="22" t="s">
        <v>23</v>
      </c>
      <c r="C2037" s="22">
        <v>1128299</v>
      </c>
      <c r="D2037" s="23">
        <v>44277</v>
      </c>
      <c r="E2037" s="22" t="s">
        <v>24</v>
      </c>
      <c r="F2037" s="22" t="s">
        <v>78</v>
      </c>
      <c r="G2037" s="22" t="s">
        <v>79</v>
      </c>
      <c r="H2037" s="22" t="s">
        <v>14</v>
      </c>
      <c r="I2037" s="24">
        <v>0.5</v>
      </c>
      <c r="J2037" s="25">
        <v>2250</v>
      </c>
      <c r="K2037" s="26">
        <f t="shared" si="669"/>
        <v>1125</v>
      </c>
      <c r="L2037" s="26">
        <f t="shared" si="670"/>
        <v>393.75</v>
      </c>
      <c r="M2037" s="27">
        <v>0.35</v>
      </c>
      <c r="O2037" s="1"/>
      <c r="P2037" s="2"/>
      <c r="Q2037" s="3"/>
      <c r="R2037" s="5"/>
    </row>
    <row r="2038" spans="2:18" x14ac:dyDescent="0.3">
      <c r="B2038" s="22" t="s">
        <v>23</v>
      </c>
      <c r="C2038" s="22">
        <v>1128299</v>
      </c>
      <c r="D2038" s="23">
        <v>44277</v>
      </c>
      <c r="E2038" s="22" t="s">
        <v>24</v>
      </c>
      <c r="F2038" s="22" t="s">
        <v>78</v>
      </c>
      <c r="G2038" s="22" t="s">
        <v>79</v>
      </c>
      <c r="H2038" s="22" t="s">
        <v>16</v>
      </c>
      <c r="I2038" s="24">
        <v>0.55000000000000004</v>
      </c>
      <c r="J2038" s="25">
        <v>1250</v>
      </c>
      <c r="K2038" s="26">
        <f t="shared" si="669"/>
        <v>687.5</v>
      </c>
      <c r="L2038" s="26">
        <f t="shared" si="670"/>
        <v>206.25</v>
      </c>
      <c r="M2038" s="27">
        <v>0.3</v>
      </c>
      <c r="O2038" s="1"/>
      <c r="P2038" s="2"/>
      <c r="Q2038" s="3"/>
      <c r="R2038" s="5"/>
    </row>
    <row r="2039" spans="2:18" x14ac:dyDescent="0.3">
      <c r="B2039" s="22" t="s">
        <v>23</v>
      </c>
      <c r="C2039" s="22">
        <v>1128299</v>
      </c>
      <c r="D2039" s="23">
        <v>44277</v>
      </c>
      <c r="E2039" s="22" t="s">
        <v>24</v>
      </c>
      <c r="F2039" s="22" t="s">
        <v>78</v>
      </c>
      <c r="G2039" s="22" t="s">
        <v>79</v>
      </c>
      <c r="H2039" s="22" t="s">
        <v>17</v>
      </c>
      <c r="I2039" s="24">
        <v>0.5</v>
      </c>
      <c r="J2039" s="25">
        <v>3250</v>
      </c>
      <c r="K2039" s="26">
        <f t="shared" si="669"/>
        <v>1625</v>
      </c>
      <c r="L2039" s="26">
        <f t="shared" si="670"/>
        <v>406.25</v>
      </c>
      <c r="M2039" s="27">
        <v>0.25</v>
      </c>
      <c r="O2039" s="1"/>
      <c r="P2039" s="2"/>
      <c r="Q2039" s="3"/>
      <c r="R2039" s="5"/>
    </row>
    <row r="2040" spans="2:18" x14ac:dyDescent="0.3">
      <c r="B2040" s="22" t="s">
        <v>23</v>
      </c>
      <c r="C2040" s="22">
        <v>1128299</v>
      </c>
      <c r="D2040" s="23">
        <v>44309</v>
      </c>
      <c r="E2040" s="22" t="s">
        <v>24</v>
      </c>
      <c r="F2040" s="22" t="s">
        <v>78</v>
      </c>
      <c r="G2040" s="22" t="s">
        <v>79</v>
      </c>
      <c r="H2040" s="22" t="s">
        <v>12</v>
      </c>
      <c r="I2040" s="24">
        <v>0.5</v>
      </c>
      <c r="J2040" s="25">
        <v>5000</v>
      </c>
      <c r="K2040" s="26">
        <f>I2040*J2040</f>
        <v>2500</v>
      </c>
      <c r="L2040" s="26">
        <f>K2040*M2040</f>
        <v>875</v>
      </c>
      <c r="M2040" s="27">
        <v>0.35</v>
      </c>
      <c r="O2040" s="1"/>
      <c r="P2040" s="2"/>
      <c r="Q2040" s="3"/>
      <c r="R2040" s="5"/>
    </row>
    <row r="2041" spans="2:18" x14ac:dyDescent="0.3">
      <c r="B2041" s="22" t="s">
        <v>23</v>
      </c>
      <c r="C2041" s="22">
        <v>1128299</v>
      </c>
      <c r="D2041" s="23">
        <v>44309</v>
      </c>
      <c r="E2041" s="22" t="s">
        <v>24</v>
      </c>
      <c r="F2041" s="22" t="s">
        <v>78</v>
      </c>
      <c r="G2041" s="22" t="s">
        <v>79</v>
      </c>
      <c r="H2041" s="22" t="s">
        <v>15</v>
      </c>
      <c r="I2041" s="24">
        <v>0.55000000000000004</v>
      </c>
      <c r="J2041" s="25">
        <v>3000</v>
      </c>
      <c r="K2041" s="26">
        <f>I2041*J2041</f>
        <v>1650.0000000000002</v>
      </c>
      <c r="L2041" s="26">
        <f>K2041*M2041</f>
        <v>660.00000000000011</v>
      </c>
      <c r="M2041" s="27">
        <v>0.4</v>
      </c>
      <c r="O2041" s="1"/>
      <c r="P2041" s="2"/>
      <c r="Q2041" s="3"/>
      <c r="R2041" s="5"/>
    </row>
    <row r="2042" spans="2:18" x14ac:dyDescent="0.3">
      <c r="B2042" s="22" t="s">
        <v>23</v>
      </c>
      <c r="C2042" s="22">
        <v>1128299</v>
      </c>
      <c r="D2042" s="23">
        <v>44309</v>
      </c>
      <c r="E2042" s="22" t="s">
        <v>24</v>
      </c>
      <c r="F2042" s="22" t="s">
        <v>78</v>
      </c>
      <c r="G2042" s="22" t="s">
        <v>79</v>
      </c>
      <c r="H2042" s="22" t="s">
        <v>13</v>
      </c>
      <c r="I2042" s="24">
        <v>0.55000000000000004</v>
      </c>
      <c r="J2042" s="25">
        <v>3500</v>
      </c>
      <c r="K2042" s="26">
        <f t="shared" ref="K2042:K2045" si="671">I2042*J2042</f>
        <v>1925.0000000000002</v>
      </c>
      <c r="L2042" s="26">
        <f t="shared" ref="L2042:L2045" si="672">K2042*M2042</f>
        <v>673.75</v>
      </c>
      <c r="M2042" s="27">
        <v>0.35</v>
      </c>
      <c r="O2042" s="1"/>
      <c r="P2042" s="2"/>
      <c r="Q2042" s="3"/>
      <c r="R2042" s="5"/>
    </row>
    <row r="2043" spans="2:18" x14ac:dyDescent="0.3">
      <c r="B2043" s="22" t="s">
        <v>23</v>
      </c>
      <c r="C2043" s="22">
        <v>1128299</v>
      </c>
      <c r="D2043" s="23">
        <v>44309</v>
      </c>
      <c r="E2043" s="22" t="s">
        <v>24</v>
      </c>
      <c r="F2043" s="22" t="s">
        <v>78</v>
      </c>
      <c r="G2043" s="22" t="s">
        <v>79</v>
      </c>
      <c r="H2043" s="22" t="s">
        <v>14</v>
      </c>
      <c r="I2043" s="24">
        <v>0.5</v>
      </c>
      <c r="J2043" s="25">
        <v>2500</v>
      </c>
      <c r="K2043" s="26">
        <f t="shared" si="671"/>
        <v>1250</v>
      </c>
      <c r="L2043" s="26">
        <f t="shared" si="672"/>
        <v>437.5</v>
      </c>
      <c r="M2043" s="27">
        <v>0.35</v>
      </c>
      <c r="O2043" s="1"/>
      <c r="P2043" s="2"/>
      <c r="Q2043" s="3"/>
      <c r="R2043" s="5"/>
    </row>
    <row r="2044" spans="2:18" x14ac:dyDescent="0.3">
      <c r="B2044" s="22" t="s">
        <v>23</v>
      </c>
      <c r="C2044" s="22">
        <v>1128299</v>
      </c>
      <c r="D2044" s="23">
        <v>44309</v>
      </c>
      <c r="E2044" s="22" t="s">
        <v>24</v>
      </c>
      <c r="F2044" s="22" t="s">
        <v>78</v>
      </c>
      <c r="G2044" s="22" t="s">
        <v>79</v>
      </c>
      <c r="H2044" s="22" t="s">
        <v>16</v>
      </c>
      <c r="I2044" s="24">
        <v>0.55000000000000004</v>
      </c>
      <c r="J2044" s="25">
        <v>1500</v>
      </c>
      <c r="K2044" s="26">
        <f t="shared" si="671"/>
        <v>825.00000000000011</v>
      </c>
      <c r="L2044" s="26">
        <f t="shared" si="672"/>
        <v>247.50000000000003</v>
      </c>
      <c r="M2044" s="27">
        <v>0.3</v>
      </c>
      <c r="O2044" s="1"/>
      <c r="P2044" s="2"/>
      <c r="Q2044" s="3"/>
      <c r="R2044" s="5"/>
    </row>
    <row r="2045" spans="2:18" x14ac:dyDescent="0.3">
      <c r="B2045" s="22" t="s">
        <v>23</v>
      </c>
      <c r="C2045" s="22">
        <v>1128299</v>
      </c>
      <c r="D2045" s="23">
        <v>44309</v>
      </c>
      <c r="E2045" s="22" t="s">
        <v>24</v>
      </c>
      <c r="F2045" s="22" t="s">
        <v>78</v>
      </c>
      <c r="G2045" s="22" t="s">
        <v>79</v>
      </c>
      <c r="H2045" s="22" t="s">
        <v>17</v>
      </c>
      <c r="I2045" s="24">
        <v>0.70000000000000007</v>
      </c>
      <c r="J2045" s="25">
        <v>3250</v>
      </c>
      <c r="K2045" s="26">
        <f t="shared" si="671"/>
        <v>2275</v>
      </c>
      <c r="L2045" s="26">
        <f t="shared" si="672"/>
        <v>568.75</v>
      </c>
      <c r="M2045" s="27">
        <v>0.25</v>
      </c>
      <c r="O2045" s="1"/>
      <c r="P2045" s="2"/>
      <c r="Q2045" s="3"/>
      <c r="R2045" s="5"/>
    </row>
    <row r="2046" spans="2:18" x14ac:dyDescent="0.3">
      <c r="B2046" s="22" t="s">
        <v>23</v>
      </c>
      <c r="C2046" s="22">
        <v>1128299</v>
      </c>
      <c r="D2046" s="23">
        <v>44340</v>
      </c>
      <c r="E2046" s="22" t="s">
        <v>24</v>
      </c>
      <c r="F2046" s="22" t="s">
        <v>78</v>
      </c>
      <c r="G2046" s="22" t="s">
        <v>79</v>
      </c>
      <c r="H2046" s="22" t="s">
        <v>12</v>
      </c>
      <c r="I2046" s="24">
        <v>0.5</v>
      </c>
      <c r="J2046" s="25">
        <v>5250</v>
      </c>
      <c r="K2046" s="26">
        <f>I2046*J2046</f>
        <v>2625</v>
      </c>
      <c r="L2046" s="26">
        <f>K2046*M2046</f>
        <v>918.74999999999989</v>
      </c>
      <c r="M2046" s="27">
        <v>0.35</v>
      </c>
      <c r="O2046" s="1"/>
      <c r="P2046" s="2"/>
      <c r="Q2046" s="3"/>
      <c r="R2046" s="5"/>
    </row>
    <row r="2047" spans="2:18" x14ac:dyDescent="0.3">
      <c r="B2047" s="22" t="s">
        <v>23</v>
      </c>
      <c r="C2047" s="22">
        <v>1128299</v>
      </c>
      <c r="D2047" s="23">
        <v>44340</v>
      </c>
      <c r="E2047" s="22" t="s">
        <v>24</v>
      </c>
      <c r="F2047" s="22" t="s">
        <v>78</v>
      </c>
      <c r="G2047" s="22" t="s">
        <v>79</v>
      </c>
      <c r="H2047" s="22" t="s">
        <v>15</v>
      </c>
      <c r="I2047" s="24">
        <v>0.55000000000000004</v>
      </c>
      <c r="J2047" s="25">
        <v>3750</v>
      </c>
      <c r="K2047" s="26">
        <f>I2047*J2047</f>
        <v>2062.5</v>
      </c>
      <c r="L2047" s="26">
        <f>K2047*M2047</f>
        <v>825</v>
      </c>
      <c r="M2047" s="27">
        <v>0.4</v>
      </c>
      <c r="O2047" s="1"/>
      <c r="P2047" s="2"/>
      <c r="Q2047" s="3"/>
      <c r="R2047" s="5"/>
    </row>
    <row r="2048" spans="2:18" x14ac:dyDescent="0.3">
      <c r="B2048" s="22" t="s">
        <v>23</v>
      </c>
      <c r="C2048" s="22">
        <v>1128299</v>
      </c>
      <c r="D2048" s="23">
        <v>44340</v>
      </c>
      <c r="E2048" s="22" t="s">
        <v>24</v>
      </c>
      <c r="F2048" s="22" t="s">
        <v>78</v>
      </c>
      <c r="G2048" s="22" t="s">
        <v>79</v>
      </c>
      <c r="H2048" s="22" t="s">
        <v>13</v>
      </c>
      <c r="I2048" s="24">
        <v>0.55000000000000004</v>
      </c>
      <c r="J2048" s="25">
        <v>4000</v>
      </c>
      <c r="K2048" s="26">
        <f t="shared" ref="K2048:K2051" si="673">I2048*J2048</f>
        <v>2200</v>
      </c>
      <c r="L2048" s="26">
        <f t="shared" ref="L2048:L2051" si="674">K2048*M2048</f>
        <v>770</v>
      </c>
      <c r="M2048" s="27">
        <v>0.35</v>
      </c>
      <c r="O2048" s="1"/>
      <c r="P2048" s="2"/>
      <c r="Q2048" s="3"/>
      <c r="R2048" s="5"/>
    </row>
    <row r="2049" spans="2:18" x14ac:dyDescent="0.3">
      <c r="B2049" s="22" t="s">
        <v>23</v>
      </c>
      <c r="C2049" s="22">
        <v>1128299</v>
      </c>
      <c r="D2049" s="23">
        <v>44340</v>
      </c>
      <c r="E2049" s="22" t="s">
        <v>24</v>
      </c>
      <c r="F2049" s="22" t="s">
        <v>78</v>
      </c>
      <c r="G2049" s="22" t="s">
        <v>79</v>
      </c>
      <c r="H2049" s="22" t="s">
        <v>14</v>
      </c>
      <c r="I2049" s="24">
        <v>0.5</v>
      </c>
      <c r="J2049" s="25">
        <v>3000</v>
      </c>
      <c r="K2049" s="26">
        <f t="shared" si="673"/>
        <v>1500</v>
      </c>
      <c r="L2049" s="26">
        <f t="shared" si="674"/>
        <v>525</v>
      </c>
      <c r="M2049" s="27">
        <v>0.35</v>
      </c>
      <c r="O2049" s="1"/>
      <c r="P2049" s="2"/>
      <c r="Q2049" s="3"/>
      <c r="R2049" s="5"/>
    </row>
    <row r="2050" spans="2:18" x14ac:dyDescent="0.3">
      <c r="B2050" s="22" t="s">
        <v>23</v>
      </c>
      <c r="C2050" s="22">
        <v>1128299</v>
      </c>
      <c r="D2050" s="23">
        <v>44340</v>
      </c>
      <c r="E2050" s="22" t="s">
        <v>24</v>
      </c>
      <c r="F2050" s="22" t="s">
        <v>78</v>
      </c>
      <c r="G2050" s="22" t="s">
        <v>79</v>
      </c>
      <c r="H2050" s="22" t="s">
        <v>16</v>
      </c>
      <c r="I2050" s="24">
        <v>0.55000000000000004</v>
      </c>
      <c r="J2050" s="25">
        <v>2000</v>
      </c>
      <c r="K2050" s="26">
        <f t="shared" si="673"/>
        <v>1100</v>
      </c>
      <c r="L2050" s="26">
        <f t="shared" si="674"/>
        <v>330</v>
      </c>
      <c r="M2050" s="27">
        <v>0.3</v>
      </c>
      <c r="O2050" s="1"/>
      <c r="P2050" s="2"/>
      <c r="Q2050" s="3"/>
      <c r="R2050" s="5"/>
    </row>
    <row r="2051" spans="2:18" x14ac:dyDescent="0.3">
      <c r="B2051" s="22" t="s">
        <v>23</v>
      </c>
      <c r="C2051" s="22">
        <v>1128299</v>
      </c>
      <c r="D2051" s="23">
        <v>44340</v>
      </c>
      <c r="E2051" s="22" t="s">
        <v>24</v>
      </c>
      <c r="F2051" s="22" t="s">
        <v>78</v>
      </c>
      <c r="G2051" s="22" t="s">
        <v>79</v>
      </c>
      <c r="H2051" s="22" t="s">
        <v>17</v>
      </c>
      <c r="I2051" s="24">
        <v>0.70000000000000007</v>
      </c>
      <c r="J2051" s="25">
        <v>3750</v>
      </c>
      <c r="K2051" s="26">
        <f t="shared" si="673"/>
        <v>2625.0000000000005</v>
      </c>
      <c r="L2051" s="26">
        <f t="shared" si="674"/>
        <v>656.25000000000011</v>
      </c>
      <c r="M2051" s="27">
        <v>0.25</v>
      </c>
      <c r="O2051" s="1"/>
      <c r="P2051" s="2"/>
      <c r="Q2051" s="3"/>
      <c r="R2051" s="5"/>
    </row>
    <row r="2052" spans="2:18" x14ac:dyDescent="0.3">
      <c r="B2052" s="22" t="s">
        <v>23</v>
      </c>
      <c r="C2052" s="22">
        <v>1128299</v>
      </c>
      <c r="D2052" s="23">
        <v>44370</v>
      </c>
      <c r="E2052" s="22" t="s">
        <v>24</v>
      </c>
      <c r="F2052" s="22" t="s">
        <v>78</v>
      </c>
      <c r="G2052" s="22" t="s">
        <v>79</v>
      </c>
      <c r="H2052" s="22" t="s">
        <v>12</v>
      </c>
      <c r="I2052" s="24">
        <v>0.5</v>
      </c>
      <c r="J2052" s="25">
        <v>6250</v>
      </c>
      <c r="K2052" s="26">
        <f>I2052*J2052</f>
        <v>3125</v>
      </c>
      <c r="L2052" s="26">
        <f>K2052*M2052</f>
        <v>1093.75</v>
      </c>
      <c r="M2052" s="27">
        <v>0.35</v>
      </c>
      <c r="O2052" s="1"/>
      <c r="P2052" s="2"/>
      <c r="Q2052" s="3"/>
      <c r="R2052" s="5"/>
    </row>
    <row r="2053" spans="2:18" x14ac:dyDescent="0.3">
      <c r="B2053" s="22" t="s">
        <v>23</v>
      </c>
      <c r="C2053" s="22">
        <v>1128299</v>
      </c>
      <c r="D2053" s="23">
        <v>44370</v>
      </c>
      <c r="E2053" s="22" t="s">
        <v>24</v>
      </c>
      <c r="F2053" s="22" t="s">
        <v>78</v>
      </c>
      <c r="G2053" s="22" t="s">
        <v>79</v>
      </c>
      <c r="H2053" s="22" t="s">
        <v>15</v>
      </c>
      <c r="I2053" s="24">
        <v>0.55000000000000004</v>
      </c>
      <c r="J2053" s="25">
        <v>4750</v>
      </c>
      <c r="K2053" s="26">
        <f>I2053*J2053</f>
        <v>2612.5</v>
      </c>
      <c r="L2053" s="26">
        <f>K2053*M2053</f>
        <v>1045</v>
      </c>
      <c r="M2053" s="27">
        <v>0.4</v>
      </c>
      <c r="O2053" s="1"/>
      <c r="P2053" s="2"/>
      <c r="Q2053" s="3"/>
      <c r="R2053" s="5"/>
    </row>
    <row r="2054" spans="2:18" x14ac:dyDescent="0.3">
      <c r="B2054" s="22" t="s">
        <v>23</v>
      </c>
      <c r="C2054" s="22">
        <v>1128299</v>
      </c>
      <c r="D2054" s="23">
        <v>44370</v>
      </c>
      <c r="E2054" s="22" t="s">
        <v>24</v>
      </c>
      <c r="F2054" s="22" t="s">
        <v>78</v>
      </c>
      <c r="G2054" s="22" t="s">
        <v>79</v>
      </c>
      <c r="H2054" s="22" t="s">
        <v>13</v>
      </c>
      <c r="I2054" s="24">
        <v>0.55000000000000004</v>
      </c>
      <c r="J2054" s="25">
        <v>4750</v>
      </c>
      <c r="K2054" s="26">
        <f t="shared" ref="K2054:K2057" si="675">I2054*J2054</f>
        <v>2612.5</v>
      </c>
      <c r="L2054" s="26">
        <f t="shared" ref="L2054:L2057" si="676">K2054*M2054</f>
        <v>914.37499999999989</v>
      </c>
      <c r="M2054" s="27">
        <v>0.35</v>
      </c>
      <c r="O2054" s="1"/>
      <c r="P2054" s="2"/>
      <c r="Q2054" s="3"/>
      <c r="R2054" s="5"/>
    </row>
    <row r="2055" spans="2:18" x14ac:dyDescent="0.3">
      <c r="B2055" s="22" t="s">
        <v>23</v>
      </c>
      <c r="C2055" s="22">
        <v>1128299</v>
      </c>
      <c r="D2055" s="23">
        <v>44370</v>
      </c>
      <c r="E2055" s="22" t="s">
        <v>24</v>
      </c>
      <c r="F2055" s="22" t="s">
        <v>78</v>
      </c>
      <c r="G2055" s="22" t="s">
        <v>79</v>
      </c>
      <c r="H2055" s="22" t="s">
        <v>14</v>
      </c>
      <c r="I2055" s="24">
        <v>0.5</v>
      </c>
      <c r="J2055" s="25">
        <v>3500</v>
      </c>
      <c r="K2055" s="26">
        <f t="shared" si="675"/>
        <v>1750</v>
      </c>
      <c r="L2055" s="26">
        <f t="shared" si="676"/>
        <v>612.5</v>
      </c>
      <c r="M2055" s="27">
        <v>0.35</v>
      </c>
      <c r="O2055" s="1"/>
      <c r="P2055" s="2"/>
      <c r="Q2055" s="3"/>
      <c r="R2055" s="5"/>
    </row>
    <row r="2056" spans="2:18" x14ac:dyDescent="0.3">
      <c r="B2056" s="22" t="s">
        <v>23</v>
      </c>
      <c r="C2056" s="22">
        <v>1128299</v>
      </c>
      <c r="D2056" s="23">
        <v>44370</v>
      </c>
      <c r="E2056" s="22" t="s">
        <v>24</v>
      </c>
      <c r="F2056" s="22" t="s">
        <v>78</v>
      </c>
      <c r="G2056" s="22" t="s">
        <v>79</v>
      </c>
      <c r="H2056" s="22" t="s">
        <v>16</v>
      </c>
      <c r="I2056" s="24">
        <v>0.55000000000000004</v>
      </c>
      <c r="J2056" s="25">
        <v>2250</v>
      </c>
      <c r="K2056" s="26">
        <f t="shared" si="675"/>
        <v>1237.5</v>
      </c>
      <c r="L2056" s="26">
        <f t="shared" si="676"/>
        <v>371.25</v>
      </c>
      <c r="M2056" s="27">
        <v>0.3</v>
      </c>
      <c r="O2056" s="1"/>
      <c r="P2056" s="2"/>
      <c r="Q2056" s="3"/>
      <c r="R2056" s="5"/>
    </row>
    <row r="2057" spans="2:18" x14ac:dyDescent="0.3">
      <c r="B2057" s="22" t="s">
        <v>23</v>
      </c>
      <c r="C2057" s="22">
        <v>1128299</v>
      </c>
      <c r="D2057" s="23">
        <v>44370</v>
      </c>
      <c r="E2057" s="22" t="s">
        <v>24</v>
      </c>
      <c r="F2057" s="22" t="s">
        <v>78</v>
      </c>
      <c r="G2057" s="22" t="s">
        <v>79</v>
      </c>
      <c r="H2057" s="22" t="s">
        <v>17</v>
      </c>
      <c r="I2057" s="24">
        <v>0.70000000000000007</v>
      </c>
      <c r="J2057" s="25">
        <v>5250</v>
      </c>
      <c r="K2057" s="26">
        <f t="shared" si="675"/>
        <v>3675.0000000000005</v>
      </c>
      <c r="L2057" s="26">
        <f t="shared" si="676"/>
        <v>918.75000000000011</v>
      </c>
      <c r="M2057" s="27">
        <v>0.25</v>
      </c>
      <c r="O2057" s="1"/>
      <c r="P2057" s="2"/>
      <c r="Q2057" s="3"/>
      <c r="R2057" s="5"/>
    </row>
    <row r="2058" spans="2:18" x14ac:dyDescent="0.3">
      <c r="B2058" s="22" t="s">
        <v>23</v>
      </c>
      <c r="C2058" s="22">
        <v>1128299</v>
      </c>
      <c r="D2058" s="23">
        <v>44399</v>
      </c>
      <c r="E2058" s="22" t="s">
        <v>24</v>
      </c>
      <c r="F2058" s="22" t="s">
        <v>78</v>
      </c>
      <c r="G2058" s="22" t="s">
        <v>79</v>
      </c>
      <c r="H2058" s="22" t="s">
        <v>12</v>
      </c>
      <c r="I2058" s="24">
        <v>0.5</v>
      </c>
      <c r="J2058" s="25">
        <v>6750</v>
      </c>
      <c r="K2058" s="26">
        <f>I2058*J2058</f>
        <v>3375</v>
      </c>
      <c r="L2058" s="26">
        <f>K2058*M2058</f>
        <v>1181.25</v>
      </c>
      <c r="M2058" s="27">
        <v>0.35</v>
      </c>
      <c r="O2058" s="1"/>
      <c r="P2058" s="2"/>
      <c r="Q2058" s="3"/>
      <c r="R2058" s="5"/>
    </row>
    <row r="2059" spans="2:18" x14ac:dyDescent="0.3">
      <c r="B2059" s="22" t="s">
        <v>23</v>
      </c>
      <c r="C2059" s="22">
        <v>1128299</v>
      </c>
      <c r="D2059" s="23">
        <v>44399</v>
      </c>
      <c r="E2059" s="22" t="s">
        <v>24</v>
      </c>
      <c r="F2059" s="22" t="s">
        <v>78</v>
      </c>
      <c r="G2059" s="22" t="s">
        <v>79</v>
      </c>
      <c r="H2059" s="22" t="s">
        <v>15</v>
      </c>
      <c r="I2059" s="24">
        <v>0.55000000000000004</v>
      </c>
      <c r="J2059" s="25">
        <v>5250</v>
      </c>
      <c r="K2059" s="26">
        <f>I2059*J2059</f>
        <v>2887.5000000000005</v>
      </c>
      <c r="L2059" s="26">
        <f>K2059*M2059</f>
        <v>1155.0000000000002</v>
      </c>
      <c r="M2059" s="27">
        <v>0.4</v>
      </c>
      <c r="O2059" s="1"/>
      <c r="P2059" s="2"/>
      <c r="Q2059" s="3"/>
      <c r="R2059" s="5"/>
    </row>
    <row r="2060" spans="2:18" x14ac:dyDescent="0.3">
      <c r="B2060" s="22" t="s">
        <v>23</v>
      </c>
      <c r="C2060" s="22">
        <v>1128299</v>
      </c>
      <c r="D2060" s="23">
        <v>44399</v>
      </c>
      <c r="E2060" s="22" t="s">
        <v>24</v>
      </c>
      <c r="F2060" s="22" t="s">
        <v>78</v>
      </c>
      <c r="G2060" s="22" t="s">
        <v>79</v>
      </c>
      <c r="H2060" s="22" t="s">
        <v>13</v>
      </c>
      <c r="I2060" s="24">
        <v>0.55000000000000004</v>
      </c>
      <c r="J2060" s="25">
        <v>4750</v>
      </c>
      <c r="K2060" s="26">
        <f t="shared" ref="K2060:K2063" si="677">I2060*J2060</f>
        <v>2612.5</v>
      </c>
      <c r="L2060" s="26">
        <f t="shared" ref="L2060:L2063" si="678">K2060*M2060</f>
        <v>914.37499999999989</v>
      </c>
      <c r="M2060" s="27">
        <v>0.35</v>
      </c>
      <c r="O2060" s="1"/>
      <c r="P2060" s="2"/>
      <c r="Q2060" s="3"/>
      <c r="R2060" s="5"/>
    </row>
    <row r="2061" spans="2:18" x14ac:dyDescent="0.3">
      <c r="B2061" s="22" t="s">
        <v>23</v>
      </c>
      <c r="C2061" s="22">
        <v>1128299</v>
      </c>
      <c r="D2061" s="23">
        <v>44399</v>
      </c>
      <c r="E2061" s="22" t="s">
        <v>24</v>
      </c>
      <c r="F2061" s="22" t="s">
        <v>78</v>
      </c>
      <c r="G2061" s="22" t="s">
        <v>79</v>
      </c>
      <c r="H2061" s="22" t="s">
        <v>14</v>
      </c>
      <c r="I2061" s="24">
        <v>0.5</v>
      </c>
      <c r="J2061" s="25">
        <v>3750</v>
      </c>
      <c r="K2061" s="26">
        <f t="shared" si="677"/>
        <v>1875</v>
      </c>
      <c r="L2061" s="26">
        <f t="shared" si="678"/>
        <v>656.25</v>
      </c>
      <c r="M2061" s="27">
        <v>0.35</v>
      </c>
      <c r="O2061" s="1"/>
      <c r="P2061" s="2"/>
      <c r="Q2061" s="3"/>
      <c r="R2061" s="5"/>
    </row>
    <row r="2062" spans="2:18" x14ac:dyDescent="0.3">
      <c r="B2062" s="22" t="s">
        <v>23</v>
      </c>
      <c r="C2062" s="22">
        <v>1128299</v>
      </c>
      <c r="D2062" s="23">
        <v>44399</v>
      </c>
      <c r="E2062" s="22" t="s">
        <v>24</v>
      </c>
      <c r="F2062" s="22" t="s">
        <v>78</v>
      </c>
      <c r="G2062" s="22" t="s">
        <v>79</v>
      </c>
      <c r="H2062" s="22" t="s">
        <v>16</v>
      </c>
      <c r="I2062" s="24">
        <v>0.55000000000000004</v>
      </c>
      <c r="J2062" s="25">
        <v>4250</v>
      </c>
      <c r="K2062" s="26">
        <f t="shared" si="677"/>
        <v>2337.5</v>
      </c>
      <c r="L2062" s="26">
        <f t="shared" si="678"/>
        <v>701.25</v>
      </c>
      <c r="M2062" s="27">
        <v>0.3</v>
      </c>
      <c r="O2062" s="1"/>
      <c r="P2062" s="2"/>
      <c r="Q2062" s="3"/>
      <c r="R2062" s="5"/>
    </row>
    <row r="2063" spans="2:18" x14ac:dyDescent="0.3">
      <c r="B2063" s="22" t="s">
        <v>23</v>
      </c>
      <c r="C2063" s="22">
        <v>1128299</v>
      </c>
      <c r="D2063" s="23">
        <v>44399</v>
      </c>
      <c r="E2063" s="22" t="s">
        <v>24</v>
      </c>
      <c r="F2063" s="22" t="s">
        <v>78</v>
      </c>
      <c r="G2063" s="22" t="s">
        <v>79</v>
      </c>
      <c r="H2063" s="22" t="s">
        <v>17</v>
      </c>
      <c r="I2063" s="24">
        <v>0.70000000000000007</v>
      </c>
      <c r="J2063" s="25">
        <v>4250</v>
      </c>
      <c r="K2063" s="26">
        <f t="shared" si="677"/>
        <v>2975.0000000000005</v>
      </c>
      <c r="L2063" s="26">
        <f t="shared" si="678"/>
        <v>743.75000000000011</v>
      </c>
      <c r="M2063" s="27">
        <v>0.25</v>
      </c>
      <c r="O2063" s="1"/>
      <c r="P2063" s="2"/>
      <c r="Q2063" s="3"/>
      <c r="R2063" s="5"/>
    </row>
    <row r="2064" spans="2:18" x14ac:dyDescent="0.3">
      <c r="B2064" s="22" t="s">
        <v>23</v>
      </c>
      <c r="C2064" s="22">
        <v>1128299</v>
      </c>
      <c r="D2064" s="23">
        <v>44431</v>
      </c>
      <c r="E2064" s="22" t="s">
        <v>24</v>
      </c>
      <c r="F2064" s="22" t="s">
        <v>78</v>
      </c>
      <c r="G2064" s="22" t="s">
        <v>79</v>
      </c>
      <c r="H2064" s="22" t="s">
        <v>12</v>
      </c>
      <c r="I2064" s="24">
        <v>0.55000000000000004</v>
      </c>
      <c r="J2064" s="25">
        <v>6250</v>
      </c>
      <c r="K2064" s="26">
        <f>I2064*J2064</f>
        <v>3437.5000000000005</v>
      </c>
      <c r="L2064" s="26">
        <f>K2064*M2064</f>
        <v>1203.125</v>
      </c>
      <c r="M2064" s="27">
        <v>0.35</v>
      </c>
      <c r="O2064" s="1"/>
      <c r="P2064" s="2"/>
      <c r="Q2064" s="3"/>
      <c r="R2064" s="5"/>
    </row>
    <row r="2065" spans="2:18" x14ac:dyDescent="0.3">
      <c r="B2065" s="22" t="s">
        <v>23</v>
      </c>
      <c r="C2065" s="22">
        <v>1128299</v>
      </c>
      <c r="D2065" s="23">
        <v>44431</v>
      </c>
      <c r="E2065" s="22" t="s">
        <v>24</v>
      </c>
      <c r="F2065" s="22" t="s">
        <v>78</v>
      </c>
      <c r="G2065" s="22" t="s">
        <v>79</v>
      </c>
      <c r="H2065" s="22" t="s">
        <v>15</v>
      </c>
      <c r="I2065" s="24">
        <v>0.60000000000000009</v>
      </c>
      <c r="J2065" s="25">
        <v>5750</v>
      </c>
      <c r="K2065" s="26">
        <f>I2065*J2065</f>
        <v>3450.0000000000005</v>
      </c>
      <c r="L2065" s="26">
        <f>K2065*M2065</f>
        <v>1380.0000000000002</v>
      </c>
      <c r="M2065" s="27">
        <v>0.4</v>
      </c>
      <c r="O2065" s="1"/>
      <c r="P2065" s="2"/>
      <c r="Q2065" s="3"/>
      <c r="R2065" s="5"/>
    </row>
    <row r="2066" spans="2:18" x14ac:dyDescent="0.3">
      <c r="B2066" s="22" t="s">
        <v>23</v>
      </c>
      <c r="C2066" s="22">
        <v>1128299</v>
      </c>
      <c r="D2066" s="23">
        <v>44431</v>
      </c>
      <c r="E2066" s="22" t="s">
        <v>24</v>
      </c>
      <c r="F2066" s="22" t="s">
        <v>78</v>
      </c>
      <c r="G2066" s="22" t="s">
        <v>79</v>
      </c>
      <c r="H2066" s="22" t="s">
        <v>13</v>
      </c>
      <c r="I2066" s="24">
        <v>0.55000000000000004</v>
      </c>
      <c r="J2066" s="25">
        <v>4500</v>
      </c>
      <c r="K2066" s="26">
        <f t="shared" ref="K2066:K2069" si="679">I2066*J2066</f>
        <v>2475</v>
      </c>
      <c r="L2066" s="26">
        <f t="shared" ref="L2066:L2069" si="680">K2066*M2066</f>
        <v>866.25</v>
      </c>
      <c r="M2066" s="27">
        <v>0.35</v>
      </c>
      <c r="O2066" s="1"/>
      <c r="P2066" s="2"/>
      <c r="Q2066" s="3"/>
      <c r="R2066" s="5"/>
    </row>
    <row r="2067" spans="2:18" x14ac:dyDescent="0.3">
      <c r="B2067" s="22" t="s">
        <v>23</v>
      </c>
      <c r="C2067" s="22">
        <v>1128299</v>
      </c>
      <c r="D2067" s="23">
        <v>44431</v>
      </c>
      <c r="E2067" s="22" t="s">
        <v>24</v>
      </c>
      <c r="F2067" s="22" t="s">
        <v>78</v>
      </c>
      <c r="G2067" s="22" t="s">
        <v>79</v>
      </c>
      <c r="H2067" s="22" t="s">
        <v>14</v>
      </c>
      <c r="I2067" s="24">
        <v>0.55000000000000004</v>
      </c>
      <c r="J2067" s="25">
        <v>4000</v>
      </c>
      <c r="K2067" s="26">
        <f t="shared" si="679"/>
        <v>2200</v>
      </c>
      <c r="L2067" s="26">
        <f t="shared" si="680"/>
        <v>770</v>
      </c>
      <c r="M2067" s="27">
        <v>0.35</v>
      </c>
      <c r="O2067" s="1"/>
      <c r="P2067" s="2"/>
      <c r="Q2067" s="3"/>
      <c r="R2067" s="5"/>
    </row>
    <row r="2068" spans="2:18" x14ac:dyDescent="0.3">
      <c r="B2068" s="22" t="s">
        <v>23</v>
      </c>
      <c r="C2068" s="22">
        <v>1128299</v>
      </c>
      <c r="D2068" s="23">
        <v>44431</v>
      </c>
      <c r="E2068" s="22" t="s">
        <v>24</v>
      </c>
      <c r="F2068" s="22" t="s">
        <v>78</v>
      </c>
      <c r="G2068" s="22" t="s">
        <v>79</v>
      </c>
      <c r="H2068" s="22" t="s">
        <v>16</v>
      </c>
      <c r="I2068" s="24">
        <v>0.65</v>
      </c>
      <c r="J2068" s="25">
        <v>4000</v>
      </c>
      <c r="K2068" s="26">
        <f t="shared" si="679"/>
        <v>2600</v>
      </c>
      <c r="L2068" s="26">
        <f t="shared" si="680"/>
        <v>780</v>
      </c>
      <c r="M2068" s="27">
        <v>0.3</v>
      </c>
      <c r="O2068" s="1"/>
      <c r="P2068" s="2"/>
      <c r="Q2068" s="3"/>
      <c r="R2068" s="5"/>
    </row>
    <row r="2069" spans="2:18" x14ac:dyDescent="0.3">
      <c r="B2069" s="22" t="s">
        <v>23</v>
      </c>
      <c r="C2069" s="22">
        <v>1128299</v>
      </c>
      <c r="D2069" s="23">
        <v>44431</v>
      </c>
      <c r="E2069" s="22" t="s">
        <v>24</v>
      </c>
      <c r="F2069" s="22" t="s">
        <v>78</v>
      </c>
      <c r="G2069" s="22" t="s">
        <v>79</v>
      </c>
      <c r="H2069" s="22" t="s">
        <v>17</v>
      </c>
      <c r="I2069" s="24">
        <v>0.70000000000000007</v>
      </c>
      <c r="J2069" s="25">
        <v>3750</v>
      </c>
      <c r="K2069" s="26">
        <f t="shared" si="679"/>
        <v>2625.0000000000005</v>
      </c>
      <c r="L2069" s="26">
        <f t="shared" si="680"/>
        <v>656.25000000000011</v>
      </c>
      <c r="M2069" s="27">
        <v>0.25</v>
      </c>
      <c r="O2069" s="1"/>
      <c r="P2069" s="2"/>
      <c r="Q2069" s="3"/>
      <c r="R2069" s="5"/>
    </row>
    <row r="2070" spans="2:18" x14ac:dyDescent="0.3">
      <c r="B2070" s="22" t="s">
        <v>23</v>
      </c>
      <c r="C2070" s="22">
        <v>1128299</v>
      </c>
      <c r="D2070" s="23">
        <v>44463</v>
      </c>
      <c r="E2070" s="22" t="s">
        <v>24</v>
      </c>
      <c r="F2070" s="22" t="s">
        <v>78</v>
      </c>
      <c r="G2070" s="22" t="s">
        <v>79</v>
      </c>
      <c r="H2070" s="22" t="s">
        <v>12</v>
      </c>
      <c r="I2070" s="24">
        <v>0.45000000000000007</v>
      </c>
      <c r="J2070" s="25">
        <v>5750</v>
      </c>
      <c r="K2070" s="26">
        <f>I2070*J2070</f>
        <v>2587.5000000000005</v>
      </c>
      <c r="L2070" s="26">
        <f>K2070*M2070</f>
        <v>905.62500000000011</v>
      </c>
      <c r="M2070" s="27">
        <v>0.35</v>
      </c>
      <c r="O2070" s="1"/>
      <c r="P2070" s="2"/>
      <c r="Q2070" s="3"/>
      <c r="R2070" s="5"/>
    </row>
    <row r="2071" spans="2:18" x14ac:dyDescent="0.3">
      <c r="B2071" s="22" t="s">
        <v>23</v>
      </c>
      <c r="C2071" s="22">
        <v>1128299</v>
      </c>
      <c r="D2071" s="23">
        <v>44463</v>
      </c>
      <c r="E2071" s="22" t="s">
        <v>24</v>
      </c>
      <c r="F2071" s="22" t="s">
        <v>78</v>
      </c>
      <c r="G2071" s="22" t="s">
        <v>79</v>
      </c>
      <c r="H2071" s="22" t="s">
        <v>15</v>
      </c>
      <c r="I2071" s="24">
        <v>0.50000000000000011</v>
      </c>
      <c r="J2071" s="25">
        <v>5750</v>
      </c>
      <c r="K2071" s="26">
        <f>I2071*J2071</f>
        <v>2875.0000000000005</v>
      </c>
      <c r="L2071" s="26">
        <f>K2071*M2071</f>
        <v>1150.0000000000002</v>
      </c>
      <c r="M2071" s="27">
        <v>0.4</v>
      </c>
      <c r="O2071" s="1"/>
      <c r="P2071" s="2"/>
      <c r="Q2071" s="3"/>
      <c r="R2071" s="5"/>
    </row>
    <row r="2072" spans="2:18" x14ac:dyDescent="0.3">
      <c r="B2072" s="22" t="s">
        <v>23</v>
      </c>
      <c r="C2072" s="22">
        <v>1128299</v>
      </c>
      <c r="D2072" s="23">
        <v>44463</v>
      </c>
      <c r="E2072" s="22" t="s">
        <v>24</v>
      </c>
      <c r="F2072" s="22" t="s">
        <v>78</v>
      </c>
      <c r="G2072" s="22" t="s">
        <v>79</v>
      </c>
      <c r="H2072" s="22" t="s">
        <v>13</v>
      </c>
      <c r="I2072" s="24">
        <v>0.45000000000000007</v>
      </c>
      <c r="J2072" s="25">
        <v>4250</v>
      </c>
      <c r="K2072" s="26">
        <f t="shared" ref="K2072:K2075" si="681">I2072*J2072</f>
        <v>1912.5000000000002</v>
      </c>
      <c r="L2072" s="26">
        <f t="shared" ref="L2072:L2075" si="682">K2072*M2072</f>
        <v>669.375</v>
      </c>
      <c r="M2072" s="27">
        <v>0.35</v>
      </c>
      <c r="O2072" s="1"/>
      <c r="P2072" s="2"/>
      <c r="Q2072" s="3"/>
      <c r="R2072" s="5"/>
    </row>
    <row r="2073" spans="2:18" x14ac:dyDescent="0.3">
      <c r="B2073" s="22" t="s">
        <v>23</v>
      </c>
      <c r="C2073" s="22">
        <v>1128299</v>
      </c>
      <c r="D2073" s="23">
        <v>44463</v>
      </c>
      <c r="E2073" s="22" t="s">
        <v>24</v>
      </c>
      <c r="F2073" s="22" t="s">
        <v>78</v>
      </c>
      <c r="G2073" s="22" t="s">
        <v>79</v>
      </c>
      <c r="H2073" s="22" t="s">
        <v>14</v>
      </c>
      <c r="I2073" s="24">
        <v>0.45000000000000007</v>
      </c>
      <c r="J2073" s="25">
        <v>3750</v>
      </c>
      <c r="K2073" s="26">
        <f t="shared" si="681"/>
        <v>1687.5000000000002</v>
      </c>
      <c r="L2073" s="26">
        <f t="shared" si="682"/>
        <v>590.625</v>
      </c>
      <c r="M2073" s="27">
        <v>0.35</v>
      </c>
      <c r="O2073" s="1"/>
      <c r="P2073" s="2"/>
      <c r="Q2073" s="3"/>
      <c r="R2073" s="5"/>
    </row>
    <row r="2074" spans="2:18" x14ac:dyDescent="0.3">
      <c r="B2074" s="22" t="s">
        <v>23</v>
      </c>
      <c r="C2074" s="22">
        <v>1128299</v>
      </c>
      <c r="D2074" s="23">
        <v>44463</v>
      </c>
      <c r="E2074" s="22" t="s">
        <v>24</v>
      </c>
      <c r="F2074" s="22" t="s">
        <v>78</v>
      </c>
      <c r="G2074" s="22" t="s">
        <v>79</v>
      </c>
      <c r="H2074" s="22" t="s">
        <v>16</v>
      </c>
      <c r="I2074" s="24">
        <v>0.55000000000000004</v>
      </c>
      <c r="J2074" s="25">
        <v>3750</v>
      </c>
      <c r="K2074" s="26">
        <f t="shared" si="681"/>
        <v>2062.5</v>
      </c>
      <c r="L2074" s="26">
        <f t="shared" si="682"/>
        <v>618.75</v>
      </c>
      <c r="M2074" s="27">
        <v>0.3</v>
      </c>
      <c r="O2074" s="1"/>
      <c r="P2074" s="2"/>
      <c r="Q2074" s="3"/>
      <c r="R2074" s="5"/>
    </row>
    <row r="2075" spans="2:18" x14ac:dyDescent="0.3">
      <c r="B2075" s="22" t="s">
        <v>23</v>
      </c>
      <c r="C2075" s="22">
        <v>1128299</v>
      </c>
      <c r="D2075" s="23">
        <v>44463</v>
      </c>
      <c r="E2075" s="22" t="s">
        <v>24</v>
      </c>
      <c r="F2075" s="22" t="s">
        <v>78</v>
      </c>
      <c r="G2075" s="22" t="s">
        <v>79</v>
      </c>
      <c r="H2075" s="22" t="s">
        <v>17</v>
      </c>
      <c r="I2075" s="24">
        <v>0.60000000000000009</v>
      </c>
      <c r="J2075" s="25">
        <v>4250</v>
      </c>
      <c r="K2075" s="26">
        <f t="shared" si="681"/>
        <v>2550.0000000000005</v>
      </c>
      <c r="L2075" s="26">
        <f t="shared" si="682"/>
        <v>637.50000000000011</v>
      </c>
      <c r="M2075" s="27">
        <v>0.25</v>
      </c>
      <c r="O2075" s="1"/>
      <c r="P2075" s="2"/>
      <c r="Q2075" s="3"/>
      <c r="R2075" s="5"/>
    </row>
    <row r="2076" spans="2:18" x14ac:dyDescent="0.3">
      <c r="B2076" s="22" t="s">
        <v>23</v>
      </c>
      <c r="C2076" s="22">
        <v>1128299</v>
      </c>
      <c r="D2076" s="23">
        <v>44492</v>
      </c>
      <c r="E2076" s="22" t="s">
        <v>24</v>
      </c>
      <c r="F2076" s="22" t="s">
        <v>78</v>
      </c>
      <c r="G2076" s="22" t="s">
        <v>79</v>
      </c>
      <c r="H2076" s="22" t="s">
        <v>12</v>
      </c>
      <c r="I2076" s="24">
        <v>0.45000000000000007</v>
      </c>
      <c r="J2076" s="25">
        <v>5000</v>
      </c>
      <c r="K2076" s="26">
        <f>I2076*J2076</f>
        <v>2250.0000000000005</v>
      </c>
      <c r="L2076" s="26">
        <f>K2076*M2076</f>
        <v>787.50000000000011</v>
      </c>
      <c r="M2076" s="27">
        <v>0.35</v>
      </c>
      <c r="O2076" s="1"/>
      <c r="P2076" s="2"/>
      <c r="Q2076" s="3"/>
      <c r="R2076" s="5"/>
    </row>
    <row r="2077" spans="2:18" x14ac:dyDescent="0.3">
      <c r="B2077" s="22" t="s">
        <v>23</v>
      </c>
      <c r="C2077" s="22">
        <v>1128299</v>
      </c>
      <c r="D2077" s="23">
        <v>44492</v>
      </c>
      <c r="E2077" s="22" t="s">
        <v>24</v>
      </c>
      <c r="F2077" s="22" t="s">
        <v>78</v>
      </c>
      <c r="G2077" s="22" t="s">
        <v>79</v>
      </c>
      <c r="H2077" s="22" t="s">
        <v>15</v>
      </c>
      <c r="I2077" s="24">
        <v>0.50000000000000011</v>
      </c>
      <c r="J2077" s="25">
        <v>5000</v>
      </c>
      <c r="K2077" s="26">
        <f>I2077*J2077</f>
        <v>2500.0000000000005</v>
      </c>
      <c r="L2077" s="26">
        <f>K2077*M2077</f>
        <v>1000.0000000000002</v>
      </c>
      <c r="M2077" s="27">
        <v>0.4</v>
      </c>
      <c r="O2077" s="1"/>
      <c r="P2077" s="2"/>
      <c r="Q2077" s="3"/>
      <c r="R2077" s="5"/>
    </row>
    <row r="2078" spans="2:18" x14ac:dyDescent="0.3">
      <c r="B2078" s="22" t="s">
        <v>23</v>
      </c>
      <c r="C2078" s="22">
        <v>1128299</v>
      </c>
      <c r="D2078" s="23">
        <v>44492</v>
      </c>
      <c r="E2078" s="22" t="s">
        <v>24</v>
      </c>
      <c r="F2078" s="22" t="s">
        <v>78</v>
      </c>
      <c r="G2078" s="22" t="s">
        <v>79</v>
      </c>
      <c r="H2078" s="22" t="s">
        <v>13</v>
      </c>
      <c r="I2078" s="24">
        <v>0.45000000000000007</v>
      </c>
      <c r="J2078" s="25">
        <v>3250</v>
      </c>
      <c r="K2078" s="26">
        <f t="shared" ref="K2078:K2081" si="683">I2078*J2078</f>
        <v>1462.5000000000002</v>
      </c>
      <c r="L2078" s="26">
        <f t="shared" ref="L2078:L2081" si="684">K2078*M2078</f>
        <v>511.87500000000006</v>
      </c>
      <c r="M2078" s="27">
        <v>0.35</v>
      </c>
      <c r="O2078" s="1"/>
      <c r="P2078" s="2"/>
      <c r="Q2078" s="3"/>
      <c r="R2078" s="5"/>
    </row>
    <row r="2079" spans="2:18" x14ac:dyDescent="0.3">
      <c r="B2079" s="22" t="s">
        <v>23</v>
      </c>
      <c r="C2079" s="22">
        <v>1128299</v>
      </c>
      <c r="D2079" s="23">
        <v>44492</v>
      </c>
      <c r="E2079" s="22" t="s">
        <v>24</v>
      </c>
      <c r="F2079" s="22" t="s">
        <v>78</v>
      </c>
      <c r="G2079" s="22" t="s">
        <v>79</v>
      </c>
      <c r="H2079" s="22" t="s">
        <v>14</v>
      </c>
      <c r="I2079" s="24">
        <v>0.45000000000000007</v>
      </c>
      <c r="J2079" s="25">
        <v>3000</v>
      </c>
      <c r="K2079" s="26">
        <f t="shared" si="683"/>
        <v>1350.0000000000002</v>
      </c>
      <c r="L2079" s="26">
        <f t="shared" si="684"/>
        <v>472.50000000000006</v>
      </c>
      <c r="M2079" s="27">
        <v>0.35</v>
      </c>
      <c r="O2079" s="1"/>
      <c r="P2079" s="2"/>
      <c r="Q2079" s="3"/>
      <c r="R2079" s="5"/>
    </row>
    <row r="2080" spans="2:18" x14ac:dyDescent="0.3">
      <c r="B2080" s="22" t="s">
        <v>23</v>
      </c>
      <c r="C2080" s="22">
        <v>1128299</v>
      </c>
      <c r="D2080" s="23">
        <v>44492</v>
      </c>
      <c r="E2080" s="22" t="s">
        <v>24</v>
      </c>
      <c r="F2080" s="22" t="s">
        <v>78</v>
      </c>
      <c r="G2080" s="22" t="s">
        <v>79</v>
      </c>
      <c r="H2080" s="22" t="s">
        <v>16</v>
      </c>
      <c r="I2080" s="24">
        <v>0.55000000000000004</v>
      </c>
      <c r="J2080" s="25">
        <v>2750</v>
      </c>
      <c r="K2080" s="26">
        <f t="shared" si="683"/>
        <v>1512.5000000000002</v>
      </c>
      <c r="L2080" s="26">
        <f t="shared" si="684"/>
        <v>453.75000000000006</v>
      </c>
      <c r="M2080" s="27">
        <v>0.3</v>
      </c>
      <c r="O2080" s="1"/>
      <c r="P2080" s="2"/>
      <c r="Q2080" s="3"/>
      <c r="R2080" s="5"/>
    </row>
    <row r="2081" spans="1:18" x14ac:dyDescent="0.3">
      <c r="B2081" s="22" t="s">
        <v>23</v>
      </c>
      <c r="C2081" s="22">
        <v>1128299</v>
      </c>
      <c r="D2081" s="23">
        <v>44492</v>
      </c>
      <c r="E2081" s="22" t="s">
        <v>24</v>
      </c>
      <c r="F2081" s="22" t="s">
        <v>78</v>
      </c>
      <c r="G2081" s="22" t="s">
        <v>79</v>
      </c>
      <c r="H2081" s="22" t="s">
        <v>17</v>
      </c>
      <c r="I2081" s="24">
        <v>0.60000000000000009</v>
      </c>
      <c r="J2081" s="25">
        <v>3250</v>
      </c>
      <c r="K2081" s="26">
        <f t="shared" si="683"/>
        <v>1950.0000000000002</v>
      </c>
      <c r="L2081" s="26">
        <f t="shared" si="684"/>
        <v>487.50000000000006</v>
      </c>
      <c r="M2081" s="27">
        <v>0.25</v>
      </c>
      <c r="O2081" s="1"/>
      <c r="P2081" s="2"/>
      <c r="Q2081" s="3"/>
      <c r="R2081" s="5"/>
    </row>
    <row r="2082" spans="1:18" x14ac:dyDescent="0.3">
      <c r="B2082" s="22" t="s">
        <v>23</v>
      </c>
      <c r="C2082" s="22">
        <v>1128299</v>
      </c>
      <c r="D2082" s="23">
        <v>44523</v>
      </c>
      <c r="E2082" s="22" t="s">
        <v>24</v>
      </c>
      <c r="F2082" s="22" t="s">
        <v>78</v>
      </c>
      <c r="G2082" s="22" t="s">
        <v>79</v>
      </c>
      <c r="H2082" s="22" t="s">
        <v>12</v>
      </c>
      <c r="I2082" s="24">
        <v>0.45000000000000007</v>
      </c>
      <c r="J2082" s="25">
        <v>5000</v>
      </c>
      <c r="K2082" s="26">
        <f>I2082*J2082</f>
        <v>2250.0000000000005</v>
      </c>
      <c r="L2082" s="26">
        <f>K2082*M2082</f>
        <v>787.50000000000011</v>
      </c>
      <c r="M2082" s="27">
        <v>0.35</v>
      </c>
      <c r="O2082" s="1"/>
      <c r="P2082" s="2"/>
      <c r="Q2082" s="3"/>
      <c r="R2082" s="5"/>
    </row>
    <row r="2083" spans="1:18" x14ac:dyDescent="0.3">
      <c r="B2083" s="22" t="s">
        <v>23</v>
      </c>
      <c r="C2083" s="22">
        <v>1128299</v>
      </c>
      <c r="D2083" s="23">
        <v>44523</v>
      </c>
      <c r="E2083" s="22" t="s">
        <v>24</v>
      </c>
      <c r="F2083" s="22" t="s">
        <v>78</v>
      </c>
      <c r="G2083" s="22" t="s">
        <v>79</v>
      </c>
      <c r="H2083" s="22" t="s">
        <v>15</v>
      </c>
      <c r="I2083" s="24">
        <v>0.50000000000000011</v>
      </c>
      <c r="J2083" s="25">
        <v>5250</v>
      </c>
      <c r="K2083" s="26">
        <f>I2083*J2083</f>
        <v>2625.0000000000005</v>
      </c>
      <c r="L2083" s="26">
        <f>K2083*M2083</f>
        <v>1050.0000000000002</v>
      </c>
      <c r="M2083" s="27">
        <v>0.4</v>
      </c>
      <c r="O2083" s="1"/>
      <c r="P2083" s="2"/>
      <c r="Q2083" s="3"/>
      <c r="R2083" s="5"/>
    </row>
    <row r="2084" spans="1:18" x14ac:dyDescent="0.3">
      <c r="B2084" s="22" t="s">
        <v>23</v>
      </c>
      <c r="C2084" s="22">
        <v>1128299</v>
      </c>
      <c r="D2084" s="23">
        <v>44523</v>
      </c>
      <c r="E2084" s="22" t="s">
        <v>24</v>
      </c>
      <c r="F2084" s="22" t="s">
        <v>78</v>
      </c>
      <c r="G2084" s="22" t="s">
        <v>79</v>
      </c>
      <c r="H2084" s="22" t="s">
        <v>13</v>
      </c>
      <c r="I2084" s="24">
        <v>0.45000000000000007</v>
      </c>
      <c r="J2084" s="25">
        <v>3750</v>
      </c>
      <c r="K2084" s="26">
        <f t="shared" ref="K2084:K2087" si="685">I2084*J2084</f>
        <v>1687.5000000000002</v>
      </c>
      <c r="L2084" s="26">
        <f t="shared" ref="L2084:L2087" si="686">K2084*M2084</f>
        <v>590.625</v>
      </c>
      <c r="M2084" s="27">
        <v>0.35</v>
      </c>
      <c r="O2084" s="1"/>
      <c r="P2084" s="2"/>
      <c r="Q2084" s="3"/>
      <c r="R2084" s="5"/>
    </row>
    <row r="2085" spans="1:18" x14ac:dyDescent="0.3">
      <c r="B2085" s="22" t="s">
        <v>23</v>
      </c>
      <c r="C2085" s="22">
        <v>1128299</v>
      </c>
      <c r="D2085" s="23">
        <v>44523</v>
      </c>
      <c r="E2085" s="22" t="s">
        <v>24</v>
      </c>
      <c r="F2085" s="22" t="s">
        <v>78</v>
      </c>
      <c r="G2085" s="22" t="s">
        <v>79</v>
      </c>
      <c r="H2085" s="22" t="s">
        <v>14</v>
      </c>
      <c r="I2085" s="24">
        <v>0.45000000000000007</v>
      </c>
      <c r="J2085" s="25">
        <v>3500</v>
      </c>
      <c r="K2085" s="26">
        <f t="shared" si="685"/>
        <v>1575.0000000000002</v>
      </c>
      <c r="L2085" s="26">
        <f t="shared" si="686"/>
        <v>551.25</v>
      </c>
      <c r="M2085" s="27">
        <v>0.35</v>
      </c>
      <c r="O2085" s="1"/>
      <c r="P2085" s="2"/>
      <c r="Q2085" s="3"/>
      <c r="R2085" s="5"/>
    </row>
    <row r="2086" spans="1:18" x14ac:dyDescent="0.3">
      <c r="B2086" s="22" t="s">
        <v>23</v>
      </c>
      <c r="C2086" s="22">
        <v>1128299</v>
      </c>
      <c r="D2086" s="23">
        <v>44523</v>
      </c>
      <c r="E2086" s="22" t="s">
        <v>24</v>
      </c>
      <c r="F2086" s="22" t="s">
        <v>78</v>
      </c>
      <c r="G2086" s="22" t="s">
        <v>79</v>
      </c>
      <c r="H2086" s="22" t="s">
        <v>16</v>
      </c>
      <c r="I2086" s="24">
        <v>0.55000000000000004</v>
      </c>
      <c r="J2086" s="25">
        <v>3000</v>
      </c>
      <c r="K2086" s="26">
        <f t="shared" si="685"/>
        <v>1650.0000000000002</v>
      </c>
      <c r="L2086" s="26">
        <f t="shared" si="686"/>
        <v>495.00000000000006</v>
      </c>
      <c r="M2086" s="27">
        <v>0.3</v>
      </c>
      <c r="O2086" s="1"/>
      <c r="P2086" s="2"/>
      <c r="Q2086" s="3"/>
      <c r="R2086" s="5"/>
    </row>
    <row r="2087" spans="1:18" x14ac:dyDescent="0.3">
      <c r="B2087" s="22" t="s">
        <v>23</v>
      </c>
      <c r="C2087" s="22">
        <v>1128299</v>
      </c>
      <c r="D2087" s="23">
        <v>44523</v>
      </c>
      <c r="E2087" s="22" t="s">
        <v>24</v>
      </c>
      <c r="F2087" s="22" t="s">
        <v>78</v>
      </c>
      <c r="G2087" s="22" t="s">
        <v>79</v>
      </c>
      <c r="H2087" s="22" t="s">
        <v>17</v>
      </c>
      <c r="I2087" s="24">
        <v>0.60000000000000009</v>
      </c>
      <c r="J2087" s="25">
        <v>4250</v>
      </c>
      <c r="K2087" s="26">
        <f t="shared" si="685"/>
        <v>2550.0000000000005</v>
      </c>
      <c r="L2087" s="26">
        <f t="shared" si="686"/>
        <v>637.50000000000011</v>
      </c>
      <c r="M2087" s="27">
        <v>0.25</v>
      </c>
      <c r="O2087" s="1"/>
      <c r="P2087" s="2"/>
      <c r="Q2087" s="3"/>
      <c r="R2087" s="5"/>
    </row>
    <row r="2088" spans="1:18" x14ac:dyDescent="0.3">
      <c r="B2088" s="22" t="s">
        <v>23</v>
      </c>
      <c r="C2088" s="22">
        <v>1128299</v>
      </c>
      <c r="D2088" s="23">
        <v>44552</v>
      </c>
      <c r="E2088" s="22" t="s">
        <v>24</v>
      </c>
      <c r="F2088" s="22" t="s">
        <v>78</v>
      </c>
      <c r="G2088" s="22" t="s">
        <v>79</v>
      </c>
      <c r="H2088" s="22" t="s">
        <v>12</v>
      </c>
      <c r="I2088" s="24">
        <v>0.45000000000000007</v>
      </c>
      <c r="J2088" s="25">
        <v>6250</v>
      </c>
      <c r="K2088" s="26">
        <f>I2088*J2088</f>
        <v>2812.5000000000005</v>
      </c>
      <c r="L2088" s="26">
        <f>K2088*M2088</f>
        <v>984.37500000000011</v>
      </c>
      <c r="M2088" s="27">
        <v>0.35</v>
      </c>
      <c r="O2088" s="1"/>
      <c r="P2088" s="2"/>
      <c r="Q2088" s="3"/>
      <c r="R2088" s="5"/>
    </row>
    <row r="2089" spans="1:18" x14ac:dyDescent="0.3">
      <c r="B2089" s="22" t="s">
        <v>23</v>
      </c>
      <c r="C2089" s="22">
        <v>1128299</v>
      </c>
      <c r="D2089" s="23">
        <v>44552</v>
      </c>
      <c r="E2089" s="22" t="s">
        <v>24</v>
      </c>
      <c r="F2089" s="22" t="s">
        <v>78</v>
      </c>
      <c r="G2089" s="22" t="s">
        <v>79</v>
      </c>
      <c r="H2089" s="22" t="s">
        <v>15</v>
      </c>
      <c r="I2089" s="24">
        <v>0.50000000000000011</v>
      </c>
      <c r="J2089" s="25">
        <v>6250</v>
      </c>
      <c r="K2089" s="26">
        <f>I2089*J2089</f>
        <v>3125.0000000000009</v>
      </c>
      <c r="L2089" s="26">
        <f>K2089*M2089</f>
        <v>1250.0000000000005</v>
      </c>
      <c r="M2089" s="27">
        <v>0.4</v>
      </c>
      <c r="O2089" s="1"/>
      <c r="P2089" s="2"/>
      <c r="Q2089" s="3"/>
      <c r="R2089" s="5"/>
    </row>
    <row r="2090" spans="1:18" x14ac:dyDescent="0.3">
      <c r="B2090" s="22" t="s">
        <v>23</v>
      </c>
      <c r="C2090" s="22">
        <v>1128299</v>
      </c>
      <c r="D2090" s="23">
        <v>44552</v>
      </c>
      <c r="E2090" s="22" t="s">
        <v>24</v>
      </c>
      <c r="F2090" s="22" t="s">
        <v>78</v>
      </c>
      <c r="G2090" s="22" t="s">
        <v>79</v>
      </c>
      <c r="H2090" s="22" t="s">
        <v>13</v>
      </c>
      <c r="I2090" s="24">
        <v>0.45000000000000007</v>
      </c>
      <c r="J2090" s="25">
        <v>4250</v>
      </c>
      <c r="K2090" s="26">
        <f t="shared" ref="K2090:K2093" si="687">I2090*J2090</f>
        <v>1912.5000000000002</v>
      </c>
      <c r="L2090" s="26">
        <f t="shared" ref="L2090:L2093" si="688">K2090*M2090</f>
        <v>669.375</v>
      </c>
      <c r="M2090" s="27">
        <v>0.35</v>
      </c>
      <c r="O2090" s="1"/>
      <c r="P2090" s="2"/>
      <c r="Q2090" s="3"/>
      <c r="R2090" s="5"/>
    </row>
    <row r="2091" spans="1:18" x14ac:dyDescent="0.3">
      <c r="B2091" s="22" t="s">
        <v>23</v>
      </c>
      <c r="C2091" s="22">
        <v>1128299</v>
      </c>
      <c r="D2091" s="23">
        <v>44552</v>
      </c>
      <c r="E2091" s="22" t="s">
        <v>24</v>
      </c>
      <c r="F2091" s="22" t="s">
        <v>78</v>
      </c>
      <c r="G2091" s="22" t="s">
        <v>79</v>
      </c>
      <c r="H2091" s="22" t="s">
        <v>14</v>
      </c>
      <c r="I2091" s="24">
        <v>0.45000000000000007</v>
      </c>
      <c r="J2091" s="25">
        <v>4250</v>
      </c>
      <c r="K2091" s="26">
        <f t="shared" si="687"/>
        <v>1912.5000000000002</v>
      </c>
      <c r="L2091" s="26">
        <f t="shared" si="688"/>
        <v>669.375</v>
      </c>
      <c r="M2091" s="27">
        <v>0.35</v>
      </c>
      <c r="O2091" s="1"/>
      <c r="P2091" s="2"/>
      <c r="Q2091" s="3"/>
      <c r="R2091" s="5"/>
    </row>
    <row r="2092" spans="1:18" x14ac:dyDescent="0.3">
      <c r="B2092" s="22" t="s">
        <v>23</v>
      </c>
      <c r="C2092" s="22">
        <v>1128299</v>
      </c>
      <c r="D2092" s="23">
        <v>44552</v>
      </c>
      <c r="E2092" s="22" t="s">
        <v>24</v>
      </c>
      <c r="F2092" s="22" t="s">
        <v>78</v>
      </c>
      <c r="G2092" s="22" t="s">
        <v>79</v>
      </c>
      <c r="H2092" s="22" t="s">
        <v>16</v>
      </c>
      <c r="I2092" s="24">
        <v>0.55000000000000004</v>
      </c>
      <c r="J2092" s="25">
        <v>3500</v>
      </c>
      <c r="K2092" s="26">
        <f t="shared" si="687"/>
        <v>1925.0000000000002</v>
      </c>
      <c r="L2092" s="26">
        <f t="shared" si="688"/>
        <v>577.5</v>
      </c>
      <c r="M2092" s="27">
        <v>0.3</v>
      </c>
      <c r="O2092" s="1"/>
      <c r="P2092" s="2"/>
      <c r="Q2092" s="3"/>
      <c r="R2092" s="5"/>
    </row>
    <row r="2093" spans="1:18" x14ac:dyDescent="0.3">
      <c r="B2093" s="22" t="s">
        <v>23</v>
      </c>
      <c r="C2093" s="22">
        <v>1128299</v>
      </c>
      <c r="D2093" s="23">
        <v>44552</v>
      </c>
      <c r="E2093" s="22" t="s">
        <v>24</v>
      </c>
      <c r="F2093" s="22" t="s">
        <v>78</v>
      </c>
      <c r="G2093" s="22" t="s">
        <v>79</v>
      </c>
      <c r="H2093" s="22" t="s">
        <v>17</v>
      </c>
      <c r="I2093" s="24">
        <v>0.60000000000000009</v>
      </c>
      <c r="J2093" s="25">
        <v>4500</v>
      </c>
      <c r="K2093" s="26">
        <f t="shared" si="687"/>
        <v>2700.0000000000005</v>
      </c>
      <c r="L2093" s="26">
        <f t="shared" si="688"/>
        <v>675.00000000000011</v>
      </c>
      <c r="M2093" s="27">
        <v>0.25</v>
      </c>
      <c r="O2093" s="1"/>
      <c r="P2093" s="2"/>
      <c r="Q2093" s="3"/>
      <c r="R2093" s="5"/>
    </row>
    <row r="2094" spans="1:18" x14ac:dyDescent="0.3">
      <c r="A2094" s="8" t="s">
        <v>40</v>
      </c>
      <c r="B2094" s="22" t="s">
        <v>23</v>
      </c>
      <c r="C2094" s="22">
        <v>1128299</v>
      </c>
      <c r="D2094" s="23">
        <v>44222</v>
      </c>
      <c r="E2094" s="22" t="s">
        <v>24</v>
      </c>
      <c r="F2094" s="22" t="s">
        <v>81</v>
      </c>
      <c r="G2094" s="22" t="s">
        <v>80</v>
      </c>
      <c r="H2094" s="22" t="s">
        <v>12</v>
      </c>
      <c r="I2094" s="24">
        <v>0.34999999999999992</v>
      </c>
      <c r="J2094" s="25">
        <v>4750</v>
      </c>
      <c r="K2094" s="26">
        <f>I2094*J2094</f>
        <v>1662.4999999999995</v>
      </c>
      <c r="L2094" s="26">
        <f>K2094*M2094</f>
        <v>581.87499999999977</v>
      </c>
      <c r="M2094" s="27">
        <v>0.35</v>
      </c>
      <c r="O2094" s="1"/>
      <c r="P2094" s="2"/>
      <c r="Q2094" s="3"/>
      <c r="R2094" s="5"/>
    </row>
    <row r="2095" spans="1:18" x14ac:dyDescent="0.3">
      <c r="B2095" s="22" t="s">
        <v>23</v>
      </c>
      <c r="C2095" s="22">
        <v>1128299</v>
      </c>
      <c r="D2095" s="23">
        <v>44222</v>
      </c>
      <c r="E2095" s="22" t="s">
        <v>24</v>
      </c>
      <c r="F2095" s="22" t="s">
        <v>81</v>
      </c>
      <c r="G2095" s="22" t="s">
        <v>80</v>
      </c>
      <c r="H2095" s="22" t="s">
        <v>15</v>
      </c>
      <c r="I2095" s="24">
        <v>0.45</v>
      </c>
      <c r="J2095" s="25">
        <v>4750</v>
      </c>
      <c r="K2095" s="26">
        <f>I2095*J2095</f>
        <v>2137.5</v>
      </c>
      <c r="L2095" s="26">
        <f>K2095*M2095</f>
        <v>855</v>
      </c>
      <c r="M2095" s="27">
        <v>0.4</v>
      </c>
      <c r="O2095" s="1"/>
      <c r="P2095" s="2"/>
      <c r="Q2095" s="3"/>
      <c r="R2095" s="5"/>
    </row>
    <row r="2096" spans="1:18" x14ac:dyDescent="0.3">
      <c r="B2096" s="22" t="s">
        <v>23</v>
      </c>
      <c r="C2096" s="22">
        <v>1128299</v>
      </c>
      <c r="D2096" s="23">
        <v>44222</v>
      </c>
      <c r="E2096" s="22" t="s">
        <v>24</v>
      </c>
      <c r="F2096" s="22" t="s">
        <v>81</v>
      </c>
      <c r="G2096" s="22" t="s">
        <v>80</v>
      </c>
      <c r="H2096" s="22" t="s">
        <v>13</v>
      </c>
      <c r="I2096" s="24">
        <v>0.45</v>
      </c>
      <c r="J2096" s="25">
        <v>4750</v>
      </c>
      <c r="K2096" s="26">
        <f t="shared" ref="K2096:K2099" si="689">I2096*J2096</f>
        <v>2137.5</v>
      </c>
      <c r="L2096" s="26">
        <f t="shared" ref="L2096:L2099" si="690">K2096*M2096</f>
        <v>748.125</v>
      </c>
      <c r="M2096" s="27">
        <v>0.35</v>
      </c>
      <c r="O2096" s="1"/>
      <c r="P2096" s="2"/>
      <c r="Q2096" s="3"/>
      <c r="R2096" s="5"/>
    </row>
    <row r="2097" spans="2:18" x14ac:dyDescent="0.3">
      <c r="B2097" s="22" t="s">
        <v>23</v>
      </c>
      <c r="C2097" s="22">
        <v>1128299</v>
      </c>
      <c r="D2097" s="23">
        <v>44222</v>
      </c>
      <c r="E2097" s="22" t="s">
        <v>24</v>
      </c>
      <c r="F2097" s="22" t="s">
        <v>81</v>
      </c>
      <c r="G2097" s="22" t="s">
        <v>80</v>
      </c>
      <c r="H2097" s="22" t="s">
        <v>14</v>
      </c>
      <c r="I2097" s="24">
        <v>0.45</v>
      </c>
      <c r="J2097" s="25">
        <v>3250</v>
      </c>
      <c r="K2097" s="26">
        <f t="shared" si="689"/>
        <v>1462.5</v>
      </c>
      <c r="L2097" s="26">
        <f t="shared" si="690"/>
        <v>511.87499999999994</v>
      </c>
      <c r="M2097" s="27">
        <v>0.35</v>
      </c>
      <c r="O2097" s="1"/>
      <c r="P2097" s="2"/>
      <c r="Q2097" s="3"/>
      <c r="R2097" s="5"/>
    </row>
    <row r="2098" spans="2:18" x14ac:dyDescent="0.3">
      <c r="B2098" s="22" t="s">
        <v>23</v>
      </c>
      <c r="C2098" s="22">
        <v>1128299</v>
      </c>
      <c r="D2098" s="23">
        <v>44222</v>
      </c>
      <c r="E2098" s="22" t="s">
        <v>24</v>
      </c>
      <c r="F2098" s="22" t="s">
        <v>81</v>
      </c>
      <c r="G2098" s="22" t="s">
        <v>80</v>
      </c>
      <c r="H2098" s="22" t="s">
        <v>16</v>
      </c>
      <c r="I2098" s="24">
        <v>0.50000000000000011</v>
      </c>
      <c r="J2098" s="25">
        <v>2750</v>
      </c>
      <c r="K2098" s="26">
        <f t="shared" si="689"/>
        <v>1375.0000000000002</v>
      </c>
      <c r="L2098" s="26">
        <f t="shared" si="690"/>
        <v>412.50000000000006</v>
      </c>
      <c r="M2098" s="27">
        <v>0.3</v>
      </c>
      <c r="O2098" s="1"/>
      <c r="P2098" s="2"/>
      <c r="Q2098" s="3"/>
      <c r="R2098" s="5"/>
    </row>
    <row r="2099" spans="2:18" x14ac:dyDescent="0.3">
      <c r="B2099" s="22" t="s">
        <v>23</v>
      </c>
      <c r="C2099" s="22">
        <v>1128299</v>
      </c>
      <c r="D2099" s="23">
        <v>44222</v>
      </c>
      <c r="E2099" s="22" t="s">
        <v>24</v>
      </c>
      <c r="F2099" s="22" t="s">
        <v>81</v>
      </c>
      <c r="G2099" s="22" t="s">
        <v>80</v>
      </c>
      <c r="H2099" s="22" t="s">
        <v>17</v>
      </c>
      <c r="I2099" s="24">
        <v>0.45</v>
      </c>
      <c r="J2099" s="25">
        <v>4750</v>
      </c>
      <c r="K2099" s="26">
        <f t="shared" si="689"/>
        <v>2137.5</v>
      </c>
      <c r="L2099" s="26">
        <f t="shared" si="690"/>
        <v>534.375</v>
      </c>
      <c r="M2099" s="27">
        <v>0.25</v>
      </c>
      <c r="O2099" s="1"/>
      <c r="P2099" s="2"/>
      <c r="Q2099" s="3"/>
      <c r="R2099" s="5"/>
    </row>
    <row r="2100" spans="2:18" x14ac:dyDescent="0.3">
      <c r="B2100" s="22" t="s">
        <v>23</v>
      </c>
      <c r="C2100" s="22">
        <v>1128299</v>
      </c>
      <c r="D2100" s="23">
        <v>44253</v>
      </c>
      <c r="E2100" s="22" t="s">
        <v>24</v>
      </c>
      <c r="F2100" s="22" t="s">
        <v>81</v>
      </c>
      <c r="G2100" s="22" t="s">
        <v>80</v>
      </c>
      <c r="H2100" s="22" t="s">
        <v>12</v>
      </c>
      <c r="I2100" s="24">
        <v>0.34999999999999992</v>
      </c>
      <c r="J2100" s="25">
        <v>5250</v>
      </c>
      <c r="K2100" s="26">
        <f>I2100*J2100</f>
        <v>1837.4999999999995</v>
      </c>
      <c r="L2100" s="26">
        <f>K2100*M2100</f>
        <v>643.12499999999977</v>
      </c>
      <c r="M2100" s="27">
        <v>0.35</v>
      </c>
      <c r="O2100" s="1"/>
      <c r="P2100" s="2"/>
      <c r="Q2100" s="3"/>
      <c r="R2100" s="5"/>
    </row>
    <row r="2101" spans="2:18" x14ac:dyDescent="0.3">
      <c r="B2101" s="22" t="s">
        <v>23</v>
      </c>
      <c r="C2101" s="22">
        <v>1128299</v>
      </c>
      <c r="D2101" s="23">
        <v>44253</v>
      </c>
      <c r="E2101" s="22" t="s">
        <v>24</v>
      </c>
      <c r="F2101" s="22" t="s">
        <v>81</v>
      </c>
      <c r="G2101" s="22" t="s">
        <v>80</v>
      </c>
      <c r="H2101" s="22" t="s">
        <v>15</v>
      </c>
      <c r="I2101" s="24">
        <v>0.45</v>
      </c>
      <c r="J2101" s="25">
        <v>4250</v>
      </c>
      <c r="K2101" s="26">
        <f>I2101*J2101</f>
        <v>1912.5</v>
      </c>
      <c r="L2101" s="26">
        <f>K2101*M2101</f>
        <v>765</v>
      </c>
      <c r="M2101" s="27">
        <v>0.4</v>
      </c>
      <c r="O2101" s="1"/>
      <c r="P2101" s="2"/>
      <c r="Q2101" s="3"/>
      <c r="R2101" s="5"/>
    </row>
    <row r="2102" spans="2:18" x14ac:dyDescent="0.3">
      <c r="B2102" s="22" t="s">
        <v>23</v>
      </c>
      <c r="C2102" s="22">
        <v>1128299</v>
      </c>
      <c r="D2102" s="23">
        <v>44253</v>
      </c>
      <c r="E2102" s="22" t="s">
        <v>24</v>
      </c>
      <c r="F2102" s="22" t="s">
        <v>81</v>
      </c>
      <c r="G2102" s="22" t="s">
        <v>80</v>
      </c>
      <c r="H2102" s="22" t="s">
        <v>13</v>
      </c>
      <c r="I2102" s="24">
        <v>0.45</v>
      </c>
      <c r="J2102" s="25">
        <v>4250</v>
      </c>
      <c r="K2102" s="26">
        <f t="shared" ref="K2102:K2105" si="691">I2102*J2102</f>
        <v>1912.5</v>
      </c>
      <c r="L2102" s="26">
        <f t="shared" ref="L2102:L2105" si="692">K2102*M2102</f>
        <v>669.375</v>
      </c>
      <c r="M2102" s="27">
        <v>0.35</v>
      </c>
      <c r="O2102" s="1"/>
      <c r="P2102" s="2"/>
      <c r="Q2102" s="3"/>
      <c r="R2102" s="5"/>
    </row>
    <row r="2103" spans="2:18" x14ac:dyDescent="0.3">
      <c r="B2103" s="22" t="s">
        <v>23</v>
      </c>
      <c r="C2103" s="22">
        <v>1128299</v>
      </c>
      <c r="D2103" s="23">
        <v>44253</v>
      </c>
      <c r="E2103" s="22" t="s">
        <v>24</v>
      </c>
      <c r="F2103" s="22" t="s">
        <v>81</v>
      </c>
      <c r="G2103" s="22" t="s">
        <v>80</v>
      </c>
      <c r="H2103" s="22" t="s">
        <v>14</v>
      </c>
      <c r="I2103" s="24">
        <v>0.45</v>
      </c>
      <c r="J2103" s="25">
        <v>2750</v>
      </c>
      <c r="K2103" s="26">
        <f t="shared" si="691"/>
        <v>1237.5</v>
      </c>
      <c r="L2103" s="26">
        <f t="shared" si="692"/>
        <v>433.125</v>
      </c>
      <c r="M2103" s="27">
        <v>0.35</v>
      </c>
      <c r="O2103" s="1"/>
      <c r="P2103" s="2"/>
      <c r="Q2103" s="3"/>
      <c r="R2103" s="5"/>
    </row>
    <row r="2104" spans="2:18" x14ac:dyDescent="0.3">
      <c r="B2104" s="22" t="s">
        <v>23</v>
      </c>
      <c r="C2104" s="22">
        <v>1128299</v>
      </c>
      <c r="D2104" s="23">
        <v>44253</v>
      </c>
      <c r="E2104" s="22" t="s">
        <v>24</v>
      </c>
      <c r="F2104" s="22" t="s">
        <v>81</v>
      </c>
      <c r="G2104" s="22" t="s">
        <v>80</v>
      </c>
      <c r="H2104" s="22" t="s">
        <v>16</v>
      </c>
      <c r="I2104" s="24">
        <v>0.50000000000000011</v>
      </c>
      <c r="J2104" s="25">
        <v>2000</v>
      </c>
      <c r="K2104" s="26">
        <f t="shared" si="691"/>
        <v>1000.0000000000002</v>
      </c>
      <c r="L2104" s="26">
        <f t="shared" si="692"/>
        <v>300.00000000000006</v>
      </c>
      <c r="M2104" s="27">
        <v>0.3</v>
      </c>
      <c r="O2104" s="1"/>
      <c r="P2104" s="2"/>
      <c r="Q2104" s="3"/>
      <c r="R2104" s="5"/>
    </row>
    <row r="2105" spans="2:18" x14ac:dyDescent="0.3">
      <c r="B2105" s="22" t="s">
        <v>23</v>
      </c>
      <c r="C2105" s="22">
        <v>1128299</v>
      </c>
      <c r="D2105" s="23">
        <v>44253</v>
      </c>
      <c r="E2105" s="22" t="s">
        <v>24</v>
      </c>
      <c r="F2105" s="22" t="s">
        <v>81</v>
      </c>
      <c r="G2105" s="22" t="s">
        <v>80</v>
      </c>
      <c r="H2105" s="22" t="s">
        <v>17</v>
      </c>
      <c r="I2105" s="24">
        <v>0.45</v>
      </c>
      <c r="J2105" s="25">
        <v>4000</v>
      </c>
      <c r="K2105" s="26">
        <f t="shared" si="691"/>
        <v>1800</v>
      </c>
      <c r="L2105" s="26">
        <f t="shared" si="692"/>
        <v>450</v>
      </c>
      <c r="M2105" s="27">
        <v>0.25</v>
      </c>
      <c r="O2105" s="1"/>
      <c r="P2105" s="2"/>
      <c r="Q2105" s="3"/>
      <c r="R2105" s="5"/>
    </row>
    <row r="2106" spans="2:18" x14ac:dyDescent="0.3">
      <c r="B2106" s="22" t="s">
        <v>23</v>
      </c>
      <c r="C2106" s="22">
        <v>1128299</v>
      </c>
      <c r="D2106" s="23">
        <v>44280</v>
      </c>
      <c r="E2106" s="22" t="s">
        <v>24</v>
      </c>
      <c r="F2106" s="22" t="s">
        <v>81</v>
      </c>
      <c r="G2106" s="22" t="s">
        <v>80</v>
      </c>
      <c r="H2106" s="22" t="s">
        <v>12</v>
      </c>
      <c r="I2106" s="24">
        <v>0.45</v>
      </c>
      <c r="J2106" s="25">
        <v>5500</v>
      </c>
      <c r="K2106" s="26">
        <f>I2106*J2106</f>
        <v>2475</v>
      </c>
      <c r="L2106" s="26">
        <f>K2106*M2106</f>
        <v>866.25</v>
      </c>
      <c r="M2106" s="27">
        <v>0.35</v>
      </c>
      <c r="O2106" s="1"/>
      <c r="P2106" s="2"/>
      <c r="Q2106" s="3"/>
      <c r="R2106" s="5"/>
    </row>
    <row r="2107" spans="2:18" x14ac:dyDescent="0.3">
      <c r="B2107" s="22" t="s">
        <v>23</v>
      </c>
      <c r="C2107" s="22">
        <v>1128299</v>
      </c>
      <c r="D2107" s="23">
        <v>44280</v>
      </c>
      <c r="E2107" s="22" t="s">
        <v>24</v>
      </c>
      <c r="F2107" s="22" t="s">
        <v>81</v>
      </c>
      <c r="G2107" s="22" t="s">
        <v>80</v>
      </c>
      <c r="H2107" s="22" t="s">
        <v>15</v>
      </c>
      <c r="I2107" s="24">
        <v>0.55000000000000004</v>
      </c>
      <c r="J2107" s="25">
        <v>4000</v>
      </c>
      <c r="K2107" s="26">
        <f>I2107*J2107</f>
        <v>2200</v>
      </c>
      <c r="L2107" s="26">
        <f>K2107*M2107</f>
        <v>880</v>
      </c>
      <c r="M2107" s="27">
        <v>0.4</v>
      </c>
      <c r="O2107" s="1"/>
      <c r="P2107" s="2"/>
      <c r="Q2107" s="3"/>
      <c r="R2107" s="5"/>
    </row>
    <row r="2108" spans="2:18" x14ac:dyDescent="0.3">
      <c r="B2108" s="22" t="s">
        <v>23</v>
      </c>
      <c r="C2108" s="22">
        <v>1128299</v>
      </c>
      <c r="D2108" s="23">
        <v>44280</v>
      </c>
      <c r="E2108" s="22" t="s">
        <v>24</v>
      </c>
      <c r="F2108" s="22" t="s">
        <v>81</v>
      </c>
      <c r="G2108" s="22" t="s">
        <v>80</v>
      </c>
      <c r="H2108" s="22" t="s">
        <v>13</v>
      </c>
      <c r="I2108" s="24">
        <v>0.55000000000000004</v>
      </c>
      <c r="J2108" s="25">
        <v>4000</v>
      </c>
      <c r="K2108" s="26">
        <f t="shared" ref="K2108:K2111" si="693">I2108*J2108</f>
        <v>2200</v>
      </c>
      <c r="L2108" s="26">
        <f t="shared" ref="L2108:L2111" si="694">K2108*M2108</f>
        <v>770</v>
      </c>
      <c r="M2108" s="27">
        <v>0.35</v>
      </c>
      <c r="O2108" s="1"/>
      <c r="P2108" s="2"/>
      <c r="Q2108" s="3"/>
      <c r="R2108" s="5"/>
    </row>
    <row r="2109" spans="2:18" x14ac:dyDescent="0.3">
      <c r="B2109" s="22" t="s">
        <v>23</v>
      </c>
      <c r="C2109" s="22">
        <v>1128299</v>
      </c>
      <c r="D2109" s="23">
        <v>44280</v>
      </c>
      <c r="E2109" s="22" t="s">
        <v>24</v>
      </c>
      <c r="F2109" s="22" t="s">
        <v>81</v>
      </c>
      <c r="G2109" s="22" t="s">
        <v>80</v>
      </c>
      <c r="H2109" s="22" t="s">
        <v>14</v>
      </c>
      <c r="I2109" s="24">
        <v>0.55000000000000004</v>
      </c>
      <c r="J2109" s="25">
        <v>2750</v>
      </c>
      <c r="K2109" s="26">
        <f t="shared" si="693"/>
        <v>1512.5000000000002</v>
      </c>
      <c r="L2109" s="26">
        <f t="shared" si="694"/>
        <v>529.375</v>
      </c>
      <c r="M2109" s="27">
        <v>0.35</v>
      </c>
      <c r="O2109" s="1"/>
      <c r="P2109" s="2"/>
      <c r="Q2109" s="3"/>
      <c r="R2109" s="5"/>
    </row>
    <row r="2110" spans="2:18" x14ac:dyDescent="0.3">
      <c r="B2110" s="22" t="s">
        <v>23</v>
      </c>
      <c r="C2110" s="22">
        <v>1128299</v>
      </c>
      <c r="D2110" s="23">
        <v>44280</v>
      </c>
      <c r="E2110" s="22" t="s">
        <v>24</v>
      </c>
      <c r="F2110" s="22" t="s">
        <v>81</v>
      </c>
      <c r="G2110" s="22" t="s">
        <v>80</v>
      </c>
      <c r="H2110" s="22" t="s">
        <v>16</v>
      </c>
      <c r="I2110" s="24">
        <v>0.60000000000000009</v>
      </c>
      <c r="J2110" s="25">
        <v>1750</v>
      </c>
      <c r="K2110" s="26">
        <f t="shared" si="693"/>
        <v>1050.0000000000002</v>
      </c>
      <c r="L2110" s="26">
        <f t="shared" si="694"/>
        <v>315.00000000000006</v>
      </c>
      <c r="M2110" s="27">
        <v>0.3</v>
      </c>
      <c r="O2110" s="1"/>
      <c r="P2110" s="2"/>
      <c r="Q2110" s="3"/>
      <c r="R2110" s="5"/>
    </row>
    <row r="2111" spans="2:18" x14ac:dyDescent="0.3">
      <c r="B2111" s="22" t="s">
        <v>23</v>
      </c>
      <c r="C2111" s="22">
        <v>1128299</v>
      </c>
      <c r="D2111" s="23">
        <v>44280</v>
      </c>
      <c r="E2111" s="22" t="s">
        <v>24</v>
      </c>
      <c r="F2111" s="22" t="s">
        <v>81</v>
      </c>
      <c r="G2111" s="22" t="s">
        <v>80</v>
      </c>
      <c r="H2111" s="22" t="s">
        <v>17</v>
      </c>
      <c r="I2111" s="24">
        <v>0.55000000000000004</v>
      </c>
      <c r="J2111" s="25">
        <v>3750</v>
      </c>
      <c r="K2111" s="26">
        <f t="shared" si="693"/>
        <v>2062.5</v>
      </c>
      <c r="L2111" s="26">
        <f t="shared" si="694"/>
        <v>515.625</v>
      </c>
      <c r="M2111" s="27">
        <v>0.25</v>
      </c>
      <c r="O2111" s="1"/>
      <c r="P2111" s="2"/>
      <c r="Q2111" s="3"/>
      <c r="R2111" s="5"/>
    </row>
    <row r="2112" spans="2:18" x14ac:dyDescent="0.3">
      <c r="B2112" s="22" t="s">
        <v>23</v>
      </c>
      <c r="C2112" s="22">
        <v>1128299</v>
      </c>
      <c r="D2112" s="23">
        <v>44312</v>
      </c>
      <c r="E2112" s="22" t="s">
        <v>24</v>
      </c>
      <c r="F2112" s="22" t="s">
        <v>81</v>
      </c>
      <c r="G2112" s="22" t="s">
        <v>80</v>
      </c>
      <c r="H2112" s="22" t="s">
        <v>12</v>
      </c>
      <c r="I2112" s="24">
        <v>0.55000000000000004</v>
      </c>
      <c r="J2112" s="25">
        <v>5500</v>
      </c>
      <c r="K2112" s="26">
        <f>I2112*J2112</f>
        <v>3025.0000000000005</v>
      </c>
      <c r="L2112" s="26">
        <f>K2112*M2112</f>
        <v>1058.75</v>
      </c>
      <c r="M2112" s="27">
        <v>0.35</v>
      </c>
      <c r="O2112" s="1"/>
      <c r="P2112" s="2"/>
      <c r="Q2112" s="3"/>
      <c r="R2112" s="5"/>
    </row>
    <row r="2113" spans="2:18" x14ac:dyDescent="0.3">
      <c r="B2113" s="22" t="s">
        <v>23</v>
      </c>
      <c r="C2113" s="22">
        <v>1128299</v>
      </c>
      <c r="D2113" s="23">
        <v>44312</v>
      </c>
      <c r="E2113" s="22" t="s">
        <v>24</v>
      </c>
      <c r="F2113" s="22" t="s">
        <v>81</v>
      </c>
      <c r="G2113" s="22" t="s">
        <v>80</v>
      </c>
      <c r="H2113" s="22" t="s">
        <v>15</v>
      </c>
      <c r="I2113" s="24">
        <v>0.60000000000000009</v>
      </c>
      <c r="J2113" s="25">
        <v>3500</v>
      </c>
      <c r="K2113" s="26">
        <f>I2113*J2113</f>
        <v>2100.0000000000005</v>
      </c>
      <c r="L2113" s="26">
        <f>K2113*M2113</f>
        <v>840.00000000000023</v>
      </c>
      <c r="M2113" s="27">
        <v>0.4</v>
      </c>
      <c r="O2113" s="1"/>
      <c r="P2113" s="2"/>
      <c r="Q2113" s="3"/>
      <c r="R2113" s="5"/>
    </row>
    <row r="2114" spans="2:18" x14ac:dyDescent="0.3">
      <c r="B2114" s="22" t="s">
        <v>23</v>
      </c>
      <c r="C2114" s="22">
        <v>1128299</v>
      </c>
      <c r="D2114" s="23">
        <v>44312</v>
      </c>
      <c r="E2114" s="22" t="s">
        <v>24</v>
      </c>
      <c r="F2114" s="22" t="s">
        <v>81</v>
      </c>
      <c r="G2114" s="22" t="s">
        <v>80</v>
      </c>
      <c r="H2114" s="22" t="s">
        <v>13</v>
      </c>
      <c r="I2114" s="24">
        <v>0.60000000000000009</v>
      </c>
      <c r="J2114" s="25">
        <v>4000</v>
      </c>
      <c r="K2114" s="26">
        <f t="shared" ref="K2114:K2117" si="695">I2114*J2114</f>
        <v>2400.0000000000005</v>
      </c>
      <c r="L2114" s="26">
        <f t="shared" ref="L2114:L2117" si="696">K2114*M2114</f>
        <v>840.00000000000011</v>
      </c>
      <c r="M2114" s="27">
        <v>0.35</v>
      </c>
      <c r="O2114" s="1"/>
      <c r="P2114" s="2"/>
      <c r="Q2114" s="3"/>
      <c r="R2114" s="5"/>
    </row>
    <row r="2115" spans="2:18" x14ac:dyDescent="0.3">
      <c r="B2115" s="22" t="s">
        <v>23</v>
      </c>
      <c r="C2115" s="22">
        <v>1128299</v>
      </c>
      <c r="D2115" s="23">
        <v>44312</v>
      </c>
      <c r="E2115" s="22" t="s">
        <v>24</v>
      </c>
      <c r="F2115" s="22" t="s">
        <v>81</v>
      </c>
      <c r="G2115" s="22" t="s">
        <v>80</v>
      </c>
      <c r="H2115" s="22" t="s">
        <v>14</v>
      </c>
      <c r="I2115" s="24">
        <v>0.55000000000000004</v>
      </c>
      <c r="J2115" s="25">
        <v>3000</v>
      </c>
      <c r="K2115" s="26">
        <f t="shared" si="695"/>
        <v>1650.0000000000002</v>
      </c>
      <c r="L2115" s="26">
        <f t="shared" si="696"/>
        <v>577.5</v>
      </c>
      <c r="M2115" s="27">
        <v>0.35</v>
      </c>
      <c r="O2115" s="1"/>
      <c r="P2115" s="2"/>
      <c r="Q2115" s="3"/>
      <c r="R2115" s="5"/>
    </row>
    <row r="2116" spans="2:18" x14ac:dyDescent="0.3">
      <c r="B2116" s="22" t="s">
        <v>23</v>
      </c>
      <c r="C2116" s="22">
        <v>1128299</v>
      </c>
      <c r="D2116" s="23">
        <v>44312</v>
      </c>
      <c r="E2116" s="22" t="s">
        <v>24</v>
      </c>
      <c r="F2116" s="22" t="s">
        <v>81</v>
      </c>
      <c r="G2116" s="22" t="s">
        <v>80</v>
      </c>
      <c r="H2116" s="22" t="s">
        <v>16</v>
      </c>
      <c r="I2116" s="24">
        <v>0.60000000000000009</v>
      </c>
      <c r="J2116" s="25">
        <v>2000</v>
      </c>
      <c r="K2116" s="26">
        <f t="shared" si="695"/>
        <v>1200.0000000000002</v>
      </c>
      <c r="L2116" s="26">
        <f t="shared" si="696"/>
        <v>360.00000000000006</v>
      </c>
      <c r="M2116" s="27">
        <v>0.3</v>
      </c>
      <c r="O2116" s="1"/>
      <c r="P2116" s="2"/>
      <c r="Q2116" s="3"/>
      <c r="R2116" s="5"/>
    </row>
    <row r="2117" spans="2:18" x14ac:dyDescent="0.3">
      <c r="B2117" s="22" t="s">
        <v>23</v>
      </c>
      <c r="C2117" s="22">
        <v>1128299</v>
      </c>
      <c r="D2117" s="23">
        <v>44312</v>
      </c>
      <c r="E2117" s="22" t="s">
        <v>24</v>
      </c>
      <c r="F2117" s="22" t="s">
        <v>81</v>
      </c>
      <c r="G2117" s="22" t="s">
        <v>80</v>
      </c>
      <c r="H2117" s="22" t="s">
        <v>17</v>
      </c>
      <c r="I2117" s="24">
        <v>0.75000000000000011</v>
      </c>
      <c r="J2117" s="25">
        <v>3750</v>
      </c>
      <c r="K2117" s="26">
        <f t="shared" si="695"/>
        <v>2812.5000000000005</v>
      </c>
      <c r="L2117" s="26">
        <f t="shared" si="696"/>
        <v>703.12500000000011</v>
      </c>
      <c r="M2117" s="27">
        <v>0.25</v>
      </c>
      <c r="O2117" s="1"/>
      <c r="P2117" s="2"/>
      <c r="Q2117" s="3"/>
      <c r="R2117" s="5"/>
    </row>
    <row r="2118" spans="2:18" x14ac:dyDescent="0.3">
      <c r="B2118" s="22" t="s">
        <v>23</v>
      </c>
      <c r="C2118" s="22">
        <v>1128299</v>
      </c>
      <c r="D2118" s="23">
        <v>44343</v>
      </c>
      <c r="E2118" s="22" t="s">
        <v>24</v>
      </c>
      <c r="F2118" s="22" t="s">
        <v>81</v>
      </c>
      <c r="G2118" s="22" t="s">
        <v>80</v>
      </c>
      <c r="H2118" s="22" t="s">
        <v>12</v>
      </c>
      <c r="I2118" s="24">
        <v>0.55000000000000004</v>
      </c>
      <c r="J2118" s="25">
        <v>5750</v>
      </c>
      <c r="K2118" s="26">
        <f>I2118*J2118</f>
        <v>3162.5000000000005</v>
      </c>
      <c r="L2118" s="26">
        <f>K2118*M2118</f>
        <v>1106.875</v>
      </c>
      <c r="M2118" s="27">
        <v>0.35</v>
      </c>
      <c r="O2118" s="1"/>
      <c r="P2118" s="2"/>
      <c r="Q2118" s="3"/>
      <c r="R2118" s="5"/>
    </row>
    <row r="2119" spans="2:18" x14ac:dyDescent="0.3">
      <c r="B2119" s="22" t="s">
        <v>23</v>
      </c>
      <c r="C2119" s="22">
        <v>1128299</v>
      </c>
      <c r="D2119" s="23">
        <v>44343</v>
      </c>
      <c r="E2119" s="22" t="s">
        <v>24</v>
      </c>
      <c r="F2119" s="22" t="s">
        <v>81</v>
      </c>
      <c r="G2119" s="22" t="s">
        <v>80</v>
      </c>
      <c r="H2119" s="22" t="s">
        <v>15</v>
      </c>
      <c r="I2119" s="24">
        <v>0.60000000000000009</v>
      </c>
      <c r="J2119" s="25">
        <v>4250</v>
      </c>
      <c r="K2119" s="26">
        <f>I2119*J2119</f>
        <v>2550.0000000000005</v>
      </c>
      <c r="L2119" s="26">
        <f>K2119*M2119</f>
        <v>1020.0000000000002</v>
      </c>
      <c r="M2119" s="27">
        <v>0.4</v>
      </c>
      <c r="O2119" s="1"/>
      <c r="P2119" s="2"/>
      <c r="Q2119" s="3"/>
      <c r="R2119" s="5"/>
    </row>
    <row r="2120" spans="2:18" x14ac:dyDescent="0.3">
      <c r="B2120" s="22" t="s">
        <v>23</v>
      </c>
      <c r="C2120" s="22">
        <v>1128299</v>
      </c>
      <c r="D2120" s="23">
        <v>44343</v>
      </c>
      <c r="E2120" s="22" t="s">
        <v>24</v>
      </c>
      <c r="F2120" s="22" t="s">
        <v>81</v>
      </c>
      <c r="G2120" s="22" t="s">
        <v>80</v>
      </c>
      <c r="H2120" s="22" t="s">
        <v>13</v>
      </c>
      <c r="I2120" s="24">
        <v>0.60000000000000009</v>
      </c>
      <c r="J2120" s="25">
        <v>4500</v>
      </c>
      <c r="K2120" s="26">
        <f t="shared" ref="K2120:K2123" si="697">I2120*J2120</f>
        <v>2700.0000000000005</v>
      </c>
      <c r="L2120" s="26">
        <f t="shared" ref="L2120:L2123" si="698">K2120*M2120</f>
        <v>945.00000000000011</v>
      </c>
      <c r="M2120" s="27">
        <v>0.35</v>
      </c>
      <c r="O2120" s="1"/>
      <c r="P2120" s="2"/>
      <c r="Q2120" s="3"/>
      <c r="R2120" s="5"/>
    </row>
    <row r="2121" spans="2:18" x14ac:dyDescent="0.3">
      <c r="B2121" s="22" t="s">
        <v>23</v>
      </c>
      <c r="C2121" s="22">
        <v>1128299</v>
      </c>
      <c r="D2121" s="23">
        <v>44343</v>
      </c>
      <c r="E2121" s="22" t="s">
        <v>24</v>
      </c>
      <c r="F2121" s="22" t="s">
        <v>81</v>
      </c>
      <c r="G2121" s="22" t="s">
        <v>80</v>
      </c>
      <c r="H2121" s="22" t="s">
        <v>14</v>
      </c>
      <c r="I2121" s="24">
        <v>0.55000000000000004</v>
      </c>
      <c r="J2121" s="25">
        <v>3500</v>
      </c>
      <c r="K2121" s="26">
        <f t="shared" si="697"/>
        <v>1925.0000000000002</v>
      </c>
      <c r="L2121" s="26">
        <f t="shared" si="698"/>
        <v>673.75</v>
      </c>
      <c r="M2121" s="27">
        <v>0.35</v>
      </c>
      <c r="O2121" s="1"/>
      <c r="P2121" s="2"/>
      <c r="Q2121" s="3"/>
      <c r="R2121" s="5"/>
    </row>
    <row r="2122" spans="2:18" x14ac:dyDescent="0.3">
      <c r="B2122" s="22" t="s">
        <v>23</v>
      </c>
      <c r="C2122" s="22">
        <v>1128299</v>
      </c>
      <c r="D2122" s="23">
        <v>44343</v>
      </c>
      <c r="E2122" s="22" t="s">
        <v>24</v>
      </c>
      <c r="F2122" s="22" t="s">
        <v>81</v>
      </c>
      <c r="G2122" s="22" t="s">
        <v>80</v>
      </c>
      <c r="H2122" s="22" t="s">
        <v>16</v>
      </c>
      <c r="I2122" s="24">
        <v>0.60000000000000009</v>
      </c>
      <c r="J2122" s="25">
        <v>2500</v>
      </c>
      <c r="K2122" s="26">
        <f t="shared" si="697"/>
        <v>1500.0000000000002</v>
      </c>
      <c r="L2122" s="26">
        <f t="shared" si="698"/>
        <v>450.00000000000006</v>
      </c>
      <c r="M2122" s="27">
        <v>0.3</v>
      </c>
      <c r="O2122" s="1"/>
      <c r="P2122" s="2"/>
      <c r="Q2122" s="3"/>
      <c r="R2122" s="5"/>
    </row>
    <row r="2123" spans="2:18" x14ac:dyDescent="0.3">
      <c r="B2123" s="22" t="s">
        <v>23</v>
      </c>
      <c r="C2123" s="22">
        <v>1128299</v>
      </c>
      <c r="D2123" s="23">
        <v>44343</v>
      </c>
      <c r="E2123" s="22" t="s">
        <v>24</v>
      </c>
      <c r="F2123" s="22" t="s">
        <v>81</v>
      </c>
      <c r="G2123" s="22" t="s">
        <v>80</v>
      </c>
      <c r="H2123" s="22" t="s">
        <v>17</v>
      </c>
      <c r="I2123" s="24">
        <v>0.75000000000000011</v>
      </c>
      <c r="J2123" s="25">
        <v>4250</v>
      </c>
      <c r="K2123" s="26">
        <f t="shared" si="697"/>
        <v>3187.5000000000005</v>
      </c>
      <c r="L2123" s="26">
        <f t="shared" si="698"/>
        <v>796.87500000000011</v>
      </c>
      <c r="M2123" s="27">
        <v>0.25</v>
      </c>
      <c r="O2123" s="1"/>
      <c r="P2123" s="2"/>
      <c r="Q2123" s="3"/>
      <c r="R2123" s="5"/>
    </row>
    <row r="2124" spans="2:18" x14ac:dyDescent="0.3">
      <c r="B2124" s="22" t="s">
        <v>23</v>
      </c>
      <c r="C2124" s="22">
        <v>1128299</v>
      </c>
      <c r="D2124" s="23">
        <v>44373</v>
      </c>
      <c r="E2124" s="22" t="s">
        <v>24</v>
      </c>
      <c r="F2124" s="22" t="s">
        <v>81</v>
      </c>
      <c r="G2124" s="22" t="s">
        <v>80</v>
      </c>
      <c r="H2124" s="22" t="s">
        <v>12</v>
      </c>
      <c r="I2124" s="24">
        <v>0.55000000000000004</v>
      </c>
      <c r="J2124" s="25">
        <v>7000</v>
      </c>
      <c r="K2124" s="26">
        <f>I2124*J2124</f>
        <v>3850.0000000000005</v>
      </c>
      <c r="L2124" s="26">
        <f>K2124*M2124</f>
        <v>1347.5</v>
      </c>
      <c r="M2124" s="27">
        <v>0.35</v>
      </c>
      <c r="O2124" s="1"/>
      <c r="P2124" s="2"/>
      <c r="Q2124" s="3"/>
      <c r="R2124" s="5"/>
    </row>
    <row r="2125" spans="2:18" x14ac:dyDescent="0.3">
      <c r="B2125" s="22" t="s">
        <v>23</v>
      </c>
      <c r="C2125" s="22">
        <v>1128299</v>
      </c>
      <c r="D2125" s="23">
        <v>44373</v>
      </c>
      <c r="E2125" s="22" t="s">
        <v>24</v>
      </c>
      <c r="F2125" s="22" t="s">
        <v>81</v>
      </c>
      <c r="G2125" s="22" t="s">
        <v>80</v>
      </c>
      <c r="H2125" s="22" t="s">
        <v>15</v>
      </c>
      <c r="I2125" s="24">
        <v>0.60000000000000009</v>
      </c>
      <c r="J2125" s="25">
        <v>5500</v>
      </c>
      <c r="K2125" s="26">
        <f>I2125*J2125</f>
        <v>3300.0000000000005</v>
      </c>
      <c r="L2125" s="26">
        <f>K2125*M2125</f>
        <v>1320.0000000000002</v>
      </c>
      <c r="M2125" s="27">
        <v>0.4</v>
      </c>
      <c r="O2125" s="1"/>
      <c r="P2125" s="2"/>
      <c r="Q2125" s="3"/>
      <c r="R2125" s="5"/>
    </row>
    <row r="2126" spans="2:18" x14ac:dyDescent="0.3">
      <c r="B2126" s="22" t="s">
        <v>23</v>
      </c>
      <c r="C2126" s="22">
        <v>1128299</v>
      </c>
      <c r="D2126" s="23">
        <v>44373</v>
      </c>
      <c r="E2126" s="22" t="s">
        <v>24</v>
      </c>
      <c r="F2126" s="22" t="s">
        <v>81</v>
      </c>
      <c r="G2126" s="22" t="s">
        <v>80</v>
      </c>
      <c r="H2126" s="22" t="s">
        <v>13</v>
      </c>
      <c r="I2126" s="24">
        <v>0.60000000000000009</v>
      </c>
      <c r="J2126" s="25">
        <v>5500</v>
      </c>
      <c r="K2126" s="26">
        <f t="shared" ref="K2126:K2129" si="699">I2126*J2126</f>
        <v>3300.0000000000005</v>
      </c>
      <c r="L2126" s="26">
        <f t="shared" ref="L2126:L2129" si="700">K2126*M2126</f>
        <v>1155</v>
      </c>
      <c r="M2126" s="27">
        <v>0.35</v>
      </c>
      <c r="O2126" s="1"/>
      <c r="P2126" s="2"/>
      <c r="Q2126" s="3"/>
      <c r="R2126" s="5"/>
    </row>
    <row r="2127" spans="2:18" x14ac:dyDescent="0.3">
      <c r="B2127" s="22" t="s">
        <v>23</v>
      </c>
      <c r="C2127" s="22">
        <v>1128299</v>
      </c>
      <c r="D2127" s="23">
        <v>44373</v>
      </c>
      <c r="E2127" s="22" t="s">
        <v>24</v>
      </c>
      <c r="F2127" s="22" t="s">
        <v>81</v>
      </c>
      <c r="G2127" s="22" t="s">
        <v>80</v>
      </c>
      <c r="H2127" s="22" t="s">
        <v>14</v>
      </c>
      <c r="I2127" s="24">
        <v>0.55000000000000004</v>
      </c>
      <c r="J2127" s="25">
        <v>4250</v>
      </c>
      <c r="K2127" s="26">
        <f t="shared" si="699"/>
        <v>2337.5</v>
      </c>
      <c r="L2127" s="26">
        <f t="shared" si="700"/>
        <v>818.125</v>
      </c>
      <c r="M2127" s="27">
        <v>0.35</v>
      </c>
      <c r="O2127" s="1"/>
      <c r="P2127" s="2"/>
      <c r="Q2127" s="3"/>
      <c r="R2127" s="5"/>
    </row>
    <row r="2128" spans="2:18" x14ac:dyDescent="0.3">
      <c r="B2128" s="22" t="s">
        <v>23</v>
      </c>
      <c r="C2128" s="22">
        <v>1128299</v>
      </c>
      <c r="D2128" s="23">
        <v>44373</v>
      </c>
      <c r="E2128" s="22" t="s">
        <v>24</v>
      </c>
      <c r="F2128" s="22" t="s">
        <v>81</v>
      </c>
      <c r="G2128" s="22" t="s">
        <v>80</v>
      </c>
      <c r="H2128" s="22" t="s">
        <v>16</v>
      </c>
      <c r="I2128" s="24">
        <v>0.60000000000000009</v>
      </c>
      <c r="J2128" s="25">
        <v>3000</v>
      </c>
      <c r="K2128" s="26">
        <f t="shared" si="699"/>
        <v>1800.0000000000002</v>
      </c>
      <c r="L2128" s="26">
        <f t="shared" si="700"/>
        <v>540</v>
      </c>
      <c r="M2128" s="27">
        <v>0.3</v>
      </c>
      <c r="O2128" s="1"/>
      <c r="P2128" s="2"/>
      <c r="Q2128" s="3"/>
      <c r="R2128" s="5"/>
    </row>
    <row r="2129" spans="2:18" x14ac:dyDescent="0.3">
      <c r="B2129" s="22" t="s">
        <v>23</v>
      </c>
      <c r="C2129" s="22">
        <v>1128299</v>
      </c>
      <c r="D2129" s="23">
        <v>44373</v>
      </c>
      <c r="E2129" s="22" t="s">
        <v>24</v>
      </c>
      <c r="F2129" s="22" t="s">
        <v>81</v>
      </c>
      <c r="G2129" s="22" t="s">
        <v>80</v>
      </c>
      <c r="H2129" s="22" t="s">
        <v>17</v>
      </c>
      <c r="I2129" s="24">
        <v>0.75000000000000011</v>
      </c>
      <c r="J2129" s="25">
        <v>6000</v>
      </c>
      <c r="K2129" s="26">
        <f t="shared" si="699"/>
        <v>4500.0000000000009</v>
      </c>
      <c r="L2129" s="26">
        <f t="shared" si="700"/>
        <v>1125.0000000000002</v>
      </c>
      <c r="M2129" s="27">
        <v>0.25</v>
      </c>
      <c r="O2129" s="1"/>
      <c r="P2129" s="2"/>
      <c r="Q2129" s="3"/>
      <c r="R2129" s="5"/>
    </row>
    <row r="2130" spans="2:18" x14ac:dyDescent="0.3">
      <c r="B2130" s="22" t="s">
        <v>23</v>
      </c>
      <c r="C2130" s="22">
        <v>1128299</v>
      </c>
      <c r="D2130" s="23">
        <v>44402</v>
      </c>
      <c r="E2130" s="22" t="s">
        <v>24</v>
      </c>
      <c r="F2130" s="22" t="s">
        <v>81</v>
      </c>
      <c r="G2130" s="22" t="s">
        <v>80</v>
      </c>
      <c r="H2130" s="22" t="s">
        <v>12</v>
      </c>
      <c r="I2130" s="24">
        <v>0.55000000000000004</v>
      </c>
      <c r="J2130" s="25">
        <v>7500</v>
      </c>
      <c r="K2130" s="26">
        <f>I2130*J2130</f>
        <v>4125</v>
      </c>
      <c r="L2130" s="26">
        <f>K2130*M2130</f>
        <v>1443.75</v>
      </c>
      <c r="M2130" s="27">
        <v>0.35</v>
      </c>
      <c r="O2130" s="1"/>
      <c r="P2130" s="2"/>
      <c r="Q2130" s="3"/>
      <c r="R2130" s="5"/>
    </row>
    <row r="2131" spans="2:18" x14ac:dyDescent="0.3">
      <c r="B2131" s="22" t="s">
        <v>23</v>
      </c>
      <c r="C2131" s="22">
        <v>1128299</v>
      </c>
      <c r="D2131" s="23">
        <v>44402</v>
      </c>
      <c r="E2131" s="22" t="s">
        <v>24</v>
      </c>
      <c r="F2131" s="22" t="s">
        <v>81</v>
      </c>
      <c r="G2131" s="22" t="s">
        <v>80</v>
      </c>
      <c r="H2131" s="22" t="s">
        <v>15</v>
      </c>
      <c r="I2131" s="24">
        <v>0.60000000000000009</v>
      </c>
      <c r="J2131" s="25">
        <v>6000</v>
      </c>
      <c r="K2131" s="26">
        <f>I2131*J2131</f>
        <v>3600.0000000000005</v>
      </c>
      <c r="L2131" s="26">
        <f>K2131*M2131</f>
        <v>1440.0000000000002</v>
      </c>
      <c r="M2131" s="27">
        <v>0.4</v>
      </c>
      <c r="O2131" s="1"/>
      <c r="P2131" s="2"/>
      <c r="Q2131" s="3"/>
      <c r="R2131" s="5"/>
    </row>
    <row r="2132" spans="2:18" x14ac:dyDescent="0.3">
      <c r="B2132" s="22" t="s">
        <v>23</v>
      </c>
      <c r="C2132" s="22">
        <v>1128299</v>
      </c>
      <c r="D2132" s="23">
        <v>44402</v>
      </c>
      <c r="E2132" s="22" t="s">
        <v>24</v>
      </c>
      <c r="F2132" s="22" t="s">
        <v>81</v>
      </c>
      <c r="G2132" s="22" t="s">
        <v>80</v>
      </c>
      <c r="H2132" s="22" t="s">
        <v>13</v>
      </c>
      <c r="I2132" s="24">
        <v>0.60000000000000009</v>
      </c>
      <c r="J2132" s="25">
        <v>5500</v>
      </c>
      <c r="K2132" s="26">
        <f t="shared" ref="K2132:K2135" si="701">I2132*J2132</f>
        <v>3300.0000000000005</v>
      </c>
      <c r="L2132" s="26">
        <f t="shared" ref="L2132:L2135" si="702">K2132*M2132</f>
        <v>1155</v>
      </c>
      <c r="M2132" s="27">
        <v>0.35</v>
      </c>
      <c r="O2132" s="1"/>
      <c r="P2132" s="2"/>
      <c r="Q2132" s="3"/>
      <c r="R2132" s="5"/>
    </row>
    <row r="2133" spans="2:18" x14ac:dyDescent="0.3">
      <c r="B2133" s="22" t="s">
        <v>23</v>
      </c>
      <c r="C2133" s="22">
        <v>1128299</v>
      </c>
      <c r="D2133" s="23">
        <v>44402</v>
      </c>
      <c r="E2133" s="22" t="s">
        <v>24</v>
      </c>
      <c r="F2133" s="22" t="s">
        <v>81</v>
      </c>
      <c r="G2133" s="22" t="s">
        <v>80</v>
      </c>
      <c r="H2133" s="22" t="s">
        <v>14</v>
      </c>
      <c r="I2133" s="24">
        <v>0.55000000000000004</v>
      </c>
      <c r="J2133" s="25">
        <v>4500</v>
      </c>
      <c r="K2133" s="26">
        <f t="shared" si="701"/>
        <v>2475</v>
      </c>
      <c r="L2133" s="26">
        <f t="shared" si="702"/>
        <v>866.25</v>
      </c>
      <c r="M2133" s="27">
        <v>0.35</v>
      </c>
      <c r="O2133" s="1"/>
      <c r="P2133" s="2"/>
      <c r="Q2133" s="3"/>
      <c r="R2133" s="5"/>
    </row>
    <row r="2134" spans="2:18" x14ac:dyDescent="0.3">
      <c r="B2134" s="22" t="s">
        <v>23</v>
      </c>
      <c r="C2134" s="22">
        <v>1128299</v>
      </c>
      <c r="D2134" s="23">
        <v>44402</v>
      </c>
      <c r="E2134" s="22" t="s">
        <v>24</v>
      </c>
      <c r="F2134" s="22" t="s">
        <v>81</v>
      </c>
      <c r="G2134" s="22" t="s">
        <v>80</v>
      </c>
      <c r="H2134" s="22" t="s">
        <v>16</v>
      </c>
      <c r="I2134" s="24">
        <v>0.60000000000000009</v>
      </c>
      <c r="J2134" s="25">
        <v>5000</v>
      </c>
      <c r="K2134" s="26">
        <f t="shared" si="701"/>
        <v>3000.0000000000005</v>
      </c>
      <c r="L2134" s="26">
        <f t="shared" si="702"/>
        <v>900.00000000000011</v>
      </c>
      <c r="M2134" s="27">
        <v>0.3</v>
      </c>
      <c r="O2134" s="1"/>
      <c r="P2134" s="2"/>
      <c r="Q2134" s="3"/>
      <c r="R2134" s="5"/>
    </row>
    <row r="2135" spans="2:18" x14ac:dyDescent="0.3">
      <c r="B2135" s="22" t="s">
        <v>23</v>
      </c>
      <c r="C2135" s="22">
        <v>1128299</v>
      </c>
      <c r="D2135" s="23">
        <v>44402</v>
      </c>
      <c r="E2135" s="22" t="s">
        <v>24</v>
      </c>
      <c r="F2135" s="22" t="s">
        <v>81</v>
      </c>
      <c r="G2135" s="22" t="s">
        <v>80</v>
      </c>
      <c r="H2135" s="22" t="s">
        <v>17</v>
      </c>
      <c r="I2135" s="24">
        <v>0.75000000000000011</v>
      </c>
      <c r="J2135" s="25">
        <v>5000</v>
      </c>
      <c r="K2135" s="26">
        <f t="shared" si="701"/>
        <v>3750.0000000000005</v>
      </c>
      <c r="L2135" s="26">
        <f t="shared" si="702"/>
        <v>937.50000000000011</v>
      </c>
      <c r="M2135" s="27">
        <v>0.25</v>
      </c>
      <c r="O2135" s="1"/>
      <c r="P2135" s="2"/>
      <c r="Q2135" s="3"/>
      <c r="R2135" s="5"/>
    </row>
    <row r="2136" spans="2:18" x14ac:dyDescent="0.3">
      <c r="B2136" s="22" t="s">
        <v>23</v>
      </c>
      <c r="C2136" s="22">
        <v>1128299</v>
      </c>
      <c r="D2136" s="23">
        <v>44434</v>
      </c>
      <c r="E2136" s="22" t="s">
        <v>24</v>
      </c>
      <c r="F2136" s="22" t="s">
        <v>81</v>
      </c>
      <c r="G2136" s="22" t="s">
        <v>80</v>
      </c>
      <c r="H2136" s="22" t="s">
        <v>12</v>
      </c>
      <c r="I2136" s="24">
        <v>0.60000000000000009</v>
      </c>
      <c r="J2136" s="25">
        <v>7000</v>
      </c>
      <c r="K2136" s="26">
        <f>I2136*J2136</f>
        <v>4200.0000000000009</v>
      </c>
      <c r="L2136" s="26">
        <f>K2136*M2136</f>
        <v>1470.0000000000002</v>
      </c>
      <c r="M2136" s="27">
        <v>0.35</v>
      </c>
      <c r="O2136" s="1"/>
      <c r="P2136" s="2"/>
      <c r="Q2136" s="3"/>
      <c r="R2136" s="5"/>
    </row>
    <row r="2137" spans="2:18" x14ac:dyDescent="0.3">
      <c r="B2137" s="22" t="s">
        <v>23</v>
      </c>
      <c r="C2137" s="22">
        <v>1128299</v>
      </c>
      <c r="D2137" s="23">
        <v>44434</v>
      </c>
      <c r="E2137" s="22" t="s">
        <v>24</v>
      </c>
      <c r="F2137" s="22" t="s">
        <v>81</v>
      </c>
      <c r="G2137" s="22" t="s">
        <v>80</v>
      </c>
      <c r="H2137" s="22" t="s">
        <v>15</v>
      </c>
      <c r="I2137" s="24">
        <v>0.65000000000000013</v>
      </c>
      <c r="J2137" s="25">
        <v>6500</v>
      </c>
      <c r="K2137" s="26">
        <f>I2137*J2137</f>
        <v>4225.0000000000009</v>
      </c>
      <c r="L2137" s="26">
        <f>K2137*M2137</f>
        <v>1690.0000000000005</v>
      </c>
      <c r="M2137" s="27">
        <v>0.4</v>
      </c>
      <c r="O2137" s="1"/>
      <c r="P2137" s="2"/>
      <c r="Q2137" s="3"/>
      <c r="R2137" s="5"/>
    </row>
    <row r="2138" spans="2:18" x14ac:dyDescent="0.3">
      <c r="B2138" s="22" t="s">
        <v>23</v>
      </c>
      <c r="C2138" s="22">
        <v>1128299</v>
      </c>
      <c r="D2138" s="23">
        <v>44434</v>
      </c>
      <c r="E2138" s="22" t="s">
        <v>24</v>
      </c>
      <c r="F2138" s="22" t="s">
        <v>81</v>
      </c>
      <c r="G2138" s="22" t="s">
        <v>80</v>
      </c>
      <c r="H2138" s="22" t="s">
        <v>13</v>
      </c>
      <c r="I2138" s="24">
        <v>0.60000000000000009</v>
      </c>
      <c r="J2138" s="25">
        <v>5250</v>
      </c>
      <c r="K2138" s="26">
        <f t="shared" ref="K2138:K2141" si="703">I2138*J2138</f>
        <v>3150.0000000000005</v>
      </c>
      <c r="L2138" s="26">
        <f t="shared" ref="L2138:L2141" si="704">K2138*M2138</f>
        <v>1102.5</v>
      </c>
      <c r="M2138" s="27">
        <v>0.35</v>
      </c>
      <c r="O2138" s="1"/>
      <c r="P2138" s="2"/>
      <c r="Q2138" s="3"/>
      <c r="R2138" s="5"/>
    </row>
    <row r="2139" spans="2:18" x14ac:dyDescent="0.3">
      <c r="B2139" s="22" t="s">
        <v>23</v>
      </c>
      <c r="C2139" s="22">
        <v>1128299</v>
      </c>
      <c r="D2139" s="23">
        <v>44434</v>
      </c>
      <c r="E2139" s="22" t="s">
        <v>24</v>
      </c>
      <c r="F2139" s="22" t="s">
        <v>81</v>
      </c>
      <c r="G2139" s="22" t="s">
        <v>80</v>
      </c>
      <c r="H2139" s="22" t="s">
        <v>14</v>
      </c>
      <c r="I2139" s="24">
        <v>0.60000000000000009</v>
      </c>
      <c r="J2139" s="25">
        <v>4750</v>
      </c>
      <c r="K2139" s="26">
        <f t="shared" si="703"/>
        <v>2850.0000000000005</v>
      </c>
      <c r="L2139" s="26">
        <f t="shared" si="704"/>
        <v>997.50000000000011</v>
      </c>
      <c r="M2139" s="27">
        <v>0.35</v>
      </c>
      <c r="O2139" s="1"/>
      <c r="P2139" s="2"/>
      <c r="Q2139" s="3"/>
      <c r="R2139" s="5"/>
    </row>
    <row r="2140" spans="2:18" x14ac:dyDescent="0.3">
      <c r="B2140" s="22" t="s">
        <v>23</v>
      </c>
      <c r="C2140" s="22">
        <v>1128299</v>
      </c>
      <c r="D2140" s="23">
        <v>44434</v>
      </c>
      <c r="E2140" s="22" t="s">
        <v>24</v>
      </c>
      <c r="F2140" s="22" t="s">
        <v>81</v>
      </c>
      <c r="G2140" s="22" t="s">
        <v>80</v>
      </c>
      <c r="H2140" s="22" t="s">
        <v>16</v>
      </c>
      <c r="I2140" s="24">
        <v>0.70000000000000007</v>
      </c>
      <c r="J2140" s="25">
        <v>4750</v>
      </c>
      <c r="K2140" s="26">
        <f t="shared" si="703"/>
        <v>3325.0000000000005</v>
      </c>
      <c r="L2140" s="26">
        <f t="shared" si="704"/>
        <v>997.50000000000011</v>
      </c>
      <c r="M2140" s="27">
        <v>0.3</v>
      </c>
      <c r="O2140" s="1"/>
      <c r="P2140" s="2"/>
      <c r="Q2140" s="3"/>
      <c r="R2140" s="5"/>
    </row>
    <row r="2141" spans="2:18" x14ac:dyDescent="0.3">
      <c r="B2141" s="22" t="s">
        <v>23</v>
      </c>
      <c r="C2141" s="22">
        <v>1128299</v>
      </c>
      <c r="D2141" s="23">
        <v>44434</v>
      </c>
      <c r="E2141" s="22" t="s">
        <v>24</v>
      </c>
      <c r="F2141" s="22" t="s">
        <v>81</v>
      </c>
      <c r="G2141" s="22" t="s">
        <v>80</v>
      </c>
      <c r="H2141" s="22" t="s">
        <v>17</v>
      </c>
      <c r="I2141" s="24">
        <v>0.75000000000000011</v>
      </c>
      <c r="J2141" s="25">
        <v>4500</v>
      </c>
      <c r="K2141" s="26">
        <f t="shared" si="703"/>
        <v>3375.0000000000005</v>
      </c>
      <c r="L2141" s="26">
        <f t="shared" si="704"/>
        <v>843.75000000000011</v>
      </c>
      <c r="M2141" s="27">
        <v>0.25</v>
      </c>
      <c r="O2141" s="1"/>
      <c r="P2141" s="2"/>
      <c r="Q2141" s="3"/>
      <c r="R2141" s="5"/>
    </row>
    <row r="2142" spans="2:18" x14ac:dyDescent="0.3">
      <c r="B2142" s="22" t="s">
        <v>23</v>
      </c>
      <c r="C2142" s="22">
        <v>1128299</v>
      </c>
      <c r="D2142" s="23">
        <v>44466</v>
      </c>
      <c r="E2142" s="22" t="s">
        <v>24</v>
      </c>
      <c r="F2142" s="22" t="s">
        <v>81</v>
      </c>
      <c r="G2142" s="22" t="s">
        <v>80</v>
      </c>
      <c r="H2142" s="22" t="s">
        <v>12</v>
      </c>
      <c r="I2142" s="24">
        <v>0.50000000000000011</v>
      </c>
      <c r="J2142" s="25">
        <v>6250</v>
      </c>
      <c r="K2142" s="26">
        <f>I2142*J2142</f>
        <v>3125.0000000000009</v>
      </c>
      <c r="L2142" s="26">
        <f>K2142*M2142</f>
        <v>1093.7500000000002</v>
      </c>
      <c r="M2142" s="27">
        <v>0.35</v>
      </c>
      <c r="O2142" s="1"/>
      <c r="P2142" s="2"/>
      <c r="Q2142" s="3"/>
      <c r="R2142" s="5"/>
    </row>
    <row r="2143" spans="2:18" x14ac:dyDescent="0.3">
      <c r="B2143" s="22" t="s">
        <v>23</v>
      </c>
      <c r="C2143" s="22">
        <v>1128299</v>
      </c>
      <c r="D2143" s="23">
        <v>44466</v>
      </c>
      <c r="E2143" s="22" t="s">
        <v>24</v>
      </c>
      <c r="F2143" s="22" t="s">
        <v>81</v>
      </c>
      <c r="G2143" s="22" t="s">
        <v>80</v>
      </c>
      <c r="H2143" s="22" t="s">
        <v>15</v>
      </c>
      <c r="I2143" s="24">
        <v>0.55000000000000016</v>
      </c>
      <c r="J2143" s="25">
        <v>6250</v>
      </c>
      <c r="K2143" s="26">
        <f>I2143*J2143</f>
        <v>3437.5000000000009</v>
      </c>
      <c r="L2143" s="26">
        <f>K2143*M2143</f>
        <v>1375.0000000000005</v>
      </c>
      <c r="M2143" s="27">
        <v>0.4</v>
      </c>
      <c r="O2143" s="1"/>
      <c r="P2143" s="2"/>
      <c r="Q2143" s="3"/>
      <c r="R2143" s="5"/>
    </row>
    <row r="2144" spans="2:18" x14ac:dyDescent="0.3">
      <c r="B2144" s="22" t="s">
        <v>23</v>
      </c>
      <c r="C2144" s="22">
        <v>1128299</v>
      </c>
      <c r="D2144" s="23">
        <v>44466</v>
      </c>
      <c r="E2144" s="22" t="s">
        <v>24</v>
      </c>
      <c r="F2144" s="22" t="s">
        <v>81</v>
      </c>
      <c r="G2144" s="22" t="s">
        <v>80</v>
      </c>
      <c r="H2144" s="22" t="s">
        <v>13</v>
      </c>
      <c r="I2144" s="24">
        <v>0.50000000000000011</v>
      </c>
      <c r="J2144" s="25">
        <v>4750</v>
      </c>
      <c r="K2144" s="26">
        <f t="shared" ref="K2144:K2147" si="705">I2144*J2144</f>
        <v>2375.0000000000005</v>
      </c>
      <c r="L2144" s="26">
        <f t="shared" ref="L2144:L2147" si="706">K2144*M2144</f>
        <v>831.25000000000011</v>
      </c>
      <c r="M2144" s="27">
        <v>0.35</v>
      </c>
      <c r="O2144" s="1"/>
      <c r="P2144" s="2"/>
      <c r="Q2144" s="3"/>
      <c r="R2144" s="5"/>
    </row>
    <row r="2145" spans="2:18" x14ac:dyDescent="0.3">
      <c r="B2145" s="22" t="s">
        <v>23</v>
      </c>
      <c r="C2145" s="22">
        <v>1128299</v>
      </c>
      <c r="D2145" s="23">
        <v>44466</v>
      </c>
      <c r="E2145" s="22" t="s">
        <v>24</v>
      </c>
      <c r="F2145" s="22" t="s">
        <v>81</v>
      </c>
      <c r="G2145" s="22" t="s">
        <v>80</v>
      </c>
      <c r="H2145" s="22" t="s">
        <v>14</v>
      </c>
      <c r="I2145" s="24">
        <v>0.50000000000000011</v>
      </c>
      <c r="J2145" s="25">
        <v>4250</v>
      </c>
      <c r="K2145" s="26">
        <f t="shared" si="705"/>
        <v>2125.0000000000005</v>
      </c>
      <c r="L2145" s="26">
        <f t="shared" si="706"/>
        <v>743.75000000000011</v>
      </c>
      <c r="M2145" s="27">
        <v>0.35</v>
      </c>
      <c r="O2145" s="1"/>
      <c r="P2145" s="2"/>
      <c r="Q2145" s="3"/>
      <c r="R2145" s="5"/>
    </row>
    <row r="2146" spans="2:18" x14ac:dyDescent="0.3">
      <c r="B2146" s="22" t="s">
        <v>23</v>
      </c>
      <c r="C2146" s="22">
        <v>1128299</v>
      </c>
      <c r="D2146" s="23">
        <v>44466</v>
      </c>
      <c r="E2146" s="22" t="s">
        <v>24</v>
      </c>
      <c r="F2146" s="22" t="s">
        <v>81</v>
      </c>
      <c r="G2146" s="22" t="s">
        <v>80</v>
      </c>
      <c r="H2146" s="22" t="s">
        <v>16</v>
      </c>
      <c r="I2146" s="24">
        <v>0.60000000000000009</v>
      </c>
      <c r="J2146" s="25">
        <v>4250</v>
      </c>
      <c r="K2146" s="26">
        <f t="shared" si="705"/>
        <v>2550.0000000000005</v>
      </c>
      <c r="L2146" s="26">
        <f t="shared" si="706"/>
        <v>765.00000000000011</v>
      </c>
      <c r="M2146" s="27">
        <v>0.3</v>
      </c>
      <c r="O2146" s="1"/>
      <c r="P2146" s="2"/>
      <c r="Q2146" s="3"/>
      <c r="R2146" s="5"/>
    </row>
    <row r="2147" spans="2:18" x14ac:dyDescent="0.3">
      <c r="B2147" s="22" t="s">
        <v>23</v>
      </c>
      <c r="C2147" s="22">
        <v>1128299</v>
      </c>
      <c r="D2147" s="23">
        <v>44466</v>
      </c>
      <c r="E2147" s="22" t="s">
        <v>24</v>
      </c>
      <c r="F2147" s="22" t="s">
        <v>81</v>
      </c>
      <c r="G2147" s="22" t="s">
        <v>80</v>
      </c>
      <c r="H2147" s="22" t="s">
        <v>17</v>
      </c>
      <c r="I2147" s="24">
        <v>0.65000000000000013</v>
      </c>
      <c r="J2147" s="25">
        <v>4750</v>
      </c>
      <c r="K2147" s="26">
        <f t="shared" si="705"/>
        <v>3087.5000000000005</v>
      </c>
      <c r="L2147" s="26">
        <f t="shared" si="706"/>
        <v>771.87500000000011</v>
      </c>
      <c r="M2147" s="27">
        <v>0.25</v>
      </c>
      <c r="O2147" s="1"/>
      <c r="P2147" s="2"/>
      <c r="Q2147" s="3"/>
      <c r="R2147" s="5"/>
    </row>
    <row r="2148" spans="2:18" x14ac:dyDescent="0.3">
      <c r="B2148" s="22" t="s">
        <v>23</v>
      </c>
      <c r="C2148" s="22">
        <v>1128299</v>
      </c>
      <c r="D2148" s="23">
        <v>44495</v>
      </c>
      <c r="E2148" s="22" t="s">
        <v>24</v>
      </c>
      <c r="F2148" s="22" t="s">
        <v>81</v>
      </c>
      <c r="G2148" s="22" t="s">
        <v>80</v>
      </c>
      <c r="H2148" s="22" t="s">
        <v>12</v>
      </c>
      <c r="I2148" s="24">
        <v>0.50000000000000011</v>
      </c>
      <c r="J2148" s="25">
        <v>5500</v>
      </c>
      <c r="K2148" s="26">
        <f>I2148*J2148</f>
        <v>2750.0000000000005</v>
      </c>
      <c r="L2148" s="26">
        <f>K2148*M2148</f>
        <v>962.50000000000011</v>
      </c>
      <c r="M2148" s="27">
        <v>0.35</v>
      </c>
      <c r="O2148" s="1"/>
      <c r="P2148" s="2"/>
      <c r="Q2148" s="3"/>
      <c r="R2148" s="5"/>
    </row>
    <row r="2149" spans="2:18" x14ac:dyDescent="0.3">
      <c r="B2149" s="22" t="s">
        <v>23</v>
      </c>
      <c r="C2149" s="22">
        <v>1128299</v>
      </c>
      <c r="D2149" s="23">
        <v>44495</v>
      </c>
      <c r="E2149" s="22" t="s">
        <v>24</v>
      </c>
      <c r="F2149" s="22" t="s">
        <v>81</v>
      </c>
      <c r="G2149" s="22" t="s">
        <v>80</v>
      </c>
      <c r="H2149" s="22" t="s">
        <v>15</v>
      </c>
      <c r="I2149" s="24">
        <v>0.55000000000000016</v>
      </c>
      <c r="J2149" s="25">
        <v>5500</v>
      </c>
      <c r="K2149" s="26">
        <f>I2149*J2149</f>
        <v>3025.0000000000009</v>
      </c>
      <c r="L2149" s="26">
        <f>K2149*M2149</f>
        <v>1210.0000000000005</v>
      </c>
      <c r="M2149" s="27">
        <v>0.4</v>
      </c>
      <c r="O2149" s="1"/>
      <c r="P2149" s="2"/>
      <c r="Q2149" s="3"/>
      <c r="R2149" s="5"/>
    </row>
    <row r="2150" spans="2:18" x14ac:dyDescent="0.3">
      <c r="B2150" s="22" t="s">
        <v>23</v>
      </c>
      <c r="C2150" s="22">
        <v>1128299</v>
      </c>
      <c r="D2150" s="23">
        <v>44495</v>
      </c>
      <c r="E2150" s="22" t="s">
        <v>24</v>
      </c>
      <c r="F2150" s="22" t="s">
        <v>81</v>
      </c>
      <c r="G2150" s="22" t="s">
        <v>80</v>
      </c>
      <c r="H2150" s="22" t="s">
        <v>13</v>
      </c>
      <c r="I2150" s="24">
        <v>0.50000000000000011</v>
      </c>
      <c r="J2150" s="25">
        <v>3750</v>
      </c>
      <c r="K2150" s="26">
        <f t="shared" ref="K2150:K2153" si="707">I2150*J2150</f>
        <v>1875.0000000000005</v>
      </c>
      <c r="L2150" s="26">
        <f t="shared" ref="L2150:L2153" si="708">K2150*M2150</f>
        <v>656.25000000000011</v>
      </c>
      <c r="M2150" s="27">
        <v>0.35</v>
      </c>
      <c r="O2150" s="1"/>
      <c r="P2150" s="2"/>
      <c r="Q2150" s="3"/>
      <c r="R2150" s="5"/>
    </row>
    <row r="2151" spans="2:18" x14ac:dyDescent="0.3">
      <c r="B2151" s="22" t="s">
        <v>23</v>
      </c>
      <c r="C2151" s="22">
        <v>1128299</v>
      </c>
      <c r="D2151" s="23">
        <v>44495</v>
      </c>
      <c r="E2151" s="22" t="s">
        <v>24</v>
      </c>
      <c r="F2151" s="22" t="s">
        <v>81</v>
      </c>
      <c r="G2151" s="22" t="s">
        <v>80</v>
      </c>
      <c r="H2151" s="22" t="s">
        <v>14</v>
      </c>
      <c r="I2151" s="24">
        <v>0.50000000000000011</v>
      </c>
      <c r="J2151" s="25">
        <v>3500</v>
      </c>
      <c r="K2151" s="26">
        <f t="shared" si="707"/>
        <v>1750.0000000000005</v>
      </c>
      <c r="L2151" s="26">
        <f t="shared" si="708"/>
        <v>612.50000000000011</v>
      </c>
      <c r="M2151" s="27">
        <v>0.35</v>
      </c>
      <c r="O2151" s="1"/>
      <c r="P2151" s="2"/>
      <c r="Q2151" s="3"/>
      <c r="R2151" s="5"/>
    </row>
    <row r="2152" spans="2:18" x14ac:dyDescent="0.3">
      <c r="B2152" s="22" t="s">
        <v>23</v>
      </c>
      <c r="C2152" s="22">
        <v>1128299</v>
      </c>
      <c r="D2152" s="23">
        <v>44495</v>
      </c>
      <c r="E2152" s="22" t="s">
        <v>24</v>
      </c>
      <c r="F2152" s="22" t="s">
        <v>81</v>
      </c>
      <c r="G2152" s="22" t="s">
        <v>80</v>
      </c>
      <c r="H2152" s="22" t="s">
        <v>16</v>
      </c>
      <c r="I2152" s="24">
        <v>0.60000000000000009</v>
      </c>
      <c r="J2152" s="25">
        <v>3250</v>
      </c>
      <c r="K2152" s="26">
        <f t="shared" si="707"/>
        <v>1950.0000000000002</v>
      </c>
      <c r="L2152" s="26">
        <f t="shared" si="708"/>
        <v>585</v>
      </c>
      <c r="M2152" s="27">
        <v>0.3</v>
      </c>
      <c r="O2152" s="1"/>
      <c r="P2152" s="2"/>
      <c r="Q2152" s="3"/>
      <c r="R2152" s="5"/>
    </row>
    <row r="2153" spans="2:18" x14ac:dyDescent="0.3">
      <c r="B2153" s="22" t="s">
        <v>23</v>
      </c>
      <c r="C2153" s="22">
        <v>1128299</v>
      </c>
      <c r="D2153" s="23">
        <v>44495</v>
      </c>
      <c r="E2153" s="22" t="s">
        <v>24</v>
      </c>
      <c r="F2153" s="22" t="s">
        <v>81</v>
      </c>
      <c r="G2153" s="22" t="s">
        <v>80</v>
      </c>
      <c r="H2153" s="22" t="s">
        <v>17</v>
      </c>
      <c r="I2153" s="24">
        <v>0.75000000000000011</v>
      </c>
      <c r="J2153" s="25">
        <v>3750</v>
      </c>
      <c r="K2153" s="26">
        <f t="shared" si="707"/>
        <v>2812.5000000000005</v>
      </c>
      <c r="L2153" s="26">
        <f t="shared" si="708"/>
        <v>703.12500000000011</v>
      </c>
      <c r="M2153" s="27">
        <v>0.25</v>
      </c>
      <c r="O2153" s="1"/>
      <c r="P2153" s="2"/>
      <c r="Q2153" s="3"/>
      <c r="R2153" s="5"/>
    </row>
    <row r="2154" spans="2:18" x14ac:dyDescent="0.3">
      <c r="B2154" s="22" t="s">
        <v>23</v>
      </c>
      <c r="C2154" s="22">
        <v>1128299</v>
      </c>
      <c r="D2154" s="23">
        <v>44526</v>
      </c>
      <c r="E2154" s="22" t="s">
        <v>24</v>
      </c>
      <c r="F2154" s="22" t="s">
        <v>81</v>
      </c>
      <c r="G2154" s="22" t="s">
        <v>80</v>
      </c>
      <c r="H2154" s="22" t="s">
        <v>12</v>
      </c>
      <c r="I2154" s="24">
        <v>0.60000000000000009</v>
      </c>
      <c r="J2154" s="25">
        <v>5500</v>
      </c>
      <c r="K2154" s="26">
        <f>I2154*J2154</f>
        <v>3300.0000000000005</v>
      </c>
      <c r="L2154" s="26">
        <f>K2154*M2154</f>
        <v>1155</v>
      </c>
      <c r="M2154" s="27">
        <v>0.35</v>
      </c>
      <c r="O2154" s="1"/>
      <c r="P2154" s="2"/>
      <c r="Q2154" s="3"/>
      <c r="R2154" s="5"/>
    </row>
    <row r="2155" spans="2:18" x14ac:dyDescent="0.3">
      <c r="B2155" s="22" t="s">
        <v>23</v>
      </c>
      <c r="C2155" s="22">
        <v>1128299</v>
      </c>
      <c r="D2155" s="23">
        <v>44526</v>
      </c>
      <c r="E2155" s="22" t="s">
        <v>24</v>
      </c>
      <c r="F2155" s="22" t="s">
        <v>81</v>
      </c>
      <c r="G2155" s="22" t="s">
        <v>80</v>
      </c>
      <c r="H2155" s="22" t="s">
        <v>15</v>
      </c>
      <c r="I2155" s="24">
        <v>0.65000000000000013</v>
      </c>
      <c r="J2155" s="25">
        <v>6000</v>
      </c>
      <c r="K2155" s="26">
        <f>I2155*J2155</f>
        <v>3900.0000000000009</v>
      </c>
      <c r="L2155" s="26">
        <f>K2155*M2155</f>
        <v>1560.0000000000005</v>
      </c>
      <c r="M2155" s="27">
        <v>0.4</v>
      </c>
      <c r="O2155" s="1"/>
      <c r="P2155" s="2"/>
      <c r="Q2155" s="3"/>
      <c r="R2155" s="5"/>
    </row>
    <row r="2156" spans="2:18" x14ac:dyDescent="0.3">
      <c r="B2156" s="22" t="s">
        <v>23</v>
      </c>
      <c r="C2156" s="22">
        <v>1128299</v>
      </c>
      <c r="D2156" s="23">
        <v>44526</v>
      </c>
      <c r="E2156" s="22" t="s">
        <v>24</v>
      </c>
      <c r="F2156" s="22" t="s">
        <v>81</v>
      </c>
      <c r="G2156" s="22" t="s">
        <v>80</v>
      </c>
      <c r="H2156" s="22" t="s">
        <v>13</v>
      </c>
      <c r="I2156" s="24">
        <v>0.60000000000000009</v>
      </c>
      <c r="J2156" s="25">
        <v>4500</v>
      </c>
      <c r="K2156" s="26">
        <f t="shared" ref="K2156:K2159" si="709">I2156*J2156</f>
        <v>2700.0000000000005</v>
      </c>
      <c r="L2156" s="26">
        <f t="shared" ref="L2156:L2159" si="710">K2156*M2156</f>
        <v>945.00000000000011</v>
      </c>
      <c r="M2156" s="27">
        <v>0.35</v>
      </c>
      <c r="O2156" s="1"/>
      <c r="P2156" s="2"/>
      <c r="Q2156" s="3"/>
      <c r="R2156" s="5"/>
    </row>
    <row r="2157" spans="2:18" x14ac:dyDescent="0.3">
      <c r="B2157" s="22" t="s">
        <v>23</v>
      </c>
      <c r="C2157" s="22">
        <v>1128299</v>
      </c>
      <c r="D2157" s="23">
        <v>44526</v>
      </c>
      <c r="E2157" s="22" t="s">
        <v>24</v>
      </c>
      <c r="F2157" s="22" t="s">
        <v>81</v>
      </c>
      <c r="G2157" s="22" t="s">
        <v>80</v>
      </c>
      <c r="H2157" s="22" t="s">
        <v>14</v>
      </c>
      <c r="I2157" s="24">
        <v>0.60000000000000009</v>
      </c>
      <c r="J2157" s="25">
        <v>4250</v>
      </c>
      <c r="K2157" s="26">
        <f t="shared" si="709"/>
        <v>2550.0000000000005</v>
      </c>
      <c r="L2157" s="26">
        <f t="shared" si="710"/>
        <v>892.50000000000011</v>
      </c>
      <c r="M2157" s="27">
        <v>0.35</v>
      </c>
      <c r="O2157" s="1"/>
      <c r="P2157" s="2"/>
      <c r="Q2157" s="3"/>
      <c r="R2157" s="5"/>
    </row>
    <row r="2158" spans="2:18" x14ac:dyDescent="0.3">
      <c r="B2158" s="22" t="s">
        <v>23</v>
      </c>
      <c r="C2158" s="22">
        <v>1128299</v>
      </c>
      <c r="D2158" s="23">
        <v>44526</v>
      </c>
      <c r="E2158" s="22" t="s">
        <v>24</v>
      </c>
      <c r="F2158" s="22" t="s">
        <v>81</v>
      </c>
      <c r="G2158" s="22" t="s">
        <v>80</v>
      </c>
      <c r="H2158" s="22" t="s">
        <v>16</v>
      </c>
      <c r="I2158" s="24">
        <v>0.70000000000000007</v>
      </c>
      <c r="J2158" s="25">
        <v>3750</v>
      </c>
      <c r="K2158" s="26">
        <f t="shared" si="709"/>
        <v>2625.0000000000005</v>
      </c>
      <c r="L2158" s="26">
        <f t="shared" si="710"/>
        <v>787.50000000000011</v>
      </c>
      <c r="M2158" s="27">
        <v>0.3</v>
      </c>
      <c r="O2158" s="1"/>
      <c r="P2158" s="2"/>
      <c r="Q2158" s="3"/>
      <c r="R2158" s="5"/>
    </row>
    <row r="2159" spans="2:18" x14ac:dyDescent="0.3">
      <c r="B2159" s="22" t="s">
        <v>23</v>
      </c>
      <c r="C2159" s="22">
        <v>1128299</v>
      </c>
      <c r="D2159" s="23">
        <v>44526</v>
      </c>
      <c r="E2159" s="22" t="s">
        <v>24</v>
      </c>
      <c r="F2159" s="22" t="s">
        <v>81</v>
      </c>
      <c r="G2159" s="22" t="s">
        <v>80</v>
      </c>
      <c r="H2159" s="22" t="s">
        <v>17</v>
      </c>
      <c r="I2159" s="24">
        <v>0.75000000000000011</v>
      </c>
      <c r="J2159" s="25">
        <v>5000</v>
      </c>
      <c r="K2159" s="26">
        <f t="shared" si="709"/>
        <v>3750.0000000000005</v>
      </c>
      <c r="L2159" s="26">
        <f t="shared" si="710"/>
        <v>937.50000000000011</v>
      </c>
      <c r="M2159" s="27">
        <v>0.25</v>
      </c>
      <c r="O2159" s="1"/>
      <c r="P2159" s="2"/>
      <c r="Q2159" s="3"/>
      <c r="R2159" s="5"/>
    </row>
    <row r="2160" spans="2:18" x14ac:dyDescent="0.3">
      <c r="B2160" s="22" t="s">
        <v>23</v>
      </c>
      <c r="C2160" s="22">
        <v>1128299</v>
      </c>
      <c r="D2160" s="23">
        <v>44555</v>
      </c>
      <c r="E2160" s="22" t="s">
        <v>24</v>
      </c>
      <c r="F2160" s="22" t="s">
        <v>81</v>
      </c>
      <c r="G2160" s="22" t="s">
        <v>80</v>
      </c>
      <c r="H2160" s="22" t="s">
        <v>12</v>
      </c>
      <c r="I2160" s="24">
        <v>0.60000000000000009</v>
      </c>
      <c r="J2160" s="25">
        <v>7000</v>
      </c>
      <c r="K2160" s="26">
        <f>I2160*J2160</f>
        <v>4200.0000000000009</v>
      </c>
      <c r="L2160" s="26">
        <f>K2160*M2160</f>
        <v>1470.0000000000002</v>
      </c>
      <c r="M2160" s="27">
        <v>0.35</v>
      </c>
      <c r="O2160" s="1"/>
      <c r="P2160" s="2"/>
      <c r="Q2160" s="3"/>
      <c r="R2160" s="5"/>
    </row>
    <row r="2161" spans="1:18" x14ac:dyDescent="0.3">
      <c r="B2161" s="22" t="s">
        <v>23</v>
      </c>
      <c r="C2161" s="22">
        <v>1128299</v>
      </c>
      <c r="D2161" s="23">
        <v>44555</v>
      </c>
      <c r="E2161" s="22" t="s">
        <v>24</v>
      </c>
      <c r="F2161" s="22" t="s">
        <v>81</v>
      </c>
      <c r="G2161" s="22" t="s">
        <v>80</v>
      </c>
      <c r="H2161" s="22" t="s">
        <v>15</v>
      </c>
      <c r="I2161" s="24">
        <v>0.65000000000000013</v>
      </c>
      <c r="J2161" s="25">
        <v>7000</v>
      </c>
      <c r="K2161" s="26">
        <f>I2161*J2161</f>
        <v>4550.0000000000009</v>
      </c>
      <c r="L2161" s="26">
        <f>K2161*M2161</f>
        <v>1820.0000000000005</v>
      </c>
      <c r="M2161" s="27">
        <v>0.4</v>
      </c>
      <c r="O2161" s="1"/>
      <c r="P2161" s="2"/>
      <c r="Q2161" s="3"/>
      <c r="R2161" s="5"/>
    </row>
    <row r="2162" spans="1:18" x14ac:dyDescent="0.3">
      <c r="B2162" s="22" t="s">
        <v>23</v>
      </c>
      <c r="C2162" s="22">
        <v>1128299</v>
      </c>
      <c r="D2162" s="23">
        <v>44555</v>
      </c>
      <c r="E2162" s="22" t="s">
        <v>24</v>
      </c>
      <c r="F2162" s="22" t="s">
        <v>81</v>
      </c>
      <c r="G2162" s="22" t="s">
        <v>80</v>
      </c>
      <c r="H2162" s="22" t="s">
        <v>13</v>
      </c>
      <c r="I2162" s="24">
        <v>0.60000000000000009</v>
      </c>
      <c r="J2162" s="25">
        <v>5000</v>
      </c>
      <c r="K2162" s="26">
        <f t="shared" ref="K2162:K2165" si="711">I2162*J2162</f>
        <v>3000.0000000000005</v>
      </c>
      <c r="L2162" s="26">
        <f t="shared" ref="L2162:L2165" si="712">K2162*M2162</f>
        <v>1050</v>
      </c>
      <c r="M2162" s="27">
        <v>0.35</v>
      </c>
      <c r="O2162" s="1"/>
      <c r="P2162" s="2"/>
      <c r="Q2162" s="3"/>
      <c r="R2162" s="5"/>
    </row>
    <row r="2163" spans="1:18" x14ac:dyDescent="0.3">
      <c r="B2163" s="22" t="s">
        <v>23</v>
      </c>
      <c r="C2163" s="22">
        <v>1128299</v>
      </c>
      <c r="D2163" s="23">
        <v>44555</v>
      </c>
      <c r="E2163" s="22" t="s">
        <v>24</v>
      </c>
      <c r="F2163" s="22" t="s">
        <v>81</v>
      </c>
      <c r="G2163" s="22" t="s">
        <v>80</v>
      </c>
      <c r="H2163" s="22" t="s">
        <v>14</v>
      </c>
      <c r="I2163" s="24">
        <v>0.60000000000000009</v>
      </c>
      <c r="J2163" s="25">
        <v>5000</v>
      </c>
      <c r="K2163" s="26">
        <f t="shared" si="711"/>
        <v>3000.0000000000005</v>
      </c>
      <c r="L2163" s="26">
        <f t="shared" si="712"/>
        <v>1050</v>
      </c>
      <c r="M2163" s="27">
        <v>0.35</v>
      </c>
      <c r="O2163" s="1"/>
      <c r="P2163" s="2"/>
      <c r="Q2163" s="3"/>
      <c r="R2163" s="5"/>
    </row>
    <row r="2164" spans="1:18" x14ac:dyDescent="0.3">
      <c r="B2164" s="22" t="s">
        <v>23</v>
      </c>
      <c r="C2164" s="22">
        <v>1128299</v>
      </c>
      <c r="D2164" s="23">
        <v>44555</v>
      </c>
      <c r="E2164" s="22" t="s">
        <v>24</v>
      </c>
      <c r="F2164" s="22" t="s">
        <v>81</v>
      </c>
      <c r="G2164" s="22" t="s">
        <v>80</v>
      </c>
      <c r="H2164" s="22" t="s">
        <v>16</v>
      </c>
      <c r="I2164" s="24">
        <v>0.70000000000000007</v>
      </c>
      <c r="J2164" s="25">
        <v>4250</v>
      </c>
      <c r="K2164" s="26">
        <f t="shared" si="711"/>
        <v>2975.0000000000005</v>
      </c>
      <c r="L2164" s="26">
        <f t="shared" si="712"/>
        <v>892.50000000000011</v>
      </c>
      <c r="M2164" s="27">
        <v>0.3</v>
      </c>
      <c r="O2164" s="1"/>
      <c r="P2164" s="2"/>
      <c r="Q2164" s="3"/>
      <c r="R2164" s="5"/>
    </row>
    <row r="2165" spans="1:18" x14ac:dyDescent="0.3">
      <c r="B2165" s="22" t="s">
        <v>23</v>
      </c>
      <c r="C2165" s="22">
        <v>1128299</v>
      </c>
      <c r="D2165" s="23">
        <v>44555</v>
      </c>
      <c r="E2165" s="22" t="s">
        <v>24</v>
      </c>
      <c r="F2165" s="22" t="s">
        <v>81</v>
      </c>
      <c r="G2165" s="22" t="s">
        <v>80</v>
      </c>
      <c r="H2165" s="22" t="s">
        <v>17</v>
      </c>
      <c r="I2165" s="24">
        <v>0.75000000000000011</v>
      </c>
      <c r="J2165" s="25">
        <v>5250</v>
      </c>
      <c r="K2165" s="26">
        <f t="shared" si="711"/>
        <v>3937.5000000000005</v>
      </c>
      <c r="L2165" s="26">
        <f t="shared" si="712"/>
        <v>984.37500000000011</v>
      </c>
      <c r="M2165" s="27">
        <v>0.25</v>
      </c>
      <c r="O2165" s="1"/>
      <c r="P2165" s="2"/>
      <c r="Q2165" s="3"/>
      <c r="R2165" s="5"/>
    </row>
    <row r="2166" spans="1:18" x14ac:dyDescent="0.3">
      <c r="A2166" s="8" t="s">
        <v>40</v>
      </c>
      <c r="B2166" s="22" t="s">
        <v>23</v>
      </c>
      <c r="C2166" s="22">
        <v>1128299</v>
      </c>
      <c r="D2166" s="23">
        <v>44209</v>
      </c>
      <c r="E2166" s="22" t="s">
        <v>24</v>
      </c>
      <c r="F2166" s="22" t="s">
        <v>82</v>
      </c>
      <c r="G2166" s="22" t="s">
        <v>83</v>
      </c>
      <c r="H2166" s="22" t="s">
        <v>12</v>
      </c>
      <c r="I2166" s="24">
        <v>0.29999999999999993</v>
      </c>
      <c r="J2166" s="25">
        <v>4500</v>
      </c>
      <c r="K2166" s="26">
        <f>I2166*J2166</f>
        <v>1349.9999999999998</v>
      </c>
      <c r="L2166" s="26">
        <f>K2166*M2166</f>
        <v>539.99999999999989</v>
      </c>
      <c r="M2166" s="27">
        <v>0.4</v>
      </c>
      <c r="O2166" s="1"/>
      <c r="P2166" s="2"/>
      <c r="Q2166" s="3"/>
      <c r="R2166" s="5"/>
    </row>
    <row r="2167" spans="1:18" x14ac:dyDescent="0.3">
      <c r="B2167" s="22" t="s">
        <v>23</v>
      </c>
      <c r="C2167" s="22">
        <v>1128299</v>
      </c>
      <c r="D2167" s="23">
        <v>44209</v>
      </c>
      <c r="E2167" s="22" t="s">
        <v>24</v>
      </c>
      <c r="F2167" s="22" t="s">
        <v>82</v>
      </c>
      <c r="G2167" s="22" t="s">
        <v>83</v>
      </c>
      <c r="H2167" s="22" t="s">
        <v>15</v>
      </c>
      <c r="I2167" s="24">
        <v>0.4</v>
      </c>
      <c r="J2167" s="25">
        <v>4500</v>
      </c>
      <c r="K2167" s="26">
        <f>I2167*J2167</f>
        <v>1800</v>
      </c>
      <c r="L2167" s="26">
        <f>K2167*M2167</f>
        <v>720</v>
      </c>
      <c r="M2167" s="27">
        <v>0.4</v>
      </c>
      <c r="O2167" s="1"/>
      <c r="P2167" s="2"/>
      <c r="Q2167" s="3"/>
      <c r="R2167" s="5"/>
    </row>
    <row r="2168" spans="1:18" x14ac:dyDescent="0.3">
      <c r="B2168" s="22" t="s">
        <v>23</v>
      </c>
      <c r="C2168" s="22">
        <v>1128299</v>
      </c>
      <c r="D2168" s="23">
        <v>44209</v>
      </c>
      <c r="E2168" s="22" t="s">
        <v>24</v>
      </c>
      <c r="F2168" s="22" t="s">
        <v>82</v>
      </c>
      <c r="G2168" s="22" t="s">
        <v>83</v>
      </c>
      <c r="H2168" s="22" t="s">
        <v>13</v>
      </c>
      <c r="I2168" s="24">
        <v>0.4</v>
      </c>
      <c r="J2168" s="25">
        <v>4500</v>
      </c>
      <c r="K2168" s="26">
        <f t="shared" ref="K2168:K2171" si="713">I2168*J2168</f>
        <v>1800</v>
      </c>
      <c r="L2168" s="26">
        <f t="shared" ref="L2168:L2171" si="714">K2168*M2168</f>
        <v>630</v>
      </c>
      <c r="M2168" s="27">
        <v>0.35</v>
      </c>
      <c r="O2168" s="1"/>
      <c r="P2168" s="2"/>
      <c r="Q2168" s="3"/>
      <c r="R2168" s="5"/>
    </row>
    <row r="2169" spans="1:18" x14ac:dyDescent="0.3">
      <c r="B2169" s="22" t="s">
        <v>23</v>
      </c>
      <c r="C2169" s="22">
        <v>1128299</v>
      </c>
      <c r="D2169" s="23">
        <v>44209</v>
      </c>
      <c r="E2169" s="22" t="s">
        <v>24</v>
      </c>
      <c r="F2169" s="22" t="s">
        <v>82</v>
      </c>
      <c r="G2169" s="22" t="s">
        <v>83</v>
      </c>
      <c r="H2169" s="22" t="s">
        <v>14</v>
      </c>
      <c r="I2169" s="24">
        <v>0.4</v>
      </c>
      <c r="J2169" s="25">
        <v>3000</v>
      </c>
      <c r="K2169" s="26">
        <f t="shared" si="713"/>
        <v>1200</v>
      </c>
      <c r="L2169" s="26">
        <f t="shared" si="714"/>
        <v>480</v>
      </c>
      <c r="M2169" s="27">
        <v>0.4</v>
      </c>
      <c r="O2169" s="1"/>
      <c r="P2169" s="2"/>
      <c r="Q2169" s="3"/>
      <c r="R2169" s="5"/>
    </row>
    <row r="2170" spans="1:18" x14ac:dyDescent="0.3">
      <c r="B2170" s="22" t="s">
        <v>23</v>
      </c>
      <c r="C2170" s="22">
        <v>1128299</v>
      </c>
      <c r="D2170" s="23">
        <v>44209</v>
      </c>
      <c r="E2170" s="22" t="s">
        <v>24</v>
      </c>
      <c r="F2170" s="22" t="s">
        <v>82</v>
      </c>
      <c r="G2170" s="22" t="s">
        <v>83</v>
      </c>
      <c r="H2170" s="22" t="s">
        <v>16</v>
      </c>
      <c r="I2170" s="24">
        <v>0.45000000000000012</v>
      </c>
      <c r="J2170" s="25">
        <v>2500</v>
      </c>
      <c r="K2170" s="26">
        <f t="shared" si="713"/>
        <v>1125.0000000000002</v>
      </c>
      <c r="L2170" s="26">
        <f t="shared" si="714"/>
        <v>393.75000000000006</v>
      </c>
      <c r="M2170" s="27">
        <v>0.35</v>
      </c>
      <c r="O2170" s="1"/>
      <c r="P2170" s="2"/>
      <c r="Q2170" s="3"/>
      <c r="R2170" s="5"/>
    </row>
    <row r="2171" spans="1:18" x14ac:dyDescent="0.3">
      <c r="B2171" s="22" t="s">
        <v>23</v>
      </c>
      <c r="C2171" s="22">
        <v>1128299</v>
      </c>
      <c r="D2171" s="23">
        <v>44209</v>
      </c>
      <c r="E2171" s="22" t="s">
        <v>24</v>
      </c>
      <c r="F2171" s="22" t="s">
        <v>82</v>
      </c>
      <c r="G2171" s="22" t="s">
        <v>83</v>
      </c>
      <c r="H2171" s="22" t="s">
        <v>17</v>
      </c>
      <c r="I2171" s="24">
        <v>0.4</v>
      </c>
      <c r="J2171" s="25">
        <v>4500</v>
      </c>
      <c r="K2171" s="26">
        <f t="shared" si="713"/>
        <v>1800</v>
      </c>
      <c r="L2171" s="26">
        <f t="shared" si="714"/>
        <v>450</v>
      </c>
      <c r="M2171" s="27">
        <v>0.25</v>
      </c>
      <c r="O2171" s="1"/>
      <c r="P2171" s="2"/>
      <c r="Q2171" s="3"/>
      <c r="R2171" s="5"/>
    </row>
    <row r="2172" spans="1:18" x14ac:dyDescent="0.3">
      <c r="B2172" s="22" t="s">
        <v>23</v>
      </c>
      <c r="C2172" s="22">
        <v>1128299</v>
      </c>
      <c r="D2172" s="23">
        <v>44240</v>
      </c>
      <c r="E2172" s="22" t="s">
        <v>24</v>
      </c>
      <c r="F2172" s="22" t="s">
        <v>82</v>
      </c>
      <c r="G2172" s="22" t="s">
        <v>83</v>
      </c>
      <c r="H2172" s="22" t="s">
        <v>12</v>
      </c>
      <c r="I2172" s="24">
        <v>0.29999999999999993</v>
      </c>
      <c r="J2172" s="25">
        <v>5000</v>
      </c>
      <c r="K2172" s="26">
        <f>I2172*J2172</f>
        <v>1499.9999999999998</v>
      </c>
      <c r="L2172" s="26">
        <f>K2172*M2172</f>
        <v>599.99999999999989</v>
      </c>
      <c r="M2172" s="27">
        <v>0.4</v>
      </c>
      <c r="O2172" s="1"/>
      <c r="P2172" s="2"/>
      <c r="Q2172" s="3"/>
      <c r="R2172" s="5"/>
    </row>
    <row r="2173" spans="1:18" x14ac:dyDescent="0.3">
      <c r="B2173" s="22" t="s">
        <v>23</v>
      </c>
      <c r="C2173" s="22">
        <v>1128299</v>
      </c>
      <c r="D2173" s="23">
        <v>44240</v>
      </c>
      <c r="E2173" s="22" t="s">
        <v>24</v>
      </c>
      <c r="F2173" s="22" t="s">
        <v>82</v>
      </c>
      <c r="G2173" s="22" t="s">
        <v>83</v>
      </c>
      <c r="H2173" s="22" t="s">
        <v>15</v>
      </c>
      <c r="I2173" s="24">
        <v>0.4</v>
      </c>
      <c r="J2173" s="25">
        <v>4000</v>
      </c>
      <c r="K2173" s="26">
        <f>I2173*J2173</f>
        <v>1600</v>
      </c>
      <c r="L2173" s="26">
        <f>K2173*M2173</f>
        <v>640</v>
      </c>
      <c r="M2173" s="27">
        <v>0.4</v>
      </c>
      <c r="O2173" s="1"/>
      <c r="P2173" s="2"/>
      <c r="Q2173" s="3"/>
      <c r="R2173" s="5"/>
    </row>
    <row r="2174" spans="1:18" x14ac:dyDescent="0.3">
      <c r="B2174" s="22" t="s">
        <v>23</v>
      </c>
      <c r="C2174" s="22">
        <v>1128299</v>
      </c>
      <c r="D2174" s="23">
        <v>44240</v>
      </c>
      <c r="E2174" s="22" t="s">
        <v>24</v>
      </c>
      <c r="F2174" s="22" t="s">
        <v>82</v>
      </c>
      <c r="G2174" s="22" t="s">
        <v>83</v>
      </c>
      <c r="H2174" s="22" t="s">
        <v>13</v>
      </c>
      <c r="I2174" s="24">
        <v>0.4</v>
      </c>
      <c r="J2174" s="25">
        <v>4000</v>
      </c>
      <c r="K2174" s="26">
        <f t="shared" ref="K2174:K2177" si="715">I2174*J2174</f>
        <v>1600</v>
      </c>
      <c r="L2174" s="26">
        <f t="shared" ref="L2174:L2177" si="716">K2174*M2174</f>
        <v>560</v>
      </c>
      <c r="M2174" s="27">
        <v>0.35</v>
      </c>
      <c r="O2174" s="1"/>
      <c r="P2174" s="2"/>
      <c r="Q2174" s="3"/>
      <c r="R2174" s="5"/>
    </row>
    <row r="2175" spans="1:18" x14ac:dyDescent="0.3">
      <c r="B2175" s="22" t="s">
        <v>23</v>
      </c>
      <c r="C2175" s="22">
        <v>1128299</v>
      </c>
      <c r="D2175" s="23">
        <v>44240</v>
      </c>
      <c r="E2175" s="22" t="s">
        <v>24</v>
      </c>
      <c r="F2175" s="22" t="s">
        <v>82</v>
      </c>
      <c r="G2175" s="22" t="s">
        <v>83</v>
      </c>
      <c r="H2175" s="22" t="s">
        <v>14</v>
      </c>
      <c r="I2175" s="24">
        <v>0.4</v>
      </c>
      <c r="J2175" s="25">
        <v>2500</v>
      </c>
      <c r="K2175" s="26">
        <f t="shared" si="715"/>
        <v>1000</v>
      </c>
      <c r="L2175" s="26">
        <f t="shared" si="716"/>
        <v>400</v>
      </c>
      <c r="M2175" s="27">
        <v>0.4</v>
      </c>
      <c r="O2175" s="1"/>
      <c r="P2175" s="2"/>
      <c r="Q2175" s="3"/>
      <c r="R2175" s="5"/>
    </row>
    <row r="2176" spans="1:18" x14ac:dyDescent="0.3">
      <c r="B2176" s="22" t="s">
        <v>23</v>
      </c>
      <c r="C2176" s="22">
        <v>1128299</v>
      </c>
      <c r="D2176" s="23">
        <v>44240</v>
      </c>
      <c r="E2176" s="22" t="s">
        <v>24</v>
      </c>
      <c r="F2176" s="22" t="s">
        <v>82</v>
      </c>
      <c r="G2176" s="22" t="s">
        <v>83</v>
      </c>
      <c r="H2176" s="22" t="s">
        <v>16</v>
      </c>
      <c r="I2176" s="24">
        <v>0.45000000000000012</v>
      </c>
      <c r="J2176" s="25">
        <v>1750</v>
      </c>
      <c r="K2176" s="26">
        <f t="shared" si="715"/>
        <v>787.50000000000023</v>
      </c>
      <c r="L2176" s="26">
        <f t="shared" si="716"/>
        <v>275.62500000000006</v>
      </c>
      <c r="M2176" s="27">
        <v>0.35</v>
      </c>
      <c r="O2176" s="1"/>
      <c r="P2176" s="2"/>
      <c r="Q2176" s="3"/>
      <c r="R2176" s="5"/>
    </row>
    <row r="2177" spans="2:18" x14ac:dyDescent="0.3">
      <c r="B2177" s="22" t="s">
        <v>23</v>
      </c>
      <c r="C2177" s="22">
        <v>1128299</v>
      </c>
      <c r="D2177" s="23">
        <v>44240</v>
      </c>
      <c r="E2177" s="22" t="s">
        <v>24</v>
      </c>
      <c r="F2177" s="22" t="s">
        <v>82</v>
      </c>
      <c r="G2177" s="22" t="s">
        <v>83</v>
      </c>
      <c r="H2177" s="22" t="s">
        <v>17</v>
      </c>
      <c r="I2177" s="24">
        <v>0.4</v>
      </c>
      <c r="J2177" s="25">
        <v>3750</v>
      </c>
      <c r="K2177" s="26">
        <f t="shared" si="715"/>
        <v>1500</v>
      </c>
      <c r="L2177" s="26">
        <f t="shared" si="716"/>
        <v>375</v>
      </c>
      <c r="M2177" s="27">
        <v>0.25</v>
      </c>
      <c r="O2177" s="1"/>
      <c r="P2177" s="2"/>
      <c r="Q2177" s="3"/>
      <c r="R2177" s="5"/>
    </row>
    <row r="2178" spans="2:18" x14ac:dyDescent="0.3">
      <c r="B2178" s="22" t="s">
        <v>23</v>
      </c>
      <c r="C2178" s="22">
        <v>1128299</v>
      </c>
      <c r="D2178" s="23">
        <v>44267</v>
      </c>
      <c r="E2178" s="22" t="s">
        <v>24</v>
      </c>
      <c r="F2178" s="22" t="s">
        <v>82</v>
      </c>
      <c r="G2178" s="22" t="s">
        <v>83</v>
      </c>
      <c r="H2178" s="22" t="s">
        <v>12</v>
      </c>
      <c r="I2178" s="24">
        <v>0.4</v>
      </c>
      <c r="J2178" s="25">
        <v>5250</v>
      </c>
      <c r="K2178" s="26">
        <f>I2178*J2178</f>
        <v>2100</v>
      </c>
      <c r="L2178" s="26">
        <f>K2178*M2178</f>
        <v>840</v>
      </c>
      <c r="M2178" s="27">
        <v>0.4</v>
      </c>
      <c r="O2178" s="1"/>
      <c r="P2178" s="2"/>
      <c r="Q2178" s="3"/>
      <c r="R2178" s="5"/>
    </row>
    <row r="2179" spans="2:18" x14ac:dyDescent="0.3">
      <c r="B2179" s="22" t="s">
        <v>23</v>
      </c>
      <c r="C2179" s="22">
        <v>1128299</v>
      </c>
      <c r="D2179" s="23">
        <v>44267</v>
      </c>
      <c r="E2179" s="22" t="s">
        <v>24</v>
      </c>
      <c r="F2179" s="22" t="s">
        <v>82</v>
      </c>
      <c r="G2179" s="22" t="s">
        <v>83</v>
      </c>
      <c r="H2179" s="22" t="s">
        <v>15</v>
      </c>
      <c r="I2179" s="24">
        <v>0.5</v>
      </c>
      <c r="J2179" s="25">
        <v>3750</v>
      </c>
      <c r="K2179" s="26">
        <f>I2179*J2179</f>
        <v>1875</v>
      </c>
      <c r="L2179" s="26">
        <f>K2179*M2179</f>
        <v>750</v>
      </c>
      <c r="M2179" s="27">
        <v>0.4</v>
      </c>
      <c r="O2179" s="1"/>
      <c r="P2179" s="2"/>
      <c r="Q2179" s="3"/>
      <c r="R2179" s="5"/>
    </row>
    <row r="2180" spans="2:18" x14ac:dyDescent="0.3">
      <c r="B2180" s="22" t="s">
        <v>23</v>
      </c>
      <c r="C2180" s="22">
        <v>1128299</v>
      </c>
      <c r="D2180" s="23">
        <v>44267</v>
      </c>
      <c r="E2180" s="22" t="s">
        <v>24</v>
      </c>
      <c r="F2180" s="22" t="s">
        <v>82</v>
      </c>
      <c r="G2180" s="22" t="s">
        <v>83</v>
      </c>
      <c r="H2180" s="22" t="s">
        <v>13</v>
      </c>
      <c r="I2180" s="24">
        <v>0.5</v>
      </c>
      <c r="J2180" s="25">
        <v>3750</v>
      </c>
      <c r="K2180" s="26">
        <f t="shared" ref="K2180:K2183" si="717">I2180*J2180</f>
        <v>1875</v>
      </c>
      <c r="L2180" s="26">
        <f t="shared" ref="L2180:L2183" si="718">K2180*M2180</f>
        <v>656.25</v>
      </c>
      <c r="M2180" s="27">
        <v>0.35</v>
      </c>
      <c r="O2180" s="1"/>
      <c r="P2180" s="2"/>
      <c r="Q2180" s="3"/>
      <c r="R2180" s="5"/>
    </row>
    <row r="2181" spans="2:18" x14ac:dyDescent="0.3">
      <c r="B2181" s="22" t="s">
        <v>23</v>
      </c>
      <c r="C2181" s="22">
        <v>1128299</v>
      </c>
      <c r="D2181" s="23">
        <v>44267</v>
      </c>
      <c r="E2181" s="22" t="s">
        <v>24</v>
      </c>
      <c r="F2181" s="22" t="s">
        <v>82</v>
      </c>
      <c r="G2181" s="22" t="s">
        <v>83</v>
      </c>
      <c r="H2181" s="22" t="s">
        <v>14</v>
      </c>
      <c r="I2181" s="24">
        <v>0.5</v>
      </c>
      <c r="J2181" s="25">
        <v>2500</v>
      </c>
      <c r="K2181" s="26">
        <f t="shared" si="717"/>
        <v>1250</v>
      </c>
      <c r="L2181" s="26">
        <f t="shared" si="718"/>
        <v>500</v>
      </c>
      <c r="M2181" s="27">
        <v>0.4</v>
      </c>
      <c r="O2181" s="1"/>
      <c r="P2181" s="2"/>
      <c r="Q2181" s="3"/>
      <c r="R2181" s="5"/>
    </row>
    <row r="2182" spans="2:18" x14ac:dyDescent="0.3">
      <c r="B2182" s="22" t="s">
        <v>23</v>
      </c>
      <c r="C2182" s="22">
        <v>1128299</v>
      </c>
      <c r="D2182" s="23">
        <v>44267</v>
      </c>
      <c r="E2182" s="22" t="s">
        <v>24</v>
      </c>
      <c r="F2182" s="22" t="s">
        <v>82</v>
      </c>
      <c r="G2182" s="22" t="s">
        <v>83</v>
      </c>
      <c r="H2182" s="22" t="s">
        <v>16</v>
      </c>
      <c r="I2182" s="24">
        <v>0.55000000000000004</v>
      </c>
      <c r="J2182" s="25">
        <v>1500</v>
      </c>
      <c r="K2182" s="26">
        <f t="shared" si="717"/>
        <v>825.00000000000011</v>
      </c>
      <c r="L2182" s="26">
        <f t="shared" si="718"/>
        <v>288.75</v>
      </c>
      <c r="M2182" s="27">
        <v>0.35</v>
      </c>
      <c r="O2182" s="1"/>
      <c r="P2182" s="2"/>
      <c r="Q2182" s="3"/>
      <c r="R2182" s="5"/>
    </row>
    <row r="2183" spans="2:18" x14ac:dyDescent="0.3">
      <c r="B2183" s="22" t="s">
        <v>23</v>
      </c>
      <c r="C2183" s="22">
        <v>1128299</v>
      </c>
      <c r="D2183" s="23">
        <v>44267</v>
      </c>
      <c r="E2183" s="22" t="s">
        <v>24</v>
      </c>
      <c r="F2183" s="22" t="s">
        <v>82</v>
      </c>
      <c r="G2183" s="22" t="s">
        <v>83</v>
      </c>
      <c r="H2183" s="22" t="s">
        <v>17</v>
      </c>
      <c r="I2183" s="24">
        <v>0.5</v>
      </c>
      <c r="J2183" s="25">
        <v>3500</v>
      </c>
      <c r="K2183" s="26">
        <f t="shared" si="717"/>
        <v>1750</v>
      </c>
      <c r="L2183" s="26">
        <f t="shared" si="718"/>
        <v>437.5</v>
      </c>
      <c r="M2183" s="27">
        <v>0.25</v>
      </c>
      <c r="O2183" s="1"/>
      <c r="P2183" s="2"/>
      <c r="Q2183" s="3"/>
      <c r="R2183" s="5"/>
    </row>
    <row r="2184" spans="2:18" x14ac:dyDescent="0.3">
      <c r="B2184" s="22" t="s">
        <v>23</v>
      </c>
      <c r="C2184" s="22">
        <v>1128299</v>
      </c>
      <c r="D2184" s="23">
        <v>44299</v>
      </c>
      <c r="E2184" s="22" t="s">
        <v>24</v>
      </c>
      <c r="F2184" s="22" t="s">
        <v>82</v>
      </c>
      <c r="G2184" s="22" t="s">
        <v>83</v>
      </c>
      <c r="H2184" s="22" t="s">
        <v>12</v>
      </c>
      <c r="I2184" s="24">
        <v>0.5</v>
      </c>
      <c r="J2184" s="25">
        <v>5250</v>
      </c>
      <c r="K2184" s="26">
        <f>I2184*J2184</f>
        <v>2625</v>
      </c>
      <c r="L2184" s="26">
        <f>K2184*M2184</f>
        <v>1050</v>
      </c>
      <c r="M2184" s="27">
        <v>0.4</v>
      </c>
      <c r="O2184" s="1"/>
      <c r="P2184" s="2"/>
      <c r="Q2184" s="3"/>
      <c r="R2184" s="5"/>
    </row>
    <row r="2185" spans="2:18" x14ac:dyDescent="0.3">
      <c r="B2185" s="22" t="s">
        <v>23</v>
      </c>
      <c r="C2185" s="22">
        <v>1128299</v>
      </c>
      <c r="D2185" s="23">
        <v>44299</v>
      </c>
      <c r="E2185" s="22" t="s">
        <v>24</v>
      </c>
      <c r="F2185" s="22" t="s">
        <v>82</v>
      </c>
      <c r="G2185" s="22" t="s">
        <v>83</v>
      </c>
      <c r="H2185" s="22" t="s">
        <v>15</v>
      </c>
      <c r="I2185" s="24">
        <v>0.55000000000000004</v>
      </c>
      <c r="J2185" s="25">
        <v>3250</v>
      </c>
      <c r="K2185" s="26">
        <f>I2185*J2185</f>
        <v>1787.5000000000002</v>
      </c>
      <c r="L2185" s="26">
        <f>K2185*M2185</f>
        <v>715.00000000000011</v>
      </c>
      <c r="M2185" s="27">
        <v>0.4</v>
      </c>
      <c r="O2185" s="1"/>
      <c r="P2185" s="2"/>
      <c r="Q2185" s="3"/>
      <c r="R2185" s="5"/>
    </row>
    <row r="2186" spans="2:18" x14ac:dyDescent="0.3">
      <c r="B2186" s="22" t="s">
        <v>23</v>
      </c>
      <c r="C2186" s="22">
        <v>1128299</v>
      </c>
      <c r="D2186" s="23">
        <v>44299</v>
      </c>
      <c r="E2186" s="22" t="s">
        <v>24</v>
      </c>
      <c r="F2186" s="22" t="s">
        <v>82</v>
      </c>
      <c r="G2186" s="22" t="s">
        <v>83</v>
      </c>
      <c r="H2186" s="22" t="s">
        <v>13</v>
      </c>
      <c r="I2186" s="24">
        <v>0.55000000000000004</v>
      </c>
      <c r="J2186" s="25">
        <v>3750</v>
      </c>
      <c r="K2186" s="26">
        <f t="shared" ref="K2186:K2189" si="719">I2186*J2186</f>
        <v>2062.5</v>
      </c>
      <c r="L2186" s="26">
        <f t="shared" ref="L2186:L2189" si="720">K2186*M2186</f>
        <v>721.875</v>
      </c>
      <c r="M2186" s="27">
        <v>0.35</v>
      </c>
      <c r="O2186" s="1"/>
      <c r="P2186" s="2"/>
      <c r="Q2186" s="3"/>
      <c r="R2186" s="5"/>
    </row>
    <row r="2187" spans="2:18" x14ac:dyDescent="0.3">
      <c r="B2187" s="22" t="s">
        <v>23</v>
      </c>
      <c r="C2187" s="22">
        <v>1128299</v>
      </c>
      <c r="D2187" s="23">
        <v>44299</v>
      </c>
      <c r="E2187" s="22" t="s">
        <v>24</v>
      </c>
      <c r="F2187" s="22" t="s">
        <v>82</v>
      </c>
      <c r="G2187" s="22" t="s">
        <v>83</v>
      </c>
      <c r="H2187" s="22" t="s">
        <v>14</v>
      </c>
      <c r="I2187" s="24">
        <v>0.5</v>
      </c>
      <c r="J2187" s="25">
        <v>2750</v>
      </c>
      <c r="K2187" s="26">
        <f t="shared" si="719"/>
        <v>1375</v>
      </c>
      <c r="L2187" s="26">
        <f t="shared" si="720"/>
        <v>550</v>
      </c>
      <c r="M2187" s="27">
        <v>0.4</v>
      </c>
      <c r="O2187" s="1"/>
      <c r="P2187" s="2"/>
      <c r="Q2187" s="3"/>
      <c r="R2187" s="5"/>
    </row>
    <row r="2188" spans="2:18" x14ac:dyDescent="0.3">
      <c r="B2188" s="22" t="s">
        <v>23</v>
      </c>
      <c r="C2188" s="22">
        <v>1128299</v>
      </c>
      <c r="D2188" s="23">
        <v>44299</v>
      </c>
      <c r="E2188" s="22" t="s">
        <v>24</v>
      </c>
      <c r="F2188" s="22" t="s">
        <v>82</v>
      </c>
      <c r="G2188" s="22" t="s">
        <v>83</v>
      </c>
      <c r="H2188" s="22" t="s">
        <v>16</v>
      </c>
      <c r="I2188" s="24">
        <v>0.55000000000000004</v>
      </c>
      <c r="J2188" s="25">
        <v>1750</v>
      </c>
      <c r="K2188" s="26">
        <f t="shared" si="719"/>
        <v>962.50000000000011</v>
      </c>
      <c r="L2188" s="26">
        <f t="shared" si="720"/>
        <v>336.875</v>
      </c>
      <c r="M2188" s="27">
        <v>0.35</v>
      </c>
      <c r="O2188" s="1"/>
      <c r="P2188" s="2"/>
      <c r="Q2188" s="3"/>
      <c r="R2188" s="5"/>
    </row>
    <row r="2189" spans="2:18" x14ac:dyDescent="0.3">
      <c r="B2189" s="22" t="s">
        <v>23</v>
      </c>
      <c r="C2189" s="22">
        <v>1128299</v>
      </c>
      <c r="D2189" s="23">
        <v>44299</v>
      </c>
      <c r="E2189" s="22" t="s">
        <v>24</v>
      </c>
      <c r="F2189" s="22" t="s">
        <v>82</v>
      </c>
      <c r="G2189" s="22" t="s">
        <v>83</v>
      </c>
      <c r="H2189" s="22" t="s">
        <v>17</v>
      </c>
      <c r="I2189" s="24">
        <v>0.70000000000000007</v>
      </c>
      <c r="J2189" s="25">
        <v>3500</v>
      </c>
      <c r="K2189" s="26">
        <f t="shared" si="719"/>
        <v>2450.0000000000005</v>
      </c>
      <c r="L2189" s="26">
        <f t="shared" si="720"/>
        <v>612.50000000000011</v>
      </c>
      <c r="M2189" s="27">
        <v>0.25</v>
      </c>
      <c r="O2189" s="1"/>
      <c r="P2189" s="2"/>
      <c r="Q2189" s="3"/>
      <c r="R2189" s="5"/>
    </row>
    <row r="2190" spans="2:18" x14ac:dyDescent="0.3">
      <c r="B2190" s="22" t="s">
        <v>23</v>
      </c>
      <c r="C2190" s="22">
        <v>1128299</v>
      </c>
      <c r="D2190" s="23">
        <v>44330</v>
      </c>
      <c r="E2190" s="22" t="s">
        <v>24</v>
      </c>
      <c r="F2190" s="22" t="s">
        <v>82</v>
      </c>
      <c r="G2190" s="22" t="s">
        <v>83</v>
      </c>
      <c r="H2190" s="22" t="s">
        <v>12</v>
      </c>
      <c r="I2190" s="24">
        <v>0.5</v>
      </c>
      <c r="J2190" s="25">
        <v>5500</v>
      </c>
      <c r="K2190" s="26">
        <f>I2190*J2190</f>
        <v>2750</v>
      </c>
      <c r="L2190" s="26">
        <f>K2190*M2190</f>
        <v>1100</v>
      </c>
      <c r="M2190" s="27">
        <v>0.4</v>
      </c>
      <c r="O2190" s="1"/>
      <c r="P2190" s="2"/>
      <c r="Q2190" s="3"/>
      <c r="R2190" s="5"/>
    </row>
    <row r="2191" spans="2:18" x14ac:dyDescent="0.3">
      <c r="B2191" s="22" t="s">
        <v>23</v>
      </c>
      <c r="C2191" s="22">
        <v>1128299</v>
      </c>
      <c r="D2191" s="23">
        <v>44330</v>
      </c>
      <c r="E2191" s="22" t="s">
        <v>24</v>
      </c>
      <c r="F2191" s="22" t="s">
        <v>82</v>
      </c>
      <c r="G2191" s="22" t="s">
        <v>83</v>
      </c>
      <c r="H2191" s="22" t="s">
        <v>15</v>
      </c>
      <c r="I2191" s="24">
        <v>0.55000000000000004</v>
      </c>
      <c r="J2191" s="25">
        <v>4000</v>
      </c>
      <c r="K2191" s="26">
        <f>I2191*J2191</f>
        <v>2200</v>
      </c>
      <c r="L2191" s="26">
        <f>K2191*M2191</f>
        <v>880</v>
      </c>
      <c r="M2191" s="27">
        <v>0.4</v>
      </c>
      <c r="O2191" s="1"/>
      <c r="P2191" s="2"/>
      <c r="Q2191" s="3"/>
      <c r="R2191" s="5"/>
    </row>
    <row r="2192" spans="2:18" x14ac:dyDescent="0.3">
      <c r="B2192" s="22" t="s">
        <v>23</v>
      </c>
      <c r="C2192" s="22">
        <v>1128299</v>
      </c>
      <c r="D2192" s="23">
        <v>44330</v>
      </c>
      <c r="E2192" s="22" t="s">
        <v>24</v>
      </c>
      <c r="F2192" s="22" t="s">
        <v>82</v>
      </c>
      <c r="G2192" s="22" t="s">
        <v>83</v>
      </c>
      <c r="H2192" s="22" t="s">
        <v>13</v>
      </c>
      <c r="I2192" s="24">
        <v>0.55000000000000004</v>
      </c>
      <c r="J2192" s="25">
        <v>4250</v>
      </c>
      <c r="K2192" s="26">
        <f t="shared" ref="K2192:K2195" si="721">I2192*J2192</f>
        <v>2337.5</v>
      </c>
      <c r="L2192" s="26">
        <f t="shared" ref="L2192:L2195" si="722">K2192*M2192</f>
        <v>818.125</v>
      </c>
      <c r="M2192" s="27">
        <v>0.35</v>
      </c>
      <c r="O2192" s="1"/>
      <c r="P2192" s="2"/>
      <c r="Q2192" s="3"/>
      <c r="R2192" s="5"/>
    </row>
    <row r="2193" spans="2:18" x14ac:dyDescent="0.3">
      <c r="B2193" s="22" t="s">
        <v>23</v>
      </c>
      <c r="C2193" s="22">
        <v>1128299</v>
      </c>
      <c r="D2193" s="23">
        <v>44330</v>
      </c>
      <c r="E2193" s="22" t="s">
        <v>24</v>
      </c>
      <c r="F2193" s="22" t="s">
        <v>82</v>
      </c>
      <c r="G2193" s="22" t="s">
        <v>83</v>
      </c>
      <c r="H2193" s="22" t="s">
        <v>14</v>
      </c>
      <c r="I2193" s="24">
        <v>0.5</v>
      </c>
      <c r="J2193" s="25">
        <v>3250</v>
      </c>
      <c r="K2193" s="26">
        <f t="shared" si="721"/>
        <v>1625</v>
      </c>
      <c r="L2193" s="26">
        <f t="shared" si="722"/>
        <v>650</v>
      </c>
      <c r="M2193" s="27">
        <v>0.4</v>
      </c>
      <c r="O2193" s="1"/>
      <c r="P2193" s="2"/>
      <c r="Q2193" s="3"/>
      <c r="R2193" s="5"/>
    </row>
    <row r="2194" spans="2:18" x14ac:dyDescent="0.3">
      <c r="B2194" s="22" t="s">
        <v>23</v>
      </c>
      <c r="C2194" s="22">
        <v>1128299</v>
      </c>
      <c r="D2194" s="23">
        <v>44330</v>
      </c>
      <c r="E2194" s="22" t="s">
        <v>24</v>
      </c>
      <c r="F2194" s="22" t="s">
        <v>82</v>
      </c>
      <c r="G2194" s="22" t="s">
        <v>83</v>
      </c>
      <c r="H2194" s="22" t="s">
        <v>16</v>
      </c>
      <c r="I2194" s="24">
        <v>0.55000000000000004</v>
      </c>
      <c r="J2194" s="25">
        <v>2250</v>
      </c>
      <c r="K2194" s="26">
        <f t="shared" si="721"/>
        <v>1237.5</v>
      </c>
      <c r="L2194" s="26">
        <f t="shared" si="722"/>
        <v>433.125</v>
      </c>
      <c r="M2194" s="27">
        <v>0.35</v>
      </c>
      <c r="O2194" s="1"/>
      <c r="P2194" s="2"/>
      <c r="Q2194" s="3"/>
      <c r="R2194" s="5"/>
    </row>
    <row r="2195" spans="2:18" x14ac:dyDescent="0.3">
      <c r="B2195" s="22" t="s">
        <v>23</v>
      </c>
      <c r="C2195" s="22">
        <v>1128299</v>
      </c>
      <c r="D2195" s="23">
        <v>44330</v>
      </c>
      <c r="E2195" s="22" t="s">
        <v>24</v>
      </c>
      <c r="F2195" s="22" t="s">
        <v>82</v>
      </c>
      <c r="G2195" s="22" t="s">
        <v>83</v>
      </c>
      <c r="H2195" s="22" t="s">
        <v>17</v>
      </c>
      <c r="I2195" s="24">
        <v>0.70000000000000007</v>
      </c>
      <c r="J2195" s="25">
        <v>4000</v>
      </c>
      <c r="K2195" s="26">
        <f t="shared" si="721"/>
        <v>2800.0000000000005</v>
      </c>
      <c r="L2195" s="26">
        <f t="shared" si="722"/>
        <v>700.00000000000011</v>
      </c>
      <c r="M2195" s="27">
        <v>0.25</v>
      </c>
      <c r="O2195" s="1"/>
      <c r="P2195" s="2"/>
      <c r="Q2195" s="3"/>
      <c r="R2195" s="5"/>
    </row>
    <row r="2196" spans="2:18" x14ac:dyDescent="0.3">
      <c r="B2196" s="22" t="s">
        <v>23</v>
      </c>
      <c r="C2196" s="22">
        <v>1128299</v>
      </c>
      <c r="D2196" s="23">
        <v>44360</v>
      </c>
      <c r="E2196" s="22" t="s">
        <v>24</v>
      </c>
      <c r="F2196" s="22" t="s">
        <v>82</v>
      </c>
      <c r="G2196" s="22" t="s">
        <v>83</v>
      </c>
      <c r="H2196" s="22" t="s">
        <v>12</v>
      </c>
      <c r="I2196" s="24">
        <v>0.5</v>
      </c>
      <c r="J2196" s="25">
        <v>6750</v>
      </c>
      <c r="K2196" s="26">
        <f>I2196*J2196</f>
        <v>3375</v>
      </c>
      <c r="L2196" s="26">
        <f>K2196*M2196</f>
        <v>1350</v>
      </c>
      <c r="M2196" s="27">
        <v>0.4</v>
      </c>
      <c r="O2196" s="1"/>
      <c r="P2196" s="2"/>
      <c r="Q2196" s="3"/>
      <c r="R2196" s="5"/>
    </row>
    <row r="2197" spans="2:18" x14ac:dyDescent="0.3">
      <c r="B2197" s="22" t="s">
        <v>23</v>
      </c>
      <c r="C2197" s="22">
        <v>1128299</v>
      </c>
      <c r="D2197" s="23">
        <v>44360</v>
      </c>
      <c r="E2197" s="22" t="s">
        <v>24</v>
      </c>
      <c r="F2197" s="22" t="s">
        <v>82</v>
      </c>
      <c r="G2197" s="22" t="s">
        <v>83</v>
      </c>
      <c r="H2197" s="22" t="s">
        <v>15</v>
      </c>
      <c r="I2197" s="24">
        <v>0.55000000000000004</v>
      </c>
      <c r="J2197" s="25">
        <v>5250</v>
      </c>
      <c r="K2197" s="26">
        <f>I2197*J2197</f>
        <v>2887.5000000000005</v>
      </c>
      <c r="L2197" s="26">
        <f>K2197*M2197</f>
        <v>1155.0000000000002</v>
      </c>
      <c r="M2197" s="27">
        <v>0.4</v>
      </c>
      <c r="O2197" s="1"/>
      <c r="P2197" s="2"/>
      <c r="Q2197" s="3"/>
      <c r="R2197" s="5"/>
    </row>
    <row r="2198" spans="2:18" x14ac:dyDescent="0.3">
      <c r="B2198" s="22" t="s">
        <v>23</v>
      </c>
      <c r="C2198" s="22">
        <v>1128299</v>
      </c>
      <c r="D2198" s="23">
        <v>44360</v>
      </c>
      <c r="E2198" s="22" t="s">
        <v>24</v>
      </c>
      <c r="F2198" s="22" t="s">
        <v>82</v>
      </c>
      <c r="G2198" s="22" t="s">
        <v>83</v>
      </c>
      <c r="H2198" s="22" t="s">
        <v>13</v>
      </c>
      <c r="I2198" s="24">
        <v>0.55000000000000004</v>
      </c>
      <c r="J2198" s="25">
        <v>5250</v>
      </c>
      <c r="K2198" s="26">
        <f t="shared" ref="K2198:K2201" si="723">I2198*J2198</f>
        <v>2887.5000000000005</v>
      </c>
      <c r="L2198" s="26">
        <f t="shared" ref="L2198:L2201" si="724">K2198*M2198</f>
        <v>1010.6250000000001</v>
      </c>
      <c r="M2198" s="27">
        <v>0.35</v>
      </c>
      <c r="O2198" s="1"/>
      <c r="P2198" s="2"/>
      <c r="Q2198" s="3"/>
      <c r="R2198" s="5"/>
    </row>
    <row r="2199" spans="2:18" x14ac:dyDescent="0.3">
      <c r="B2199" s="22" t="s">
        <v>23</v>
      </c>
      <c r="C2199" s="22">
        <v>1128299</v>
      </c>
      <c r="D2199" s="23">
        <v>44360</v>
      </c>
      <c r="E2199" s="22" t="s">
        <v>24</v>
      </c>
      <c r="F2199" s="22" t="s">
        <v>82</v>
      </c>
      <c r="G2199" s="22" t="s">
        <v>83</v>
      </c>
      <c r="H2199" s="22" t="s">
        <v>14</v>
      </c>
      <c r="I2199" s="24">
        <v>0.5</v>
      </c>
      <c r="J2199" s="25">
        <v>4000</v>
      </c>
      <c r="K2199" s="26">
        <f t="shared" si="723"/>
        <v>2000</v>
      </c>
      <c r="L2199" s="26">
        <f t="shared" si="724"/>
        <v>800</v>
      </c>
      <c r="M2199" s="27">
        <v>0.4</v>
      </c>
      <c r="O2199" s="1"/>
      <c r="P2199" s="2"/>
      <c r="Q2199" s="3"/>
      <c r="R2199" s="5"/>
    </row>
    <row r="2200" spans="2:18" x14ac:dyDescent="0.3">
      <c r="B2200" s="22" t="s">
        <v>23</v>
      </c>
      <c r="C2200" s="22">
        <v>1128299</v>
      </c>
      <c r="D2200" s="23">
        <v>44360</v>
      </c>
      <c r="E2200" s="22" t="s">
        <v>24</v>
      </c>
      <c r="F2200" s="22" t="s">
        <v>82</v>
      </c>
      <c r="G2200" s="22" t="s">
        <v>83</v>
      </c>
      <c r="H2200" s="22" t="s">
        <v>16</v>
      </c>
      <c r="I2200" s="24">
        <v>0.55000000000000004</v>
      </c>
      <c r="J2200" s="25">
        <v>2750</v>
      </c>
      <c r="K2200" s="26">
        <f t="shared" si="723"/>
        <v>1512.5000000000002</v>
      </c>
      <c r="L2200" s="26">
        <f t="shared" si="724"/>
        <v>529.375</v>
      </c>
      <c r="M2200" s="27">
        <v>0.35</v>
      </c>
      <c r="O2200" s="1"/>
      <c r="P2200" s="2"/>
      <c r="Q2200" s="3"/>
      <c r="R2200" s="5"/>
    </row>
    <row r="2201" spans="2:18" x14ac:dyDescent="0.3">
      <c r="B2201" s="22" t="s">
        <v>23</v>
      </c>
      <c r="C2201" s="22">
        <v>1128299</v>
      </c>
      <c r="D2201" s="23">
        <v>44360</v>
      </c>
      <c r="E2201" s="22" t="s">
        <v>24</v>
      </c>
      <c r="F2201" s="22" t="s">
        <v>82</v>
      </c>
      <c r="G2201" s="22" t="s">
        <v>83</v>
      </c>
      <c r="H2201" s="22" t="s">
        <v>17</v>
      </c>
      <c r="I2201" s="24">
        <v>0.70000000000000007</v>
      </c>
      <c r="J2201" s="25">
        <v>5750</v>
      </c>
      <c r="K2201" s="26">
        <f t="shared" si="723"/>
        <v>4025.0000000000005</v>
      </c>
      <c r="L2201" s="26">
        <f t="shared" si="724"/>
        <v>1006.2500000000001</v>
      </c>
      <c r="M2201" s="27">
        <v>0.25</v>
      </c>
      <c r="O2201" s="1"/>
      <c r="P2201" s="2"/>
      <c r="Q2201" s="3"/>
      <c r="R2201" s="5"/>
    </row>
    <row r="2202" spans="2:18" x14ac:dyDescent="0.3">
      <c r="B2202" s="22" t="s">
        <v>23</v>
      </c>
      <c r="C2202" s="22">
        <v>1128299</v>
      </c>
      <c r="D2202" s="23">
        <v>44389</v>
      </c>
      <c r="E2202" s="22" t="s">
        <v>24</v>
      </c>
      <c r="F2202" s="22" t="s">
        <v>82</v>
      </c>
      <c r="G2202" s="22" t="s">
        <v>83</v>
      </c>
      <c r="H2202" s="22" t="s">
        <v>12</v>
      </c>
      <c r="I2202" s="24">
        <v>0.5</v>
      </c>
      <c r="J2202" s="25">
        <v>7250</v>
      </c>
      <c r="K2202" s="26">
        <f>I2202*J2202</f>
        <v>3625</v>
      </c>
      <c r="L2202" s="26">
        <f>K2202*M2202</f>
        <v>1450</v>
      </c>
      <c r="M2202" s="27">
        <v>0.4</v>
      </c>
      <c r="O2202" s="1"/>
      <c r="P2202" s="2"/>
      <c r="Q2202" s="3"/>
      <c r="R2202" s="5"/>
    </row>
    <row r="2203" spans="2:18" x14ac:dyDescent="0.3">
      <c r="B2203" s="22" t="s">
        <v>23</v>
      </c>
      <c r="C2203" s="22">
        <v>1128299</v>
      </c>
      <c r="D2203" s="23">
        <v>44389</v>
      </c>
      <c r="E2203" s="22" t="s">
        <v>24</v>
      </c>
      <c r="F2203" s="22" t="s">
        <v>82</v>
      </c>
      <c r="G2203" s="22" t="s">
        <v>83</v>
      </c>
      <c r="H2203" s="22" t="s">
        <v>15</v>
      </c>
      <c r="I2203" s="24">
        <v>0.55000000000000004</v>
      </c>
      <c r="J2203" s="25">
        <v>5750</v>
      </c>
      <c r="K2203" s="26">
        <f>I2203*J2203</f>
        <v>3162.5000000000005</v>
      </c>
      <c r="L2203" s="26">
        <f>K2203*M2203</f>
        <v>1265.0000000000002</v>
      </c>
      <c r="M2203" s="27">
        <v>0.4</v>
      </c>
      <c r="O2203" s="1"/>
      <c r="P2203" s="2"/>
      <c r="Q2203" s="3"/>
      <c r="R2203" s="5"/>
    </row>
    <row r="2204" spans="2:18" x14ac:dyDescent="0.3">
      <c r="B2204" s="22" t="s">
        <v>23</v>
      </c>
      <c r="C2204" s="22">
        <v>1128299</v>
      </c>
      <c r="D2204" s="23">
        <v>44389</v>
      </c>
      <c r="E2204" s="22" t="s">
        <v>24</v>
      </c>
      <c r="F2204" s="22" t="s">
        <v>82</v>
      </c>
      <c r="G2204" s="22" t="s">
        <v>83</v>
      </c>
      <c r="H2204" s="22" t="s">
        <v>13</v>
      </c>
      <c r="I2204" s="24">
        <v>0.55000000000000004</v>
      </c>
      <c r="J2204" s="25">
        <v>5250</v>
      </c>
      <c r="K2204" s="26">
        <f t="shared" ref="K2204:K2207" si="725">I2204*J2204</f>
        <v>2887.5000000000005</v>
      </c>
      <c r="L2204" s="26">
        <f t="shared" ref="L2204:L2207" si="726">K2204*M2204</f>
        <v>1010.6250000000001</v>
      </c>
      <c r="M2204" s="27">
        <v>0.35</v>
      </c>
      <c r="O2204" s="1"/>
      <c r="P2204" s="2"/>
      <c r="Q2204" s="3"/>
      <c r="R2204" s="5"/>
    </row>
    <row r="2205" spans="2:18" x14ac:dyDescent="0.3">
      <c r="B2205" s="22" t="s">
        <v>23</v>
      </c>
      <c r="C2205" s="22">
        <v>1128299</v>
      </c>
      <c r="D2205" s="23">
        <v>44389</v>
      </c>
      <c r="E2205" s="22" t="s">
        <v>24</v>
      </c>
      <c r="F2205" s="22" t="s">
        <v>82</v>
      </c>
      <c r="G2205" s="22" t="s">
        <v>83</v>
      </c>
      <c r="H2205" s="22" t="s">
        <v>14</v>
      </c>
      <c r="I2205" s="24">
        <v>0.5</v>
      </c>
      <c r="J2205" s="25">
        <v>4250</v>
      </c>
      <c r="K2205" s="26">
        <f t="shared" si="725"/>
        <v>2125</v>
      </c>
      <c r="L2205" s="26">
        <f t="shared" si="726"/>
        <v>850</v>
      </c>
      <c r="M2205" s="27">
        <v>0.4</v>
      </c>
      <c r="O2205" s="1"/>
      <c r="P2205" s="2"/>
      <c r="Q2205" s="3"/>
      <c r="R2205" s="5"/>
    </row>
    <row r="2206" spans="2:18" x14ac:dyDescent="0.3">
      <c r="B2206" s="22" t="s">
        <v>23</v>
      </c>
      <c r="C2206" s="22">
        <v>1128299</v>
      </c>
      <c r="D2206" s="23">
        <v>44389</v>
      </c>
      <c r="E2206" s="22" t="s">
        <v>24</v>
      </c>
      <c r="F2206" s="22" t="s">
        <v>82</v>
      </c>
      <c r="G2206" s="22" t="s">
        <v>83</v>
      </c>
      <c r="H2206" s="22" t="s">
        <v>16</v>
      </c>
      <c r="I2206" s="24">
        <v>0.55000000000000004</v>
      </c>
      <c r="J2206" s="25">
        <v>4750</v>
      </c>
      <c r="K2206" s="26">
        <f t="shared" si="725"/>
        <v>2612.5</v>
      </c>
      <c r="L2206" s="26">
        <f t="shared" si="726"/>
        <v>914.37499999999989</v>
      </c>
      <c r="M2206" s="27">
        <v>0.35</v>
      </c>
      <c r="O2206" s="1"/>
      <c r="P2206" s="2"/>
      <c r="Q2206" s="3"/>
      <c r="R2206" s="5"/>
    </row>
    <row r="2207" spans="2:18" x14ac:dyDescent="0.3">
      <c r="B2207" s="22" t="s">
        <v>23</v>
      </c>
      <c r="C2207" s="22">
        <v>1128299</v>
      </c>
      <c r="D2207" s="23">
        <v>44389</v>
      </c>
      <c r="E2207" s="22" t="s">
        <v>24</v>
      </c>
      <c r="F2207" s="22" t="s">
        <v>82</v>
      </c>
      <c r="G2207" s="22" t="s">
        <v>83</v>
      </c>
      <c r="H2207" s="22" t="s">
        <v>17</v>
      </c>
      <c r="I2207" s="24">
        <v>0.70000000000000007</v>
      </c>
      <c r="J2207" s="25">
        <v>4750</v>
      </c>
      <c r="K2207" s="26">
        <f t="shared" si="725"/>
        <v>3325.0000000000005</v>
      </c>
      <c r="L2207" s="26">
        <f t="shared" si="726"/>
        <v>831.25000000000011</v>
      </c>
      <c r="M2207" s="27">
        <v>0.25</v>
      </c>
      <c r="O2207" s="1"/>
      <c r="P2207" s="2"/>
      <c r="Q2207" s="3"/>
      <c r="R2207" s="5"/>
    </row>
    <row r="2208" spans="2:18" x14ac:dyDescent="0.3">
      <c r="B2208" s="22" t="s">
        <v>23</v>
      </c>
      <c r="C2208" s="22">
        <v>1128299</v>
      </c>
      <c r="D2208" s="23">
        <v>44421</v>
      </c>
      <c r="E2208" s="22" t="s">
        <v>24</v>
      </c>
      <c r="F2208" s="22" t="s">
        <v>82</v>
      </c>
      <c r="G2208" s="22" t="s">
        <v>83</v>
      </c>
      <c r="H2208" s="22" t="s">
        <v>12</v>
      </c>
      <c r="I2208" s="24">
        <v>0.55000000000000004</v>
      </c>
      <c r="J2208" s="25">
        <v>6750</v>
      </c>
      <c r="K2208" s="26">
        <f>I2208*J2208</f>
        <v>3712.5000000000005</v>
      </c>
      <c r="L2208" s="26">
        <f>K2208*M2208</f>
        <v>1485.0000000000002</v>
      </c>
      <c r="M2208" s="27">
        <v>0.4</v>
      </c>
      <c r="O2208" s="1"/>
      <c r="P2208" s="2"/>
      <c r="Q2208" s="3"/>
      <c r="R2208" s="5"/>
    </row>
    <row r="2209" spans="2:18" x14ac:dyDescent="0.3">
      <c r="B2209" s="22" t="s">
        <v>23</v>
      </c>
      <c r="C2209" s="22">
        <v>1128299</v>
      </c>
      <c r="D2209" s="23">
        <v>44421</v>
      </c>
      <c r="E2209" s="22" t="s">
        <v>24</v>
      </c>
      <c r="F2209" s="22" t="s">
        <v>82</v>
      </c>
      <c r="G2209" s="22" t="s">
        <v>83</v>
      </c>
      <c r="H2209" s="22" t="s">
        <v>15</v>
      </c>
      <c r="I2209" s="24">
        <v>0.60000000000000009</v>
      </c>
      <c r="J2209" s="25">
        <v>6250</v>
      </c>
      <c r="K2209" s="26">
        <f>I2209*J2209</f>
        <v>3750.0000000000005</v>
      </c>
      <c r="L2209" s="26">
        <f>K2209*M2209</f>
        <v>1500.0000000000002</v>
      </c>
      <c r="M2209" s="27">
        <v>0.4</v>
      </c>
      <c r="O2209" s="1"/>
      <c r="P2209" s="2"/>
      <c r="Q2209" s="3"/>
      <c r="R2209" s="5"/>
    </row>
    <row r="2210" spans="2:18" x14ac:dyDescent="0.3">
      <c r="B2210" s="22" t="s">
        <v>23</v>
      </c>
      <c r="C2210" s="22">
        <v>1128299</v>
      </c>
      <c r="D2210" s="23">
        <v>44421</v>
      </c>
      <c r="E2210" s="22" t="s">
        <v>24</v>
      </c>
      <c r="F2210" s="22" t="s">
        <v>82</v>
      </c>
      <c r="G2210" s="22" t="s">
        <v>83</v>
      </c>
      <c r="H2210" s="22" t="s">
        <v>13</v>
      </c>
      <c r="I2210" s="24">
        <v>0.55000000000000004</v>
      </c>
      <c r="J2210" s="25">
        <v>5000</v>
      </c>
      <c r="K2210" s="26">
        <f t="shared" ref="K2210:K2213" si="727">I2210*J2210</f>
        <v>2750</v>
      </c>
      <c r="L2210" s="26">
        <f t="shared" ref="L2210:L2213" si="728">K2210*M2210</f>
        <v>962.49999999999989</v>
      </c>
      <c r="M2210" s="27">
        <v>0.35</v>
      </c>
      <c r="O2210" s="1"/>
      <c r="P2210" s="2"/>
      <c r="Q2210" s="3"/>
      <c r="R2210" s="5"/>
    </row>
    <row r="2211" spans="2:18" x14ac:dyDescent="0.3">
      <c r="B2211" s="22" t="s">
        <v>23</v>
      </c>
      <c r="C2211" s="22">
        <v>1128299</v>
      </c>
      <c r="D2211" s="23">
        <v>44421</v>
      </c>
      <c r="E2211" s="22" t="s">
        <v>24</v>
      </c>
      <c r="F2211" s="22" t="s">
        <v>82</v>
      </c>
      <c r="G2211" s="22" t="s">
        <v>83</v>
      </c>
      <c r="H2211" s="22" t="s">
        <v>14</v>
      </c>
      <c r="I2211" s="24">
        <v>0.55000000000000004</v>
      </c>
      <c r="J2211" s="25">
        <v>4500</v>
      </c>
      <c r="K2211" s="26">
        <f t="shared" si="727"/>
        <v>2475</v>
      </c>
      <c r="L2211" s="26">
        <f t="shared" si="728"/>
        <v>990</v>
      </c>
      <c r="M2211" s="27">
        <v>0.4</v>
      </c>
      <c r="O2211" s="1"/>
      <c r="P2211" s="2"/>
      <c r="Q2211" s="3"/>
      <c r="R2211" s="5"/>
    </row>
    <row r="2212" spans="2:18" x14ac:dyDescent="0.3">
      <c r="B2212" s="22" t="s">
        <v>23</v>
      </c>
      <c r="C2212" s="22">
        <v>1128299</v>
      </c>
      <c r="D2212" s="23">
        <v>44421</v>
      </c>
      <c r="E2212" s="22" t="s">
        <v>24</v>
      </c>
      <c r="F2212" s="22" t="s">
        <v>82</v>
      </c>
      <c r="G2212" s="22" t="s">
        <v>83</v>
      </c>
      <c r="H2212" s="22" t="s">
        <v>16</v>
      </c>
      <c r="I2212" s="24">
        <v>0.65</v>
      </c>
      <c r="J2212" s="25">
        <v>4500</v>
      </c>
      <c r="K2212" s="26">
        <f t="shared" si="727"/>
        <v>2925</v>
      </c>
      <c r="L2212" s="26">
        <f t="shared" si="728"/>
        <v>1023.7499999999999</v>
      </c>
      <c r="M2212" s="27">
        <v>0.35</v>
      </c>
      <c r="O2212" s="1"/>
      <c r="P2212" s="2"/>
      <c r="Q2212" s="3"/>
      <c r="R2212" s="5"/>
    </row>
    <row r="2213" spans="2:18" x14ac:dyDescent="0.3">
      <c r="B2213" s="22" t="s">
        <v>23</v>
      </c>
      <c r="C2213" s="22">
        <v>1128299</v>
      </c>
      <c r="D2213" s="23">
        <v>44421</v>
      </c>
      <c r="E2213" s="22" t="s">
        <v>24</v>
      </c>
      <c r="F2213" s="22" t="s">
        <v>82</v>
      </c>
      <c r="G2213" s="22" t="s">
        <v>83</v>
      </c>
      <c r="H2213" s="22" t="s">
        <v>17</v>
      </c>
      <c r="I2213" s="24">
        <v>0.70000000000000007</v>
      </c>
      <c r="J2213" s="25">
        <v>4250</v>
      </c>
      <c r="K2213" s="26">
        <f t="shared" si="727"/>
        <v>2975.0000000000005</v>
      </c>
      <c r="L2213" s="26">
        <f t="shared" si="728"/>
        <v>743.75000000000011</v>
      </c>
      <c r="M2213" s="27">
        <v>0.25</v>
      </c>
      <c r="O2213" s="1"/>
      <c r="P2213" s="2"/>
      <c r="Q2213" s="3"/>
      <c r="R2213" s="5"/>
    </row>
    <row r="2214" spans="2:18" x14ac:dyDescent="0.3">
      <c r="B2214" s="22" t="s">
        <v>23</v>
      </c>
      <c r="C2214" s="22">
        <v>1128299</v>
      </c>
      <c r="D2214" s="23">
        <v>44453</v>
      </c>
      <c r="E2214" s="22" t="s">
        <v>24</v>
      </c>
      <c r="F2214" s="22" t="s">
        <v>82</v>
      </c>
      <c r="G2214" s="22" t="s">
        <v>83</v>
      </c>
      <c r="H2214" s="22" t="s">
        <v>12</v>
      </c>
      <c r="I2214" s="24">
        <v>0.45000000000000012</v>
      </c>
      <c r="J2214" s="25">
        <v>6000</v>
      </c>
      <c r="K2214" s="26">
        <f>I2214*J2214</f>
        <v>2700.0000000000009</v>
      </c>
      <c r="L2214" s="26">
        <f>K2214*M2214</f>
        <v>1080.0000000000005</v>
      </c>
      <c r="M2214" s="27">
        <v>0.4</v>
      </c>
      <c r="O2214" s="1"/>
      <c r="P2214" s="2"/>
      <c r="Q2214" s="3"/>
      <c r="R2214" s="5"/>
    </row>
    <row r="2215" spans="2:18" x14ac:dyDescent="0.3">
      <c r="B2215" s="22" t="s">
        <v>23</v>
      </c>
      <c r="C2215" s="22">
        <v>1128299</v>
      </c>
      <c r="D2215" s="23">
        <v>44453</v>
      </c>
      <c r="E2215" s="22" t="s">
        <v>24</v>
      </c>
      <c r="F2215" s="22" t="s">
        <v>82</v>
      </c>
      <c r="G2215" s="22" t="s">
        <v>83</v>
      </c>
      <c r="H2215" s="22" t="s">
        <v>15</v>
      </c>
      <c r="I2215" s="24">
        <v>0.50000000000000011</v>
      </c>
      <c r="J2215" s="25">
        <v>6000</v>
      </c>
      <c r="K2215" s="26">
        <f>I2215*J2215</f>
        <v>3000.0000000000005</v>
      </c>
      <c r="L2215" s="26">
        <f>K2215*M2215</f>
        <v>1200.0000000000002</v>
      </c>
      <c r="M2215" s="27">
        <v>0.4</v>
      </c>
      <c r="O2215" s="1"/>
      <c r="P2215" s="2"/>
      <c r="Q2215" s="3"/>
      <c r="R2215" s="5"/>
    </row>
    <row r="2216" spans="2:18" x14ac:dyDescent="0.3">
      <c r="B2216" s="22" t="s">
        <v>23</v>
      </c>
      <c r="C2216" s="22">
        <v>1128299</v>
      </c>
      <c r="D2216" s="23">
        <v>44453</v>
      </c>
      <c r="E2216" s="22" t="s">
        <v>24</v>
      </c>
      <c r="F2216" s="22" t="s">
        <v>82</v>
      </c>
      <c r="G2216" s="22" t="s">
        <v>83</v>
      </c>
      <c r="H2216" s="22" t="s">
        <v>13</v>
      </c>
      <c r="I2216" s="24">
        <v>0.45000000000000012</v>
      </c>
      <c r="J2216" s="25">
        <v>4500</v>
      </c>
      <c r="K2216" s="26">
        <f t="shared" ref="K2216:K2219" si="729">I2216*J2216</f>
        <v>2025.0000000000005</v>
      </c>
      <c r="L2216" s="26">
        <f t="shared" ref="L2216:L2219" si="730">K2216*M2216</f>
        <v>708.75000000000011</v>
      </c>
      <c r="M2216" s="27">
        <v>0.35</v>
      </c>
      <c r="O2216" s="1"/>
      <c r="P2216" s="2"/>
      <c r="Q2216" s="3"/>
      <c r="R2216" s="5"/>
    </row>
    <row r="2217" spans="2:18" x14ac:dyDescent="0.3">
      <c r="B2217" s="22" t="s">
        <v>23</v>
      </c>
      <c r="C2217" s="22">
        <v>1128299</v>
      </c>
      <c r="D2217" s="23">
        <v>44453</v>
      </c>
      <c r="E2217" s="22" t="s">
        <v>24</v>
      </c>
      <c r="F2217" s="22" t="s">
        <v>82</v>
      </c>
      <c r="G2217" s="22" t="s">
        <v>83</v>
      </c>
      <c r="H2217" s="22" t="s">
        <v>14</v>
      </c>
      <c r="I2217" s="24">
        <v>0.45000000000000012</v>
      </c>
      <c r="J2217" s="25">
        <v>4000</v>
      </c>
      <c r="K2217" s="26">
        <f t="shared" si="729"/>
        <v>1800.0000000000005</v>
      </c>
      <c r="L2217" s="26">
        <f t="shared" si="730"/>
        <v>720.00000000000023</v>
      </c>
      <c r="M2217" s="27">
        <v>0.4</v>
      </c>
      <c r="O2217" s="1"/>
      <c r="P2217" s="2"/>
      <c r="Q2217" s="3"/>
      <c r="R2217" s="5"/>
    </row>
    <row r="2218" spans="2:18" x14ac:dyDescent="0.3">
      <c r="B2218" s="22" t="s">
        <v>23</v>
      </c>
      <c r="C2218" s="22">
        <v>1128299</v>
      </c>
      <c r="D2218" s="23">
        <v>44453</v>
      </c>
      <c r="E2218" s="22" t="s">
        <v>24</v>
      </c>
      <c r="F2218" s="22" t="s">
        <v>82</v>
      </c>
      <c r="G2218" s="22" t="s">
        <v>83</v>
      </c>
      <c r="H2218" s="22" t="s">
        <v>16</v>
      </c>
      <c r="I2218" s="24">
        <v>0.55000000000000004</v>
      </c>
      <c r="J2218" s="25">
        <v>4000</v>
      </c>
      <c r="K2218" s="26">
        <f t="shared" si="729"/>
        <v>2200</v>
      </c>
      <c r="L2218" s="26">
        <f t="shared" si="730"/>
        <v>770</v>
      </c>
      <c r="M2218" s="27">
        <v>0.35</v>
      </c>
      <c r="O2218" s="1"/>
      <c r="P2218" s="2"/>
      <c r="Q2218" s="3"/>
      <c r="R2218" s="5"/>
    </row>
    <row r="2219" spans="2:18" x14ac:dyDescent="0.3">
      <c r="B2219" s="22" t="s">
        <v>23</v>
      </c>
      <c r="C2219" s="22">
        <v>1128299</v>
      </c>
      <c r="D2219" s="23">
        <v>44453</v>
      </c>
      <c r="E2219" s="22" t="s">
        <v>24</v>
      </c>
      <c r="F2219" s="22" t="s">
        <v>82</v>
      </c>
      <c r="G2219" s="22" t="s">
        <v>83</v>
      </c>
      <c r="H2219" s="22" t="s">
        <v>17</v>
      </c>
      <c r="I2219" s="24">
        <v>0.60000000000000009</v>
      </c>
      <c r="J2219" s="25">
        <v>4500</v>
      </c>
      <c r="K2219" s="26">
        <f t="shared" si="729"/>
        <v>2700.0000000000005</v>
      </c>
      <c r="L2219" s="26">
        <f t="shared" si="730"/>
        <v>675.00000000000011</v>
      </c>
      <c r="M2219" s="27">
        <v>0.25</v>
      </c>
      <c r="O2219" s="1"/>
      <c r="P2219" s="2"/>
      <c r="Q2219" s="3"/>
      <c r="R2219" s="5"/>
    </row>
    <row r="2220" spans="2:18" x14ac:dyDescent="0.3">
      <c r="B2220" s="22" t="s">
        <v>23</v>
      </c>
      <c r="C2220" s="22">
        <v>1128299</v>
      </c>
      <c r="D2220" s="23">
        <v>44482</v>
      </c>
      <c r="E2220" s="22" t="s">
        <v>24</v>
      </c>
      <c r="F2220" s="22" t="s">
        <v>82</v>
      </c>
      <c r="G2220" s="22" t="s">
        <v>83</v>
      </c>
      <c r="H2220" s="22" t="s">
        <v>12</v>
      </c>
      <c r="I2220" s="24">
        <v>0.45000000000000012</v>
      </c>
      <c r="J2220" s="25">
        <v>5250</v>
      </c>
      <c r="K2220" s="26">
        <f>I2220*J2220</f>
        <v>2362.5000000000005</v>
      </c>
      <c r="L2220" s="26">
        <f>K2220*M2220</f>
        <v>945.00000000000023</v>
      </c>
      <c r="M2220" s="27">
        <v>0.4</v>
      </c>
      <c r="O2220" s="1"/>
      <c r="P2220" s="2"/>
      <c r="Q2220" s="3"/>
      <c r="R2220" s="5"/>
    </row>
    <row r="2221" spans="2:18" x14ac:dyDescent="0.3">
      <c r="B2221" s="22" t="s">
        <v>23</v>
      </c>
      <c r="C2221" s="22">
        <v>1128299</v>
      </c>
      <c r="D2221" s="23">
        <v>44482</v>
      </c>
      <c r="E2221" s="22" t="s">
        <v>24</v>
      </c>
      <c r="F2221" s="22" t="s">
        <v>82</v>
      </c>
      <c r="G2221" s="22" t="s">
        <v>83</v>
      </c>
      <c r="H2221" s="22" t="s">
        <v>15</v>
      </c>
      <c r="I2221" s="24">
        <v>0.50000000000000011</v>
      </c>
      <c r="J2221" s="25">
        <v>5250</v>
      </c>
      <c r="K2221" s="26">
        <f>I2221*J2221</f>
        <v>2625.0000000000005</v>
      </c>
      <c r="L2221" s="26">
        <f>K2221*M2221</f>
        <v>1050.0000000000002</v>
      </c>
      <c r="M2221" s="27">
        <v>0.4</v>
      </c>
      <c r="O2221" s="1"/>
      <c r="P2221" s="2"/>
      <c r="Q2221" s="3"/>
      <c r="R2221" s="5"/>
    </row>
    <row r="2222" spans="2:18" x14ac:dyDescent="0.3">
      <c r="B2222" s="22" t="s">
        <v>23</v>
      </c>
      <c r="C2222" s="22">
        <v>1128299</v>
      </c>
      <c r="D2222" s="23">
        <v>44482</v>
      </c>
      <c r="E2222" s="22" t="s">
        <v>24</v>
      </c>
      <c r="F2222" s="22" t="s">
        <v>82</v>
      </c>
      <c r="G2222" s="22" t="s">
        <v>83</v>
      </c>
      <c r="H2222" s="22" t="s">
        <v>13</v>
      </c>
      <c r="I2222" s="24">
        <v>0.45000000000000012</v>
      </c>
      <c r="J2222" s="25">
        <v>3500</v>
      </c>
      <c r="K2222" s="26">
        <f t="shared" ref="K2222:K2225" si="731">I2222*J2222</f>
        <v>1575.0000000000005</v>
      </c>
      <c r="L2222" s="26">
        <f t="shared" ref="L2222:L2225" si="732">K2222*M2222</f>
        <v>551.25000000000011</v>
      </c>
      <c r="M2222" s="27">
        <v>0.35</v>
      </c>
      <c r="O2222" s="1"/>
      <c r="P2222" s="2"/>
      <c r="Q2222" s="3"/>
      <c r="R2222" s="5"/>
    </row>
    <row r="2223" spans="2:18" x14ac:dyDescent="0.3">
      <c r="B2223" s="22" t="s">
        <v>23</v>
      </c>
      <c r="C2223" s="22">
        <v>1128299</v>
      </c>
      <c r="D2223" s="23">
        <v>44482</v>
      </c>
      <c r="E2223" s="22" t="s">
        <v>24</v>
      </c>
      <c r="F2223" s="22" t="s">
        <v>82</v>
      </c>
      <c r="G2223" s="22" t="s">
        <v>83</v>
      </c>
      <c r="H2223" s="22" t="s">
        <v>14</v>
      </c>
      <c r="I2223" s="24">
        <v>0.45000000000000012</v>
      </c>
      <c r="J2223" s="25">
        <v>3250</v>
      </c>
      <c r="K2223" s="26">
        <f t="shared" si="731"/>
        <v>1462.5000000000005</v>
      </c>
      <c r="L2223" s="26">
        <f t="shared" si="732"/>
        <v>585.00000000000023</v>
      </c>
      <c r="M2223" s="27">
        <v>0.4</v>
      </c>
      <c r="O2223" s="1"/>
      <c r="P2223" s="2"/>
      <c r="Q2223" s="3"/>
      <c r="R2223" s="5"/>
    </row>
    <row r="2224" spans="2:18" x14ac:dyDescent="0.3">
      <c r="B2224" s="22" t="s">
        <v>23</v>
      </c>
      <c r="C2224" s="22">
        <v>1128299</v>
      </c>
      <c r="D2224" s="23">
        <v>44482</v>
      </c>
      <c r="E2224" s="22" t="s">
        <v>24</v>
      </c>
      <c r="F2224" s="22" t="s">
        <v>82</v>
      </c>
      <c r="G2224" s="22" t="s">
        <v>83</v>
      </c>
      <c r="H2224" s="22" t="s">
        <v>16</v>
      </c>
      <c r="I2224" s="24">
        <v>0.55000000000000004</v>
      </c>
      <c r="J2224" s="25">
        <v>3000</v>
      </c>
      <c r="K2224" s="26">
        <f t="shared" si="731"/>
        <v>1650.0000000000002</v>
      </c>
      <c r="L2224" s="26">
        <f t="shared" si="732"/>
        <v>577.5</v>
      </c>
      <c r="M2224" s="27">
        <v>0.35</v>
      </c>
      <c r="O2224" s="1"/>
      <c r="P2224" s="2"/>
      <c r="Q2224" s="3"/>
      <c r="R2224" s="5"/>
    </row>
    <row r="2225" spans="1:18" x14ac:dyDescent="0.3">
      <c r="B2225" s="22" t="s">
        <v>23</v>
      </c>
      <c r="C2225" s="22">
        <v>1128299</v>
      </c>
      <c r="D2225" s="23">
        <v>44482</v>
      </c>
      <c r="E2225" s="22" t="s">
        <v>24</v>
      </c>
      <c r="F2225" s="22" t="s">
        <v>82</v>
      </c>
      <c r="G2225" s="22" t="s">
        <v>83</v>
      </c>
      <c r="H2225" s="22" t="s">
        <v>17</v>
      </c>
      <c r="I2225" s="24">
        <v>0.70000000000000007</v>
      </c>
      <c r="J2225" s="25">
        <v>3500</v>
      </c>
      <c r="K2225" s="26">
        <f t="shared" si="731"/>
        <v>2450.0000000000005</v>
      </c>
      <c r="L2225" s="26">
        <f t="shared" si="732"/>
        <v>612.50000000000011</v>
      </c>
      <c r="M2225" s="27">
        <v>0.25</v>
      </c>
      <c r="O2225" s="1"/>
      <c r="P2225" s="2"/>
      <c r="Q2225" s="3"/>
      <c r="R2225" s="5"/>
    </row>
    <row r="2226" spans="1:18" x14ac:dyDescent="0.3">
      <c r="B2226" s="22" t="s">
        <v>23</v>
      </c>
      <c r="C2226" s="22">
        <v>1128299</v>
      </c>
      <c r="D2226" s="23">
        <v>44513</v>
      </c>
      <c r="E2226" s="22" t="s">
        <v>24</v>
      </c>
      <c r="F2226" s="22" t="s">
        <v>82</v>
      </c>
      <c r="G2226" s="22" t="s">
        <v>83</v>
      </c>
      <c r="H2226" s="22" t="s">
        <v>12</v>
      </c>
      <c r="I2226" s="24">
        <v>0.55000000000000004</v>
      </c>
      <c r="J2226" s="25">
        <v>5250</v>
      </c>
      <c r="K2226" s="26">
        <f>I2226*J2226</f>
        <v>2887.5000000000005</v>
      </c>
      <c r="L2226" s="26">
        <f>K2226*M2226</f>
        <v>1155.0000000000002</v>
      </c>
      <c r="M2226" s="27">
        <v>0.4</v>
      </c>
      <c r="O2226" s="1"/>
      <c r="P2226" s="2"/>
      <c r="Q2226" s="3"/>
      <c r="R2226" s="5"/>
    </row>
    <row r="2227" spans="1:18" x14ac:dyDescent="0.3">
      <c r="B2227" s="22" t="s">
        <v>23</v>
      </c>
      <c r="C2227" s="22">
        <v>1128299</v>
      </c>
      <c r="D2227" s="23">
        <v>44513</v>
      </c>
      <c r="E2227" s="22" t="s">
        <v>24</v>
      </c>
      <c r="F2227" s="22" t="s">
        <v>82</v>
      </c>
      <c r="G2227" s="22" t="s">
        <v>83</v>
      </c>
      <c r="H2227" s="22" t="s">
        <v>15</v>
      </c>
      <c r="I2227" s="24">
        <v>0.60000000000000009</v>
      </c>
      <c r="J2227" s="25">
        <v>5750</v>
      </c>
      <c r="K2227" s="26">
        <f>I2227*J2227</f>
        <v>3450.0000000000005</v>
      </c>
      <c r="L2227" s="26">
        <f>K2227*M2227</f>
        <v>1380.0000000000002</v>
      </c>
      <c r="M2227" s="27">
        <v>0.4</v>
      </c>
      <c r="O2227" s="1"/>
      <c r="P2227" s="2"/>
      <c r="Q2227" s="3"/>
      <c r="R2227" s="5"/>
    </row>
    <row r="2228" spans="1:18" x14ac:dyDescent="0.3">
      <c r="B2228" s="22" t="s">
        <v>23</v>
      </c>
      <c r="C2228" s="22">
        <v>1128299</v>
      </c>
      <c r="D2228" s="23">
        <v>44513</v>
      </c>
      <c r="E2228" s="22" t="s">
        <v>24</v>
      </c>
      <c r="F2228" s="22" t="s">
        <v>82</v>
      </c>
      <c r="G2228" s="22" t="s">
        <v>83</v>
      </c>
      <c r="H2228" s="22" t="s">
        <v>13</v>
      </c>
      <c r="I2228" s="24">
        <v>0.55000000000000004</v>
      </c>
      <c r="J2228" s="25">
        <v>4250</v>
      </c>
      <c r="K2228" s="26">
        <f t="shared" ref="K2228:K2231" si="733">I2228*J2228</f>
        <v>2337.5</v>
      </c>
      <c r="L2228" s="26">
        <f t="shared" ref="L2228:L2231" si="734">K2228*M2228</f>
        <v>818.125</v>
      </c>
      <c r="M2228" s="27">
        <v>0.35</v>
      </c>
      <c r="O2228" s="1"/>
      <c r="P2228" s="2"/>
      <c r="Q2228" s="3"/>
      <c r="R2228" s="5"/>
    </row>
    <row r="2229" spans="1:18" x14ac:dyDescent="0.3">
      <c r="B2229" s="22" t="s">
        <v>23</v>
      </c>
      <c r="C2229" s="22">
        <v>1128299</v>
      </c>
      <c r="D2229" s="23">
        <v>44513</v>
      </c>
      <c r="E2229" s="22" t="s">
        <v>24</v>
      </c>
      <c r="F2229" s="22" t="s">
        <v>82</v>
      </c>
      <c r="G2229" s="22" t="s">
        <v>83</v>
      </c>
      <c r="H2229" s="22" t="s">
        <v>14</v>
      </c>
      <c r="I2229" s="24">
        <v>0.55000000000000004</v>
      </c>
      <c r="J2229" s="25">
        <v>4000</v>
      </c>
      <c r="K2229" s="26">
        <f t="shared" si="733"/>
        <v>2200</v>
      </c>
      <c r="L2229" s="26">
        <f t="shared" si="734"/>
        <v>880</v>
      </c>
      <c r="M2229" s="27">
        <v>0.4</v>
      </c>
      <c r="O2229" s="1"/>
      <c r="P2229" s="2"/>
      <c r="Q2229" s="3"/>
      <c r="R2229" s="5"/>
    </row>
    <row r="2230" spans="1:18" x14ac:dyDescent="0.3">
      <c r="B2230" s="22" t="s">
        <v>23</v>
      </c>
      <c r="C2230" s="22">
        <v>1128299</v>
      </c>
      <c r="D2230" s="23">
        <v>44513</v>
      </c>
      <c r="E2230" s="22" t="s">
        <v>24</v>
      </c>
      <c r="F2230" s="22" t="s">
        <v>82</v>
      </c>
      <c r="G2230" s="22" t="s">
        <v>83</v>
      </c>
      <c r="H2230" s="22" t="s">
        <v>16</v>
      </c>
      <c r="I2230" s="24">
        <v>0.65</v>
      </c>
      <c r="J2230" s="25">
        <v>3500</v>
      </c>
      <c r="K2230" s="26">
        <f t="shared" si="733"/>
        <v>2275</v>
      </c>
      <c r="L2230" s="26">
        <f t="shared" si="734"/>
        <v>796.25</v>
      </c>
      <c r="M2230" s="27">
        <v>0.35</v>
      </c>
      <c r="O2230" s="1"/>
      <c r="P2230" s="2"/>
      <c r="Q2230" s="3"/>
      <c r="R2230" s="5"/>
    </row>
    <row r="2231" spans="1:18" x14ac:dyDescent="0.3">
      <c r="B2231" s="22" t="s">
        <v>23</v>
      </c>
      <c r="C2231" s="22">
        <v>1128299</v>
      </c>
      <c r="D2231" s="23">
        <v>44513</v>
      </c>
      <c r="E2231" s="22" t="s">
        <v>24</v>
      </c>
      <c r="F2231" s="22" t="s">
        <v>82</v>
      </c>
      <c r="G2231" s="22" t="s">
        <v>83</v>
      </c>
      <c r="H2231" s="22" t="s">
        <v>17</v>
      </c>
      <c r="I2231" s="24">
        <v>0.70000000000000007</v>
      </c>
      <c r="J2231" s="25">
        <v>4750</v>
      </c>
      <c r="K2231" s="26">
        <f t="shared" si="733"/>
        <v>3325.0000000000005</v>
      </c>
      <c r="L2231" s="26">
        <f t="shared" si="734"/>
        <v>831.25000000000011</v>
      </c>
      <c r="M2231" s="27">
        <v>0.25</v>
      </c>
      <c r="O2231" s="1"/>
      <c r="P2231" s="2"/>
      <c r="Q2231" s="3"/>
      <c r="R2231" s="5"/>
    </row>
    <row r="2232" spans="1:18" x14ac:dyDescent="0.3">
      <c r="B2232" s="22" t="s">
        <v>23</v>
      </c>
      <c r="C2232" s="22">
        <v>1128299</v>
      </c>
      <c r="D2232" s="23">
        <v>44542</v>
      </c>
      <c r="E2232" s="22" t="s">
        <v>24</v>
      </c>
      <c r="F2232" s="22" t="s">
        <v>82</v>
      </c>
      <c r="G2232" s="22" t="s">
        <v>83</v>
      </c>
      <c r="H2232" s="22" t="s">
        <v>12</v>
      </c>
      <c r="I2232" s="24">
        <v>0.55000000000000004</v>
      </c>
      <c r="J2232" s="25">
        <v>6750</v>
      </c>
      <c r="K2232" s="26">
        <f>I2232*J2232</f>
        <v>3712.5000000000005</v>
      </c>
      <c r="L2232" s="26">
        <f>K2232*M2232</f>
        <v>1485.0000000000002</v>
      </c>
      <c r="M2232" s="27">
        <v>0.4</v>
      </c>
      <c r="O2232" s="1"/>
      <c r="P2232" s="2"/>
      <c r="Q2232" s="3"/>
      <c r="R2232" s="5"/>
    </row>
    <row r="2233" spans="1:18" x14ac:dyDescent="0.3">
      <c r="B2233" s="22" t="s">
        <v>23</v>
      </c>
      <c r="C2233" s="22">
        <v>1128299</v>
      </c>
      <c r="D2233" s="23">
        <v>44542</v>
      </c>
      <c r="E2233" s="22" t="s">
        <v>24</v>
      </c>
      <c r="F2233" s="22" t="s">
        <v>82</v>
      </c>
      <c r="G2233" s="22" t="s">
        <v>83</v>
      </c>
      <c r="H2233" s="22" t="s">
        <v>15</v>
      </c>
      <c r="I2233" s="24">
        <v>0.60000000000000009</v>
      </c>
      <c r="J2233" s="25">
        <v>6750</v>
      </c>
      <c r="K2233" s="26">
        <f>I2233*J2233</f>
        <v>4050.0000000000005</v>
      </c>
      <c r="L2233" s="26">
        <f>K2233*M2233</f>
        <v>1620.0000000000002</v>
      </c>
      <c r="M2233" s="27">
        <v>0.4</v>
      </c>
      <c r="O2233" s="1"/>
      <c r="P2233" s="2"/>
      <c r="Q2233" s="3"/>
      <c r="R2233" s="5"/>
    </row>
    <row r="2234" spans="1:18" x14ac:dyDescent="0.3">
      <c r="B2234" s="22" t="s">
        <v>23</v>
      </c>
      <c r="C2234" s="22">
        <v>1128299</v>
      </c>
      <c r="D2234" s="23">
        <v>44542</v>
      </c>
      <c r="E2234" s="22" t="s">
        <v>24</v>
      </c>
      <c r="F2234" s="22" t="s">
        <v>82</v>
      </c>
      <c r="G2234" s="22" t="s">
        <v>83</v>
      </c>
      <c r="H2234" s="22" t="s">
        <v>13</v>
      </c>
      <c r="I2234" s="24">
        <v>0.55000000000000004</v>
      </c>
      <c r="J2234" s="25">
        <v>4750</v>
      </c>
      <c r="K2234" s="26">
        <f t="shared" ref="K2234:K2237" si="735">I2234*J2234</f>
        <v>2612.5</v>
      </c>
      <c r="L2234" s="26">
        <f t="shared" ref="L2234:L2237" si="736">K2234*M2234</f>
        <v>914.37499999999989</v>
      </c>
      <c r="M2234" s="27">
        <v>0.35</v>
      </c>
      <c r="O2234" s="1"/>
      <c r="P2234" s="2"/>
      <c r="Q2234" s="3"/>
      <c r="R2234" s="5"/>
    </row>
    <row r="2235" spans="1:18" x14ac:dyDescent="0.3">
      <c r="B2235" s="22" t="s">
        <v>23</v>
      </c>
      <c r="C2235" s="22">
        <v>1128299</v>
      </c>
      <c r="D2235" s="23">
        <v>44542</v>
      </c>
      <c r="E2235" s="22" t="s">
        <v>24</v>
      </c>
      <c r="F2235" s="22" t="s">
        <v>82</v>
      </c>
      <c r="G2235" s="22" t="s">
        <v>83</v>
      </c>
      <c r="H2235" s="22" t="s">
        <v>14</v>
      </c>
      <c r="I2235" s="24">
        <v>0.55000000000000004</v>
      </c>
      <c r="J2235" s="25">
        <v>4750</v>
      </c>
      <c r="K2235" s="26">
        <f t="shared" si="735"/>
        <v>2612.5</v>
      </c>
      <c r="L2235" s="26">
        <f t="shared" si="736"/>
        <v>1045</v>
      </c>
      <c r="M2235" s="27">
        <v>0.4</v>
      </c>
      <c r="O2235" s="1"/>
      <c r="P2235" s="2"/>
      <c r="Q2235" s="3"/>
      <c r="R2235" s="5"/>
    </row>
    <row r="2236" spans="1:18" x14ac:dyDescent="0.3">
      <c r="B2236" s="22" t="s">
        <v>23</v>
      </c>
      <c r="C2236" s="22">
        <v>1128299</v>
      </c>
      <c r="D2236" s="23">
        <v>44542</v>
      </c>
      <c r="E2236" s="22" t="s">
        <v>24</v>
      </c>
      <c r="F2236" s="22" t="s">
        <v>82</v>
      </c>
      <c r="G2236" s="22" t="s">
        <v>83</v>
      </c>
      <c r="H2236" s="22" t="s">
        <v>16</v>
      </c>
      <c r="I2236" s="24">
        <v>0.65</v>
      </c>
      <c r="J2236" s="25">
        <v>4000</v>
      </c>
      <c r="K2236" s="26">
        <f t="shared" si="735"/>
        <v>2600</v>
      </c>
      <c r="L2236" s="26">
        <f t="shared" si="736"/>
        <v>909.99999999999989</v>
      </c>
      <c r="M2236" s="27">
        <v>0.35</v>
      </c>
      <c r="O2236" s="1"/>
      <c r="P2236" s="2"/>
      <c r="Q2236" s="3"/>
      <c r="R2236" s="5"/>
    </row>
    <row r="2237" spans="1:18" x14ac:dyDescent="0.3">
      <c r="B2237" s="22" t="s">
        <v>23</v>
      </c>
      <c r="C2237" s="22">
        <v>1128299</v>
      </c>
      <c r="D2237" s="23">
        <v>44542</v>
      </c>
      <c r="E2237" s="22" t="s">
        <v>24</v>
      </c>
      <c r="F2237" s="22" t="s">
        <v>82</v>
      </c>
      <c r="G2237" s="22" t="s">
        <v>83</v>
      </c>
      <c r="H2237" s="22" t="s">
        <v>17</v>
      </c>
      <c r="I2237" s="24">
        <v>0.70000000000000007</v>
      </c>
      <c r="J2237" s="25">
        <v>5000</v>
      </c>
      <c r="K2237" s="26">
        <f t="shared" si="735"/>
        <v>3500.0000000000005</v>
      </c>
      <c r="L2237" s="26">
        <f t="shared" si="736"/>
        <v>875.00000000000011</v>
      </c>
      <c r="M2237" s="27">
        <v>0.25</v>
      </c>
      <c r="O2237" s="1"/>
      <c r="P2237" s="2"/>
      <c r="Q2237" s="3"/>
      <c r="R2237" s="5"/>
    </row>
    <row r="2238" spans="1:18" x14ac:dyDescent="0.3">
      <c r="A2238" s="8" t="s">
        <v>40</v>
      </c>
      <c r="B2238" s="22" t="s">
        <v>10</v>
      </c>
      <c r="C2238" s="22">
        <v>1185732</v>
      </c>
      <c r="D2238" s="23">
        <v>44205</v>
      </c>
      <c r="E2238" s="22" t="s">
        <v>131</v>
      </c>
      <c r="F2238" s="22" t="s">
        <v>84</v>
      </c>
      <c r="G2238" s="22" t="s">
        <v>85</v>
      </c>
      <c r="H2238" s="22" t="s">
        <v>12</v>
      </c>
      <c r="I2238" s="24">
        <v>0.4</v>
      </c>
      <c r="J2238" s="25">
        <v>10250</v>
      </c>
      <c r="K2238" s="26">
        <f>I2238*J2238</f>
        <v>4100</v>
      </c>
      <c r="L2238" s="26">
        <f>K2238*M2238</f>
        <v>1845</v>
      </c>
      <c r="M2238" s="27">
        <v>0.45</v>
      </c>
      <c r="O2238" s="1"/>
      <c r="P2238" s="2"/>
      <c r="Q2238" s="3"/>
      <c r="R2238" s="5"/>
    </row>
    <row r="2239" spans="1:18" x14ac:dyDescent="0.3">
      <c r="B2239" s="22" t="s">
        <v>10</v>
      </c>
      <c r="C2239" s="22">
        <v>1185732</v>
      </c>
      <c r="D2239" s="23">
        <v>44205</v>
      </c>
      <c r="E2239" s="22" t="s">
        <v>131</v>
      </c>
      <c r="F2239" s="22" t="s">
        <v>84</v>
      </c>
      <c r="G2239" s="22" t="s">
        <v>85</v>
      </c>
      <c r="H2239" s="22" t="s">
        <v>15</v>
      </c>
      <c r="I2239" s="24">
        <v>0.4</v>
      </c>
      <c r="J2239" s="25">
        <v>8250</v>
      </c>
      <c r="K2239" s="26">
        <f>I2239*J2239</f>
        <v>3300</v>
      </c>
      <c r="L2239" s="26">
        <f>K2239*M2239</f>
        <v>1155</v>
      </c>
      <c r="M2239" s="27">
        <v>0.35</v>
      </c>
      <c r="O2239" s="1"/>
      <c r="P2239" s="2"/>
      <c r="Q2239" s="3"/>
      <c r="R2239" s="5"/>
    </row>
    <row r="2240" spans="1:18" x14ac:dyDescent="0.3">
      <c r="B2240" s="22" t="s">
        <v>10</v>
      </c>
      <c r="C2240" s="22">
        <v>1185732</v>
      </c>
      <c r="D2240" s="23">
        <v>44205</v>
      </c>
      <c r="E2240" s="22" t="s">
        <v>131</v>
      </c>
      <c r="F2240" s="22" t="s">
        <v>84</v>
      </c>
      <c r="G2240" s="22" t="s">
        <v>85</v>
      </c>
      <c r="H2240" s="22" t="s">
        <v>13</v>
      </c>
      <c r="I2240" s="24">
        <v>0.30000000000000004</v>
      </c>
      <c r="J2240" s="25">
        <v>8250</v>
      </c>
      <c r="K2240" s="26">
        <f t="shared" ref="K2240:K2243" si="737">I2240*J2240</f>
        <v>2475.0000000000005</v>
      </c>
      <c r="L2240" s="26">
        <f t="shared" ref="L2240:L2249" si="738">K2240*M2240</f>
        <v>618.75000000000011</v>
      </c>
      <c r="M2240" s="27">
        <v>0.25</v>
      </c>
      <c r="O2240" s="1"/>
      <c r="P2240" s="2"/>
      <c r="Q2240" s="3"/>
      <c r="R2240" s="5"/>
    </row>
    <row r="2241" spans="2:18" x14ac:dyDescent="0.3">
      <c r="B2241" s="22" t="s">
        <v>10</v>
      </c>
      <c r="C2241" s="22">
        <v>1185732</v>
      </c>
      <c r="D2241" s="23">
        <v>44205</v>
      </c>
      <c r="E2241" s="22" t="s">
        <v>131</v>
      </c>
      <c r="F2241" s="22" t="s">
        <v>84</v>
      </c>
      <c r="G2241" s="22" t="s">
        <v>85</v>
      </c>
      <c r="H2241" s="22" t="s">
        <v>14</v>
      </c>
      <c r="I2241" s="24">
        <v>0.35</v>
      </c>
      <c r="J2241" s="25">
        <v>6750</v>
      </c>
      <c r="K2241" s="26">
        <f t="shared" si="737"/>
        <v>2362.5</v>
      </c>
      <c r="L2241" s="26">
        <f t="shared" si="738"/>
        <v>708.75</v>
      </c>
      <c r="M2241" s="27">
        <v>0.3</v>
      </c>
      <c r="O2241" s="1"/>
      <c r="P2241" s="2"/>
      <c r="Q2241" s="3"/>
      <c r="R2241" s="5"/>
    </row>
    <row r="2242" spans="2:18" x14ac:dyDescent="0.3">
      <c r="B2242" s="22" t="s">
        <v>10</v>
      </c>
      <c r="C2242" s="22">
        <v>1185732</v>
      </c>
      <c r="D2242" s="23">
        <v>44205</v>
      </c>
      <c r="E2242" s="22" t="s">
        <v>131</v>
      </c>
      <c r="F2242" s="22" t="s">
        <v>84</v>
      </c>
      <c r="G2242" s="22" t="s">
        <v>85</v>
      </c>
      <c r="H2242" s="22" t="s">
        <v>16</v>
      </c>
      <c r="I2242" s="24">
        <v>0.5</v>
      </c>
      <c r="J2242" s="25">
        <v>7250</v>
      </c>
      <c r="K2242" s="26">
        <f t="shared" si="737"/>
        <v>3625</v>
      </c>
      <c r="L2242" s="26">
        <f t="shared" si="738"/>
        <v>1268.75</v>
      </c>
      <c r="M2242" s="27">
        <v>0.35</v>
      </c>
      <c r="O2242" s="1"/>
      <c r="P2242" s="2"/>
      <c r="Q2242" s="3"/>
      <c r="R2242" s="5"/>
    </row>
    <row r="2243" spans="2:18" x14ac:dyDescent="0.3">
      <c r="B2243" s="22" t="s">
        <v>10</v>
      </c>
      <c r="C2243" s="22">
        <v>1185732</v>
      </c>
      <c r="D2243" s="23">
        <v>44205</v>
      </c>
      <c r="E2243" s="22" t="s">
        <v>131</v>
      </c>
      <c r="F2243" s="22" t="s">
        <v>84</v>
      </c>
      <c r="G2243" s="22" t="s">
        <v>85</v>
      </c>
      <c r="H2243" s="22" t="s">
        <v>17</v>
      </c>
      <c r="I2243" s="24">
        <v>0.4</v>
      </c>
      <c r="J2243" s="25">
        <v>8250</v>
      </c>
      <c r="K2243" s="26">
        <f t="shared" si="737"/>
        <v>3300</v>
      </c>
      <c r="L2243" s="26">
        <f t="shared" si="738"/>
        <v>1650</v>
      </c>
      <c r="M2243" s="27">
        <v>0.5</v>
      </c>
      <c r="O2243" s="1"/>
      <c r="P2243" s="2"/>
      <c r="Q2243" s="3"/>
      <c r="R2243" s="5"/>
    </row>
    <row r="2244" spans="2:18" x14ac:dyDescent="0.3">
      <c r="B2244" s="22" t="s">
        <v>10</v>
      </c>
      <c r="C2244" s="22">
        <v>1185732</v>
      </c>
      <c r="D2244" s="23">
        <v>44234</v>
      </c>
      <c r="E2244" s="22" t="s">
        <v>131</v>
      </c>
      <c r="F2244" s="22" t="s">
        <v>84</v>
      </c>
      <c r="G2244" s="22" t="s">
        <v>85</v>
      </c>
      <c r="H2244" s="22" t="s">
        <v>12</v>
      </c>
      <c r="I2244" s="24">
        <v>0.4</v>
      </c>
      <c r="J2244" s="25">
        <v>10750</v>
      </c>
      <c r="K2244" s="26">
        <f>I2244*J2244</f>
        <v>4300</v>
      </c>
      <c r="L2244" s="26">
        <f>K2244*M2244</f>
        <v>1935</v>
      </c>
      <c r="M2244" s="27">
        <v>0.45</v>
      </c>
      <c r="O2244" s="1"/>
      <c r="P2244" s="2"/>
      <c r="Q2244" s="3"/>
      <c r="R2244" s="5"/>
    </row>
    <row r="2245" spans="2:18" x14ac:dyDescent="0.3">
      <c r="B2245" s="22" t="s">
        <v>10</v>
      </c>
      <c r="C2245" s="22">
        <v>1185732</v>
      </c>
      <c r="D2245" s="23">
        <v>44234</v>
      </c>
      <c r="E2245" s="22" t="s">
        <v>131</v>
      </c>
      <c r="F2245" s="22" t="s">
        <v>84</v>
      </c>
      <c r="G2245" s="22" t="s">
        <v>85</v>
      </c>
      <c r="H2245" s="22" t="s">
        <v>15</v>
      </c>
      <c r="I2245" s="24">
        <v>0.4</v>
      </c>
      <c r="J2245" s="25">
        <v>7250</v>
      </c>
      <c r="K2245" s="26">
        <f>I2245*J2245</f>
        <v>2900</v>
      </c>
      <c r="L2245" s="26">
        <f>K2245*M2245</f>
        <v>1014.9999999999999</v>
      </c>
      <c r="M2245" s="27">
        <v>0.35</v>
      </c>
      <c r="O2245" s="1"/>
      <c r="P2245" s="2"/>
      <c r="Q2245" s="3"/>
      <c r="R2245" s="5"/>
    </row>
    <row r="2246" spans="2:18" x14ac:dyDescent="0.3">
      <c r="B2246" s="22" t="s">
        <v>10</v>
      </c>
      <c r="C2246" s="22">
        <v>1185732</v>
      </c>
      <c r="D2246" s="23">
        <v>44234</v>
      </c>
      <c r="E2246" s="22" t="s">
        <v>131</v>
      </c>
      <c r="F2246" s="22" t="s">
        <v>84</v>
      </c>
      <c r="G2246" s="22" t="s">
        <v>85</v>
      </c>
      <c r="H2246" s="22" t="s">
        <v>13</v>
      </c>
      <c r="I2246" s="24">
        <v>0.30000000000000004</v>
      </c>
      <c r="J2246" s="25">
        <v>7750</v>
      </c>
      <c r="K2246" s="26">
        <f t="shared" ref="K2246:K2249" si="739">I2246*J2246</f>
        <v>2325.0000000000005</v>
      </c>
      <c r="L2246" s="26">
        <f t="shared" si="738"/>
        <v>581.25000000000011</v>
      </c>
      <c r="M2246" s="27">
        <v>0.25</v>
      </c>
      <c r="O2246" s="1"/>
      <c r="P2246" s="2"/>
      <c r="Q2246" s="3"/>
      <c r="R2246" s="5"/>
    </row>
    <row r="2247" spans="2:18" x14ac:dyDescent="0.3">
      <c r="B2247" s="22" t="s">
        <v>10</v>
      </c>
      <c r="C2247" s="22">
        <v>1185732</v>
      </c>
      <c r="D2247" s="23">
        <v>44234</v>
      </c>
      <c r="E2247" s="22" t="s">
        <v>131</v>
      </c>
      <c r="F2247" s="22" t="s">
        <v>84</v>
      </c>
      <c r="G2247" s="22" t="s">
        <v>85</v>
      </c>
      <c r="H2247" s="22" t="s">
        <v>14</v>
      </c>
      <c r="I2247" s="24">
        <v>0.35</v>
      </c>
      <c r="J2247" s="25">
        <v>6250</v>
      </c>
      <c r="K2247" s="26">
        <f t="shared" si="739"/>
        <v>2187.5</v>
      </c>
      <c r="L2247" s="26">
        <f t="shared" si="738"/>
        <v>656.25</v>
      </c>
      <c r="M2247" s="27">
        <v>0.3</v>
      </c>
      <c r="O2247" s="1"/>
      <c r="P2247" s="2"/>
      <c r="Q2247" s="3"/>
      <c r="R2247" s="5"/>
    </row>
    <row r="2248" spans="2:18" x14ac:dyDescent="0.3">
      <c r="B2248" s="22" t="s">
        <v>10</v>
      </c>
      <c r="C2248" s="22">
        <v>1185732</v>
      </c>
      <c r="D2248" s="23">
        <v>44234</v>
      </c>
      <c r="E2248" s="22" t="s">
        <v>131</v>
      </c>
      <c r="F2248" s="22" t="s">
        <v>84</v>
      </c>
      <c r="G2248" s="22" t="s">
        <v>85</v>
      </c>
      <c r="H2248" s="22" t="s">
        <v>16</v>
      </c>
      <c r="I2248" s="24">
        <v>0.5</v>
      </c>
      <c r="J2248" s="25">
        <v>7000</v>
      </c>
      <c r="K2248" s="26">
        <f t="shared" si="739"/>
        <v>3500</v>
      </c>
      <c r="L2248" s="26">
        <f t="shared" si="738"/>
        <v>1225</v>
      </c>
      <c r="M2248" s="27">
        <v>0.35</v>
      </c>
      <c r="O2248" s="1"/>
      <c r="P2248" s="2"/>
      <c r="Q2248" s="3"/>
      <c r="R2248" s="5"/>
    </row>
    <row r="2249" spans="2:18" x14ac:dyDescent="0.3">
      <c r="B2249" s="22" t="s">
        <v>10</v>
      </c>
      <c r="C2249" s="22">
        <v>1185732</v>
      </c>
      <c r="D2249" s="23">
        <v>44234</v>
      </c>
      <c r="E2249" s="22" t="s">
        <v>131</v>
      </c>
      <c r="F2249" s="22" t="s">
        <v>84</v>
      </c>
      <c r="G2249" s="22" t="s">
        <v>85</v>
      </c>
      <c r="H2249" s="22" t="s">
        <v>17</v>
      </c>
      <c r="I2249" s="24">
        <v>0.35</v>
      </c>
      <c r="J2249" s="25">
        <v>8000</v>
      </c>
      <c r="K2249" s="26">
        <f t="shared" si="739"/>
        <v>2800</v>
      </c>
      <c r="L2249" s="26">
        <f t="shared" si="738"/>
        <v>1400</v>
      </c>
      <c r="M2249" s="27">
        <v>0.5</v>
      </c>
      <c r="O2249" s="1"/>
      <c r="P2249" s="2"/>
      <c r="Q2249" s="3"/>
      <c r="R2249" s="5"/>
    </row>
    <row r="2250" spans="2:18" x14ac:dyDescent="0.3">
      <c r="B2250" s="22" t="s">
        <v>10</v>
      </c>
      <c r="C2250" s="22">
        <v>1185732</v>
      </c>
      <c r="D2250" s="23">
        <v>44260</v>
      </c>
      <c r="E2250" s="22" t="s">
        <v>131</v>
      </c>
      <c r="F2250" s="22" t="s">
        <v>84</v>
      </c>
      <c r="G2250" s="22" t="s">
        <v>85</v>
      </c>
      <c r="H2250" s="22" t="s">
        <v>12</v>
      </c>
      <c r="I2250" s="24">
        <v>0.35</v>
      </c>
      <c r="J2250" s="25">
        <v>10200</v>
      </c>
      <c r="K2250" s="26">
        <f>I2250*J2250</f>
        <v>3570</v>
      </c>
      <c r="L2250" s="26">
        <f>K2250*M2250</f>
        <v>1606.5</v>
      </c>
      <c r="M2250" s="27">
        <v>0.45</v>
      </c>
      <c r="O2250" s="1"/>
      <c r="P2250" s="2"/>
      <c r="Q2250" s="3"/>
      <c r="R2250" s="5"/>
    </row>
    <row r="2251" spans="2:18" x14ac:dyDescent="0.3">
      <c r="B2251" s="22" t="s">
        <v>10</v>
      </c>
      <c r="C2251" s="22">
        <v>1185732</v>
      </c>
      <c r="D2251" s="23">
        <v>44260</v>
      </c>
      <c r="E2251" s="22" t="s">
        <v>131</v>
      </c>
      <c r="F2251" s="22" t="s">
        <v>84</v>
      </c>
      <c r="G2251" s="22" t="s">
        <v>85</v>
      </c>
      <c r="H2251" s="22" t="s">
        <v>15</v>
      </c>
      <c r="I2251" s="24">
        <v>0.35</v>
      </c>
      <c r="J2251" s="25">
        <v>7000</v>
      </c>
      <c r="K2251" s="26">
        <f>I2251*J2251</f>
        <v>2450</v>
      </c>
      <c r="L2251" s="26">
        <f>K2251*M2251</f>
        <v>857.5</v>
      </c>
      <c r="M2251" s="27">
        <v>0.35</v>
      </c>
      <c r="O2251" s="1"/>
      <c r="P2251" s="2"/>
      <c r="Q2251" s="3"/>
      <c r="R2251" s="5"/>
    </row>
    <row r="2252" spans="2:18" x14ac:dyDescent="0.3">
      <c r="B2252" s="22" t="s">
        <v>10</v>
      </c>
      <c r="C2252" s="22">
        <v>1185732</v>
      </c>
      <c r="D2252" s="23">
        <v>44260</v>
      </c>
      <c r="E2252" s="22" t="s">
        <v>131</v>
      </c>
      <c r="F2252" s="22" t="s">
        <v>84</v>
      </c>
      <c r="G2252" s="22" t="s">
        <v>85</v>
      </c>
      <c r="H2252" s="22" t="s">
        <v>13</v>
      </c>
      <c r="I2252" s="24">
        <v>0.25</v>
      </c>
      <c r="J2252" s="25">
        <v>7250</v>
      </c>
      <c r="K2252" s="26">
        <f t="shared" ref="K2252:K2255" si="740">I2252*J2252</f>
        <v>1812.5</v>
      </c>
      <c r="L2252" s="26">
        <f t="shared" ref="L2252:L2255" si="741">K2252*M2252</f>
        <v>453.125</v>
      </c>
      <c r="M2252" s="27">
        <v>0.25</v>
      </c>
      <c r="O2252" s="1"/>
      <c r="P2252" s="2"/>
      <c r="Q2252" s="3"/>
      <c r="R2252" s="5"/>
    </row>
    <row r="2253" spans="2:18" x14ac:dyDescent="0.3">
      <c r="B2253" s="22" t="s">
        <v>10</v>
      </c>
      <c r="C2253" s="22">
        <v>1185732</v>
      </c>
      <c r="D2253" s="23">
        <v>44260</v>
      </c>
      <c r="E2253" s="22" t="s">
        <v>131</v>
      </c>
      <c r="F2253" s="22" t="s">
        <v>84</v>
      </c>
      <c r="G2253" s="22" t="s">
        <v>85</v>
      </c>
      <c r="H2253" s="22" t="s">
        <v>14</v>
      </c>
      <c r="I2253" s="24">
        <v>0.29999999999999993</v>
      </c>
      <c r="J2253" s="25">
        <v>5750</v>
      </c>
      <c r="K2253" s="26">
        <f t="shared" si="740"/>
        <v>1724.9999999999995</v>
      </c>
      <c r="L2253" s="26">
        <f t="shared" si="741"/>
        <v>517.49999999999989</v>
      </c>
      <c r="M2253" s="27">
        <v>0.3</v>
      </c>
      <c r="O2253" s="1"/>
      <c r="P2253" s="2"/>
      <c r="Q2253" s="3"/>
      <c r="R2253" s="5"/>
    </row>
    <row r="2254" spans="2:18" x14ac:dyDescent="0.3">
      <c r="B2254" s="22" t="s">
        <v>10</v>
      </c>
      <c r="C2254" s="22">
        <v>1185732</v>
      </c>
      <c r="D2254" s="23">
        <v>44260</v>
      </c>
      <c r="E2254" s="22" t="s">
        <v>131</v>
      </c>
      <c r="F2254" s="22" t="s">
        <v>84</v>
      </c>
      <c r="G2254" s="22" t="s">
        <v>85</v>
      </c>
      <c r="H2254" s="22" t="s">
        <v>16</v>
      </c>
      <c r="I2254" s="24">
        <v>0.45000000000000007</v>
      </c>
      <c r="J2254" s="25">
        <v>6250</v>
      </c>
      <c r="K2254" s="26">
        <f t="shared" si="740"/>
        <v>2812.5000000000005</v>
      </c>
      <c r="L2254" s="26">
        <f t="shared" si="741"/>
        <v>984.37500000000011</v>
      </c>
      <c r="M2254" s="27">
        <v>0.35</v>
      </c>
      <c r="O2254" s="1"/>
      <c r="P2254" s="2"/>
      <c r="Q2254" s="3"/>
      <c r="R2254" s="5"/>
    </row>
    <row r="2255" spans="2:18" x14ac:dyDescent="0.3">
      <c r="B2255" s="22" t="s">
        <v>10</v>
      </c>
      <c r="C2255" s="22">
        <v>1185732</v>
      </c>
      <c r="D2255" s="23">
        <v>44260</v>
      </c>
      <c r="E2255" s="22" t="s">
        <v>131</v>
      </c>
      <c r="F2255" s="22" t="s">
        <v>84</v>
      </c>
      <c r="G2255" s="22" t="s">
        <v>85</v>
      </c>
      <c r="H2255" s="22" t="s">
        <v>17</v>
      </c>
      <c r="I2255" s="24">
        <v>0.35</v>
      </c>
      <c r="J2255" s="25">
        <v>7250</v>
      </c>
      <c r="K2255" s="26">
        <f t="shared" si="740"/>
        <v>2537.5</v>
      </c>
      <c r="L2255" s="26">
        <f t="shared" si="741"/>
        <v>1268.75</v>
      </c>
      <c r="M2255" s="27">
        <v>0.5</v>
      </c>
      <c r="O2255" s="1"/>
      <c r="P2255" s="2"/>
      <c r="Q2255" s="3"/>
      <c r="R2255" s="5"/>
    </row>
    <row r="2256" spans="2:18" x14ac:dyDescent="0.3">
      <c r="B2256" s="22" t="s">
        <v>10</v>
      </c>
      <c r="C2256" s="22">
        <v>1185732</v>
      </c>
      <c r="D2256" s="23">
        <v>44292</v>
      </c>
      <c r="E2256" s="22" t="s">
        <v>131</v>
      </c>
      <c r="F2256" s="22" t="s">
        <v>84</v>
      </c>
      <c r="G2256" s="22" t="s">
        <v>85</v>
      </c>
      <c r="H2256" s="22" t="s">
        <v>12</v>
      </c>
      <c r="I2256" s="24">
        <v>0.35</v>
      </c>
      <c r="J2256" s="25">
        <v>9750</v>
      </c>
      <c r="K2256" s="26">
        <f>I2256*J2256</f>
        <v>3412.5</v>
      </c>
      <c r="L2256" s="26">
        <f>K2256*M2256</f>
        <v>1535.625</v>
      </c>
      <c r="M2256" s="27">
        <v>0.45</v>
      </c>
      <c r="O2256" s="1"/>
      <c r="P2256" s="2"/>
      <c r="Q2256" s="3"/>
      <c r="R2256" s="5"/>
    </row>
    <row r="2257" spans="2:18" x14ac:dyDescent="0.3">
      <c r="B2257" s="22" t="s">
        <v>10</v>
      </c>
      <c r="C2257" s="22">
        <v>1185732</v>
      </c>
      <c r="D2257" s="23">
        <v>44292</v>
      </c>
      <c r="E2257" s="22" t="s">
        <v>131</v>
      </c>
      <c r="F2257" s="22" t="s">
        <v>84</v>
      </c>
      <c r="G2257" s="22" t="s">
        <v>85</v>
      </c>
      <c r="H2257" s="22" t="s">
        <v>15</v>
      </c>
      <c r="I2257" s="24">
        <v>0.35</v>
      </c>
      <c r="J2257" s="25">
        <v>6750</v>
      </c>
      <c r="K2257" s="26">
        <f>I2257*J2257</f>
        <v>2362.5</v>
      </c>
      <c r="L2257" s="26">
        <f>K2257*M2257</f>
        <v>826.875</v>
      </c>
      <c r="M2257" s="27">
        <v>0.35</v>
      </c>
      <c r="O2257" s="1"/>
      <c r="P2257" s="2"/>
      <c r="Q2257" s="3"/>
      <c r="R2257" s="5"/>
    </row>
    <row r="2258" spans="2:18" x14ac:dyDescent="0.3">
      <c r="B2258" s="22" t="s">
        <v>10</v>
      </c>
      <c r="C2258" s="22">
        <v>1185732</v>
      </c>
      <c r="D2258" s="23">
        <v>44292</v>
      </c>
      <c r="E2258" s="22" t="s">
        <v>131</v>
      </c>
      <c r="F2258" s="22" t="s">
        <v>84</v>
      </c>
      <c r="G2258" s="22" t="s">
        <v>85</v>
      </c>
      <c r="H2258" s="22" t="s">
        <v>13</v>
      </c>
      <c r="I2258" s="24">
        <v>0.25</v>
      </c>
      <c r="J2258" s="25">
        <v>6750</v>
      </c>
      <c r="K2258" s="26">
        <f t="shared" ref="K2258:K2261" si="742">I2258*J2258</f>
        <v>1687.5</v>
      </c>
      <c r="L2258" s="26">
        <f t="shared" ref="L2258:L2261" si="743">K2258*M2258</f>
        <v>421.875</v>
      </c>
      <c r="M2258" s="27">
        <v>0.25</v>
      </c>
      <c r="O2258" s="1"/>
      <c r="P2258" s="2"/>
      <c r="Q2258" s="3"/>
      <c r="R2258" s="5"/>
    </row>
    <row r="2259" spans="2:18" x14ac:dyDescent="0.3">
      <c r="B2259" s="22" t="s">
        <v>10</v>
      </c>
      <c r="C2259" s="22">
        <v>1185732</v>
      </c>
      <c r="D2259" s="23">
        <v>44292</v>
      </c>
      <c r="E2259" s="22" t="s">
        <v>131</v>
      </c>
      <c r="F2259" s="22" t="s">
        <v>84</v>
      </c>
      <c r="G2259" s="22" t="s">
        <v>85</v>
      </c>
      <c r="H2259" s="22" t="s">
        <v>14</v>
      </c>
      <c r="I2259" s="24">
        <v>0.29999999999999993</v>
      </c>
      <c r="J2259" s="25">
        <v>6000</v>
      </c>
      <c r="K2259" s="26">
        <f t="shared" si="742"/>
        <v>1799.9999999999995</v>
      </c>
      <c r="L2259" s="26">
        <f t="shared" si="743"/>
        <v>539.99999999999989</v>
      </c>
      <c r="M2259" s="27">
        <v>0.3</v>
      </c>
      <c r="O2259" s="1"/>
      <c r="P2259" s="2"/>
      <c r="Q2259" s="3"/>
      <c r="R2259" s="5"/>
    </row>
    <row r="2260" spans="2:18" x14ac:dyDescent="0.3">
      <c r="B2260" s="22" t="s">
        <v>10</v>
      </c>
      <c r="C2260" s="22">
        <v>1185732</v>
      </c>
      <c r="D2260" s="23">
        <v>44292</v>
      </c>
      <c r="E2260" s="22" t="s">
        <v>131</v>
      </c>
      <c r="F2260" s="22" t="s">
        <v>84</v>
      </c>
      <c r="G2260" s="22" t="s">
        <v>85</v>
      </c>
      <c r="H2260" s="22" t="s">
        <v>16</v>
      </c>
      <c r="I2260" s="24">
        <v>0.5</v>
      </c>
      <c r="J2260" s="25">
        <v>6250</v>
      </c>
      <c r="K2260" s="26">
        <f t="shared" si="742"/>
        <v>3125</v>
      </c>
      <c r="L2260" s="26">
        <f t="shared" si="743"/>
        <v>1093.75</v>
      </c>
      <c r="M2260" s="27">
        <v>0.35</v>
      </c>
      <c r="O2260" s="1"/>
      <c r="P2260" s="2"/>
      <c r="Q2260" s="3"/>
      <c r="R2260" s="5"/>
    </row>
    <row r="2261" spans="2:18" x14ac:dyDescent="0.3">
      <c r="B2261" s="22" t="s">
        <v>10</v>
      </c>
      <c r="C2261" s="22">
        <v>1185732</v>
      </c>
      <c r="D2261" s="23">
        <v>44292</v>
      </c>
      <c r="E2261" s="22" t="s">
        <v>131</v>
      </c>
      <c r="F2261" s="22" t="s">
        <v>84</v>
      </c>
      <c r="G2261" s="22" t="s">
        <v>85</v>
      </c>
      <c r="H2261" s="22" t="s">
        <v>17</v>
      </c>
      <c r="I2261" s="24">
        <v>0.4</v>
      </c>
      <c r="J2261" s="25">
        <v>7750</v>
      </c>
      <c r="K2261" s="26">
        <f t="shared" si="742"/>
        <v>3100</v>
      </c>
      <c r="L2261" s="26">
        <f t="shared" si="743"/>
        <v>1550</v>
      </c>
      <c r="M2261" s="27">
        <v>0.5</v>
      </c>
      <c r="O2261" s="1"/>
      <c r="P2261" s="2"/>
      <c r="Q2261" s="3"/>
      <c r="R2261" s="5"/>
    </row>
    <row r="2262" spans="2:18" x14ac:dyDescent="0.3">
      <c r="B2262" s="22" t="s">
        <v>10</v>
      </c>
      <c r="C2262" s="22">
        <v>1185732</v>
      </c>
      <c r="D2262" s="23">
        <v>44321</v>
      </c>
      <c r="E2262" s="22" t="s">
        <v>131</v>
      </c>
      <c r="F2262" s="22" t="s">
        <v>84</v>
      </c>
      <c r="G2262" s="22" t="s">
        <v>85</v>
      </c>
      <c r="H2262" s="22" t="s">
        <v>12</v>
      </c>
      <c r="I2262" s="24">
        <v>0.5</v>
      </c>
      <c r="J2262" s="25">
        <v>10450</v>
      </c>
      <c r="K2262" s="26">
        <f>I2262*J2262</f>
        <v>5225</v>
      </c>
      <c r="L2262" s="26">
        <f>K2262*M2262</f>
        <v>2351.25</v>
      </c>
      <c r="M2262" s="27">
        <v>0.45</v>
      </c>
      <c r="O2262" s="1"/>
      <c r="P2262" s="2"/>
      <c r="Q2262" s="3"/>
      <c r="R2262" s="5"/>
    </row>
    <row r="2263" spans="2:18" x14ac:dyDescent="0.3">
      <c r="B2263" s="22" t="s">
        <v>10</v>
      </c>
      <c r="C2263" s="22">
        <v>1185732</v>
      </c>
      <c r="D2263" s="23">
        <v>44321</v>
      </c>
      <c r="E2263" s="22" t="s">
        <v>131</v>
      </c>
      <c r="F2263" s="22" t="s">
        <v>84</v>
      </c>
      <c r="G2263" s="22" t="s">
        <v>85</v>
      </c>
      <c r="H2263" s="22" t="s">
        <v>15</v>
      </c>
      <c r="I2263" s="24">
        <v>0.5</v>
      </c>
      <c r="J2263" s="25">
        <v>7500</v>
      </c>
      <c r="K2263" s="26">
        <f>I2263*J2263</f>
        <v>3750</v>
      </c>
      <c r="L2263" s="26">
        <f>K2263*M2263</f>
        <v>1312.5</v>
      </c>
      <c r="M2263" s="27">
        <v>0.35</v>
      </c>
      <c r="O2263" s="1"/>
      <c r="P2263" s="2"/>
      <c r="Q2263" s="3"/>
      <c r="R2263" s="5"/>
    </row>
    <row r="2264" spans="2:18" x14ac:dyDescent="0.3">
      <c r="B2264" s="22" t="s">
        <v>10</v>
      </c>
      <c r="C2264" s="22">
        <v>1185732</v>
      </c>
      <c r="D2264" s="23">
        <v>44321</v>
      </c>
      <c r="E2264" s="22" t="s">
        <v>131</v>
      </c>
      <c r="F2264" s="22" t="s">
        <v>84</v>
      </c>
      <c r="G2264" s="22" t="s">
        <v>85</v>
      </c>
      <c r="H2264" s="22" t="s">
        <v>13</v>
      </c>
      <c r="I2264" s="24">
        <v>0.45</v>
      </c>
      <c r="J2264" s="25">
        <v>7250</v>
      </c>
      <c r="K2264" s="26">
        <f t="shared" ref="K2264:K2267" si="744">I2264*J2264</f>
        <v>3262.5</v>
      </c>
      <c r="L2264" s="26">
        <f t="shared" ref="L2264:L2267" si="745">K2264*M2264</f>
        <v>815.625</v>
      </c>
      <c r="M2264" s="27">
        <v>0.25</v>
      </c>
      <c r="O2264" s="1"/>
      <c r="P2264" s="2"/>
      <c r="Q2264" s="3"/>
      <c r="R2264" s="5"/>
    </row>
    <row r="2265" spans="2:18" x14ac:dyDescent="0.3">
      <c r="B2265" s="22" t="s">
        <v>10</v>
      </c>
      <c r="C2265" s="22">
        <v>1185732</v>
      </c>
      <c r="D2265" s="23">
        <v>44321</v>
      </c>
      <c r="E2265" s="22" t="s">
        <v>131</v>
      </c>
      <c r="F2265" s="22" t="s">
        <v>84</v>
      </c>
      <c r="G2265" s="22" t="s">
        <v>85</v>
      </c>
      <c r="H2265" s="22" t="s">
        <v>14</v>
      </c>
      <c r="I2265" s="24">
        <v>0.45</v>
      </c>
      <c r="J2265" s="25">
        <v>6750</v>
      </c>
      <c r="K2265" s="26">
        <f t="shared" si="744"/>
        <v>3037.5</v>
      </c>
      <c r="L2265" s="26">
        <f t="shared" si="745"/>
        <v>911.25</v>
      </c>
      <c r="M2265" s="27">
        <v>0.3</v>
      </c>
      <c r="O2265" s="1"/>
      <c r="P2265" s="2"/>
      <c r="Q2265" s="3"/>
      <c r="R2265" s="5"/>
    </row>
    <row r="2266" spans="2:18" x14ac:dyDescent="0.3">
      <c r="B2266" s="22" t="s">
        <v>10</v>
      </c>
      <c r="C2266" s="22">
        <v>1185732</v>
      </c>
      <c r="D2266" s="23">
        <v>44321</v>
      </c>
      <c r="E2266" s="22" t="s">
        <v>131</v>
      </c>
      <c r="F2266" s="22" t="s">
        <v>84</v>
      </c>
      <c r="G2266" s="22" t="s">
        <v>85</v>
      </c>
      <c r="H2266" s="22" t="s">
        <v>16</v>
      </c>
      <c r="I2266" s="24">
        <v>0.54999999999999993</v>
      </c>
      <c r="J2266" s="25">
        <v>7000</v>
      </c>
      <c r="K2266" s="26">
        <f t="shared" si="744"/>
        <v>3849.9999999999995</v>
      </c>
      <c r="L2266" s="26">
        <f t="shared" si="745"/>
        <v>1347.4999999999998</v>
      </c>
      <c r="M2266" s="27">
        <v>0.35</v>
      </c>
      <c r="O2266" s="1"/>
      <c r="P2266" s="2"/>
      <c r="Q2266" s="3"/>
      <c r="R2266" s="5"/>
    </row>
    <row r="2267" spans="2:18" x14ac:dyDescent="0.3">
      <c r="B2267" s="22" t="s">
        <v>10</v>
      </c>
      <c r="C2267" s="22">
        <v>1185732</v>
      </c>
      <c r="D2267" s="23">
        <v>44321</v>
      </c>
      <c r="E2267" s="22" t="s">
        <v>131</v>
      </c>
      <c r="F2267" s="22" t="s">
        <v>84</v>
      </c>
      <c r="G2267" s="22" t="s">
        <v>85</v>
      </c>
      <c r="H2267" s="22" t="s">
        <v>17</v>
      </c>
      <c r="I2267" s="24">
        <v>0.6</v>
      </c>
      <c r="J2267" s="25">
        <v>8000</v>
      </c>
      <c r="K2267" s="26">
        <f t="shared" si="744"/>
        <v>4800</v>
      </c>
      <c r="L2267" s="26">
        <f t="shared" si="745"/>
        <v>2400</v>
      </c>
      <c r="M2267" s="27">
        <v>0.5</v>
      </c>
      <c r="O2267" s="1"/>
      <c r="P2267" s="2"/>
      <c r="Q2267" s="3"/>
      <c r="R2267" s="5"/>
    </row>
    <row r="2268" spans="2:18" x14ac:dyDescent="0.3">
      <c r="B2268" s="22" t="s">
        <v>10</v>
      </c>
      <c r="C2268" s="22">
        <v>1185732</v>
      </c>
      <c r="D2268" s="23">
        <v>44354</v>
      </c>
      <c r="E2268" s="22" t="s">
        <v>131</v>
      </c>
      <c r="F2268" s="22" t="s">
        <v>84</v>
      </c>
      <c r="G2268" s="22" t="s">
        <v>85</v>
      </c>
      <c r="H2268" s="22" t="s">
        <v>12</v>
      </c>
      <c r="I2268" s="24">
        <v>0.54999999999999993</v>
      </c>
      <c r="J2268" s="25">
        <v>10500</v>
      </c>
      <c r="K2268" s="26">
        <f>I2268*J2268</f>
        <v>5774.9999999999991</v>
      </c>
      <c r="L2268" s="26">
        <f>K2268*M2268</f>
        <v>2598.7499999999995</v>
      </c>
      <c r="M2268" s="27">
        <v>0.45</v>
      </c>
      <c r="O2268" s="1"/>
      <c r="P2268" s="2"/>
      <c r="Q2268" s="3"/>
      <c r="R2268" s="5"/>
    </row>
    <row r="2269" spans="2:18" x14ac:dyDescent="0.3">
      <c r="B2269" s="22" t="s">
        <v>10</v>
      </c>
      <c r="C2269" s="22">
        <v>1185732</v>
      </c>
      <c r="D2269" s="23">
        <v>44354</v>
      </c>
      <c r="E2269" s="22" t="s">
        <v>131</v>
      </c>
      <c r="F2269" s="22" t="s">
        <v>84</v>
      </c>
      <c r="G2269" s="22" t="s">
        <v>85</v>
      </c>
      <c r="H2269" s="22" t="s">
        <v>15</v>
      </c>
      <c r="I2269" s="24">
        <v>0.5</v>
      </c>
      <c r="J2269" s="25">
        <v>8000</v>
      </c>
      <c r="K2269" s="26">
        <f>I2269*J2269</f>
        <v>4000</v>
      </c>
      <c r="L2269" s="26">
        <f>K2269*M2269</f>
        <v>1400</v>
      </c>
      <c r="M2269" s="27">
        <v>0.35</v>
      </c>
      <c r="O2269" s="1"/>
      <c r="P2269" s="2"/>
      <c r="Q2269" s="3"/>
      <c r="R2269" s="5"/>
    </row>
    <row r="2270" spans="2:18" x14ac:dyDescent="0.3">
      <c r="B2270" s="22" t="s">
        <v>10</v>
      </c>
      <c r="C2270" s="22">
        <v>1185732</v>
      </c>
      <c r="D2270" s="23">
        <v>44354</v>
      </c>
      <c r="E2270" s="22" t="s">
        <v>131</v>
      </c>
      <c r="F2270" s="22" t="s">
        <v>84</v>
      </c>
      <c r="G2270" s="22" t="s">
        <v>85</v>
      </c>
      <c r="H2270" s="22" t="s">
        <v>13</v>
      </c>
      <c r="I2270" s="24">
        <v>0.5</v>
      </c>
      <c r="J2270" s="25">
        <v>7750</v>
      </c>
      <c r="K2270" s="26">
        <f t="shared" ref="K2270:K2273" si="746">I2270*J2270</f>
        <v>3875</v>
      </c>
      <c r="L2270" s="26">
        <f t="shared" ref="L2270:L2273" si="747">K2270*M2270</f>
        <v>968.75</v>
      </c>
      <c r="M2270" s="27">
        <v>0.25</v>
      </c>
      <c r="O2270" s="1"/>
      <c r="P2270" s="2"/>
      <c r="Q2270" s="3"/>
      <c r="R2270" s="5"/>
    </row>
    <row r="2271" spans="2:18" x14ac:dyDescent="0.3">
      <c r="B2271" s="22" t="s">
        <v>10</v>
      </c>
      <c r="C2271" s="22">
        <v>1185732</v>
      </c>
      <c r="D2271" s="23">
        <v>44354</v>
      </c>
      <c r="E2271" s="22" t="s">
        <v>131</v>
      </c>
      <c r="F2271" s="22" t="s">
        <v>84</v>
      </c>
      <c r="G2271" s="22" t="s">
        <v>85</v>
      </c>
      <c r="H2271" s="22" t="s">
        <v>14</v>
      </c>
      <c r="I2271" s="24">
        <v>0.5</v>
      </c>
      <c r="J2271" s="25">
        <v>7500</v>
      </c>
      <c r="K2271" s="26">
        <f t="shared" si="746"/>
        <v>3750</v>
      </c>
      <c r="L2271" s="26">
        <f t="shared" si="747"/>
        <v>1125</v>
      </c>
      <c r="M2271" s="27">
        <v>0.3</v>
      </c>
      <c r="O2271" s="1"/>
      <c r="P2271" s="2"/>
      <c r="Q2271" s="3"/>
      <c r="R2271" s="5"/>
    </row>
    <row r="2272" spans="2:18" x14ac:dyDescent="0.3">
      <c r="B2272" s="22" t="s">
        <v>10</v>
      </c>
      <c r="C2272" s="22">
        <v>1185732</v>
      </c>
      <c r="D2272" s="23">
        <v>44354</v>
      </c>
      <c r="E2272" s="22" t="s">
        <v>131</v>
      </c>
      <c r="F2272" s="22" t="s">
        <v>84</v>
      </c>
      <c r="G2272" s="22" t="s">
        <v>85</v>
      </c>
      <c r="H2272" s="22" t="s">
        <v>16</v>
      </c>
      <c r="I2272" s="24">
        <v>0.65</v>
      </c>
      <c r="J2272" s="25">
        <v>7500</v>
      </c>
      <c r="K2272" s="26">
        <f t="shared" si="746"/>
        <v>4875</v>
      </c>
      <c r="L2272" s="26">
        <f t="shared" si="747"/>
        <v>1706.25</v>
      </c>
      <c r="M2272" s="27">
        <v>0.35</v>
      </c>
      <c r="O2272" s="1"/>
      <c r="P2272" s="2"/>
      <c r="Q2272" s="3"/>
      <c r="R2272" s="5"/>
    </row>
    <row r="2273" spans="2:18" x14ac:dyDescent="0.3">
      <c r="B2273" s="22" t="s">
        <v>10</v>
      </c>
      <c r="C2273" s="22">
        <v>1185732</v>
      </c>
      <c r="D2273" s="23">
        <v>44354</v>
      </c>
      <c r="E2273" s="22" t="s">
        <v>131</v>
      </c>
      <c r="F2273" s="22" t="s">
        <v>84</v>
      </c>
      <c r="G2273" s="22" t="s">
        <v>85</v>
      </c>
      <c r="H2273" s="22" t="s">
        <v>17</v>
      </c>
      <c r="I2273" s="24">
        <v>0.70000000000000007</v>
      </c>
      <c r="J2273" s="25">
        <v>9250</v>
      </c>
      <c r="K2273" s="26">
        <f t="shared" si="746"/>
        <v>6475.0000000000009</v>
      </c>
      <c r="L2273" s="26">
        <f t="shared" si="747"/>
        <v>3237.5000000000005</v>
      </c>
      <c r="M2273" s="27">
        <v>0.5</v>
      </c>
      <c r="O2273" s="1"/>
      <c r="P2273" s="2"/>
      <c r="Q2273" s="3"/>
      <c r="R2273" s="5"/>
    </row>
    <row r="2274" spans="2:18" x14ac:dyDescent="0.3">
      <c r="B2274" s="22" t="s">
        <v>10</v>
      </c>
      <c r="C2274" s="22">
        <v>1185732</v>
      </c>
      <c r="D2274" s="23">
        <v>44382</v>
      </c>
      <c r="E2274" s="22" t="s">
        <v>131</v>
      </c>
      <c r="F2274" s="22" t="s">
        <v>84</v>
      </c>
      <c r="G2274" s="22" t="s">
        <v>85</v>
      </c>
      <c r="H2274" s="22" t="s">
        <v>12</v>
      </c>
      <c r="I2274" s="24">
        <v>0.65</v>
      </c>
      <c r="J2274" s="25">
        <v>11500</v>
      </c>
      <c r="K2274" s="26">
        <f>I2274*J2274</f>
        <v>7475</v>
      </c>
      <c r="L2274" s="26">
        <f>K2274*M2274</f>
        <v>3363.75</v>
      </c>
      <c r="M2274" s="27">
        <v>0.45</v>
      </c>
      <c r="O2274" s="1"/>
      <c r="P2274" s="2"/>
      <c r="Q2274" s="3"/>
      <c r="R2274" s="5"/>
    </row>
    <row r="2275" spans="2:18" x14ac:dyDescent="0.3">
      <c r="B2275" s="22" t="s">
        <v>10</v>
      </c>
      <c r="C2275" s="22">
        <v>1185732</v>
      </c>
      <c r="D2275" s="23">
        <v>44382</v>
      </c>
      <c r="E2275" s="22" t="s">
        <v>131</v>
      </c>
      <c r="F2275" s="22" t="s">
        <v>84</v>
      </c>
      <c r="G2275" s="22" t="s">
        <v>85</v>
      </c>
      <c r="H2275" s="22" t="s">
        <v>15</v>
      </c>
      <c r="I2275" s="24">
        <v>0.60000000000000009</v>
      </c>
      <c r="J2275" s="25">
        <v>9000</v>
      </c>
      <c r="K2275" s="26">
        <f>I2275*J2275</f>
        <v>5400.0000000000009</v>
      </c>
      <c r="L2275" s="26">
        <f>K2275*M2275</f>
        <v>1890.0000000000002</v>
      </c>
      <c r="M2275" s="27">
        <v>0.35</v>
      </c>
      <c r="O2275" s="1"/>
      <c r="P2275" s="2"/>
      <c r="Q2275" s="3"/>
      <c r="R2275" s="5"/>
    </row>
    <row r="2276" spans="2:18" x14ac:dyDescent="0.3">
      <c r="B2276" s="22" t="s">
        <v>10</v>
      </c>
      <c r="C2276" s="22">
        <v>1185732</v>
      </c>
      <c r="D2276" s="23">
        <v>44382</v>
      </c>
      <c r="E2276" s="22" t="s">
        <v>131</v>
      </c>
      <c r="F2276" s="22" t="s">
        <v>84</v>
      </c>
      <c r="G2276" s="22" t="s">
        <v>85</v>
      </c>
      <c r="H2276" s="22" t="s">
        <v>13</v>
      </c>
      <c r="I2276" s="24">
        <v>0.55000000000000004</v>
      </c>
      <c r="J2276" s="25">
        <v>8250</v>
      </c>
      <c r="K2276" s="26">
        <f t="shared" ref="K2276:K2279" si="748">I2276*J2276</f>
        <v>4537.5</v>
      </c>
      <c r="L2276" s="26">
        <f t="shared" ref="L2276:L2279" si="749">K2276*M2276</f>
        <v>1134.375</v>
      </c>
      <c r="M2276" s="27">
        <v>0.25</v>
      </c>
      <c r="O2276" s="1"/>
      <c r="P2276" s="2"/>
      <c r="Q2276" s="3"/>
      <c r="R2276" s="5"/>
    </row>
    <row r="2277" spans="2:18" x14ac:dyDescent="0.3">
      <c r="B2277" s="22" t="s">
        <v>10</v>
      </c>
      <c r="C2277" s="22">
        <v>1185732</v>
      </c>
      <c r="D2277" s="23">
        <v>44382</v>
      </c>
      <c r="E2277" s="22" t="s">
        <v>131</v>
      </c>
      <c r="F2277" s="22" t="s">
        <v>84</v>
      </c>
      <c r="G2277" s="22" t="s">
        <v>85</v>
      </c>
      <c r="H2277" s="22" t="s">
        <v>14</v>
      </c>
      <c r="I2277" s="24">
        <v>0.55000000000000004</v>
      </c>
      <c r="J2277" s="25">
        <v>7750</v>
      </c>
      <c r="K2277" s="26">
        <f t="shared" si="748"/>
        <v>4262.5</v>
      </c>
      <c r="L2277" s="26">
        <f t="shared" si="749"/>
        <v>1278.75</v>
      </c>
      <c r="M2277" s="27">
        <v>0.3</v>
      </c>
      <c r="O2277" s="1"/>
      <c r="P2277" s="2"/>
      <c r="Q2277" s="3"/>
      <c r="R2277" s="5"/>
    </row>
    <row r="2278" spans="2:18" x14ac:dyDescent="0.3">
      <c r="B2278" s="22" t="s">
        <v>10</v>
      </c>
      <c r="C2278" s="22">
        <v>1185732</v>
      </c>
      <c r="D2278" s="23">
        <v>44382</v>
      </c>
      <c r="E2278" s="22" t="s">
        <v>131</v>
      </c>
      <c r="F2278" s="22" t="s">
        <v>84</v>
      </c>
      <c r="G2278" s="22" t="s">
        <v>85</v>
      </c>
      <c r="H2278" s="22" t="s">
        <v>16</v>
      </c>
      <c r="I2278" s="24">
        <v>0.65</v>
      </c>
      <c r="J2278" s="25">
        <v>8000</v>
      </c>
      <c r="K2278" s="26">
        <f t="shared" si="748"/>
        <v>5200</v>
      </c>
      <c r="L2278" s="26">
        <f t="shared" si="749"/>
        <v>1819.9999999999998</v>
      </c>
      <c r="M2278" s="27">
        <v>0.35</v>
      </c>
      <c r="O2278" s="1"/>
      <c r="P2278" s="2"/>
      <c r="Q2278" s="3"/>
      <c r="R2278" s="5"/>
    </row>
    <row r="2279" spans="2:18" x14ac:dyDescent="0.3">
      <c r="B2279" s="22" t="s">
        <v>10</v>
      </c>
      <c r="C2279" s="22">
        <v>1185732</v>
      </c>
      <c r="D2279" s="23">
        <v>44382</v>
      </c>
      <c r="E2279" s="22" t="s">
        <v>131</v>
      </c>
      <c r="F2279" s="22" t="s">
        <v>84</v>
      </c>
      <c r="G2279" s="22" t="s">
        <v>85</v>
      </c>
      <c r="H2279" s="22" t="s">
        <v>17</v>
      </c>
      <c r="I2279" s="24">
        <v>0.70000000000000007</v>
      </c>
      <c r="J2279" s="25">
        <v>9750</v>
      </c>
      <c r="K2279" s="26">
        <f t="shared" si="748"/>
        <v>6825.0000000000009</v>
      </c>
      <c r="L2279" s="26">
        <f t="shared" si="749"/>
        <v>3412.5000000000005</v>
      </c>
      <c r="M2279" s="27">
        <v>0.5</v>
      </c>
      <c r="O2279" s="1"/>
      <c r="P2279" s="2"/>
      <c r="Q2279" s="3"/>
      <c r="R2279" s="5"/>
    </row>
    <row r="2280" spans="2:18" x14ac:dyDescent="0.3">
      <c r="B2280" s="22" t="s">
        <v>10</v>
      </c>
      <c r="C2280" s="22">
        <v>1185732</v>
      </c>
      <c r="D2280" s="23">
        <v>44414</v>
      </c>
      <c r="E2280" s="22" t="s">
        <v>131</v>
      </c>
      <c r="F2280" s="22" t="s">
        <v>84</v>
      </c>
      <c r="G2280" s="22" t="s">
        <v>85</v>
      </c>
      <c r="H2280" s="22" t="s">
        <v>12</v>
      </c>
      <c r="I2280" s="24">
        <v>0.65</v>
      </c>
      <c r="J2280" s="25">
        <v>11250</v>
      </c>
      <c r="K2280" s="26">
        <f>I2280*J2280</f>
        <v>7312.5</v>
      </c>
      <c r="L2280" s="26">
        <f>K2280*M2280</f>
        <v>3290.625</v>
      </c>
      <c r="M2280" s="27">
        <v>0.45</v>
      </c>
      <c r="O2280" s="1"/>
      <c r="P2280" s="2"/>
      <c r="Q2280" s="3"/>
      <c r="R2280" s="5"/>
    </row>
    <row r="2281" spans="2:18" x14ac:dyDescent="0.3">
      <c r="B2281" s="22" t="s">
        <v>10</v>
      </c>
      <c r="C2281" s="22">
        <v>1185732</v>
      </c>
      <c r="D2281" s="23">
        <v>44414</v>
      </c>
      <c r="E2281" s="22" t="s">
        <v>131</v>
      </c>
      <c r="F2281" s="22" t="s">
        <v>84</v>
      </c>
      <c r="G2281" s="22" t="s">
        <v>85</v>
      </c>
      <c r="H2281" s="22" t="s">
        <v>15</v>
      </c>
      <c r="I2281" s="24">
        <v>0.60000000000000009</v>
      </c>
      <c r="J2281" s="25">
        <v>9000</v>
      </c>
      <c r="K2281" s="26">
        <f>I2281*J2281</f>
        <v>5400.0000000000009</v>
      </c>
      <c r="L2281" s="26">
        <f>K2281*M2281</f>
        <v>1890.0000000000002</v>
      </c>
      <c r="M2281" s="27">
        <v>0.35</v>
      </c>
      <c r="O2281" s="1"/>
      <c r="P2281" s="2"/>
      <c r="Q2281" s="3"/>
      <c r="R2281" s="5"/>
    </row>
    <row r="2282" spans="2:18" x14ac:dyDescent="0.3">
      <c r="B2282" s="22" t="s">
        <v>10</v>
      </c>
      <c r="C2282" s="22">
        <v>1185732</v>
      </c>
      <c r="D2282" s="23">
        <v>44414</v>
      </c>
      <c r="E2282" s="22" t="s">
        <v>131</v>
      </c>
      <c r="F2282" s="22" t="s">
        <v>84</v>
      </c>
      <c r="G2282" s="22" t="s">
        <v>85</v>
      </c>
      <c r="H2282" s="22" t="s">
        <v>13</v>
      </c>
      <c r="I2282" s="24">
        <v>0.55000000000000004</v>
      </c>
      <c r="J2282" s="25">
        <v>8250</v>
      </c>
      <c r="K2282" s="26">
        <f t="shared" ref="K2282:K2285" si="750">I2282*J2282</f>
        <v>4537.5</v>
      </c>
      <c r="L2282" s="26">
        <f t="shared" ref="L2282:L2285" si="751">K2282*M2282</f>
        <v>1134.375</v>
      </c>
      <c r="M2282" s="27">
        <v>0.25</v>
      </c>
      <c r="O2282" s="1"/>
      <c r="P2282" s="2"/>
      <c r="Q2282" s="3"/>
      <c r="R2282" s="5"/>
    </row>
    <row r="2283" spans="2:18" x14ac:dyDescent="0.3">
      <c r="B2283" s="22" t="s">
        <v>10</v>
      </c>
      <c r="C2283" s="22">
        <v>1185732</v>
      </c>
      <c r="D2283" s="23">
        <v>44414</v>
      </c>
      <c r="E2283" s="22" t="s">
        <v>131</v>
      </c>
      <c r="F2283" s="22" t="s">
        <v>84</v>
      </c>
      <c r="G2283" s="22" t="s">
        <v>85</v>
      </c>
      <c r="H2283" s="22" t="s">
        <v>14</v>
      </c>
      <c r="I2283" s="24">
        <v>0.45</v>
      </c>
      <c r="J2283" s="25">
        <v>7750</v>
      </c>
      <c r="K2283" s="26">
        <f t="shared" si="750"/>
        <v>3487.5</v>
      </c>
      <c r="L2283" s="26">
        <f t="shared" si="751"/>
        <v>1046.25</v>
      </c>
      <c r="M2283" s="27">
        <v>0.3</v>
      </c>
      <c r="O2283" s="1"/>
      <c r="P2283" s="2"/>
      <c r="Q2283" s="3"/>
      <c r="R2283" s="5"/>
    </row>
    <row r="2284" spans="2:18" x14ac:dyDescent="0.3">
      <c r="B2284" s="22" t="s">
        <v>10</v>
      </c>
      <c r="C2284" s="22">
        <v>1185732</v>
      </c>
      <c r="D2284" s="23">
        <v>44414</v>
      </c>
      <c r="E2284" s="22" t="s">
        <v>131</v>
      </c>
      <c r="F2284" s="22" t="s">
        <v>84</v>
      </c>
      <c r="G2284" s="22" t="s">
        <v>85</v>
      </c>
      <c r="H2284" s="22" t="s">
        <v>16</v>
      </c>
      <c r="I2284" s="24">
        <v>0.55000000000000004</v>
      </c>
      <c r="J2284" s="25">
        <v>7500</v>
      </c>
      <c r="K2284" s="26">
        <f t="shared" si="750"/>
        <v>4125</v>
      </c>
      <c r="L2284" s="26">
        <f t="shared" si="751"/>
        <v>1443.75</v>
      </c>
      <c r="M2284" s="27">
        <v>0.35</v>
      </c>
      <c r="O2284" s="1"/>
      <c r="P2284" s="2"/>
      <c r="Q2284" s="3"/>
      <c r="R2284" s="5"/>
    </row>
    <row r="2285" spans="2:18" x14ac:dyDescent="0.3">
      <c r="B2285" s="22" t="s">
        <v>10</v>
      </c>
      <c r="C2285" s="22">
        <v>1185732</v>
      </c>
      <c r="D2285" s="23">
        <v>44414</v>
      </c>
      <c r="E2285" s="22" t="s">
        <v>131</v>
      </c>
      <c r="F2285" s="22" t="s">
        <v>84</v>
      </c>
      <c r="G2285" s="22" t="s">
        <v>85</v>
      </c>
      <c r="H2285" s="22" t="s">
        <v>17</v>
      </c>
      <c r="I2285" s="24">
        <v>0.60000000000000009</v>
      </c>
      <c r="J2285" s="25">
        <v>9250</v>
      </c>
      <c r="K2285" s="26">
        <f t="shared" si="750"/>
        <v>5550.0000000000009</v>
      </c>
      <c r="L2285" s="26">
        <f t="shared" si="751"/>
        <v>2775.0000000000005</v>
      </c>
      <c r="M2285" s="27">
        <v>0.5</v>
      </c>
      <c r="O2285" s="1"/>
      <c r="P2285" s="2"/>
      <c r="Q2285" s="3"/>
      <c r="R2285" s="5"/>
    </row>
    <row r="2286" spans="2:18" x14ac:dyDescent="0.3">
      <c r="B2286" s="22" t="s">
        <v>10</v>
      </c>
      <c r="C2286" s="22">
        <v>1185732</v>
      </c>
      <c r="D2286" s="23">
        <v>44444</v>
      </c>
      <c r="E2286" s="22" t="s">
        <v>131</v>
      </c>
      <c r="F2286" s="22" t="s">
        <v>84</v>
      </c>
      <c r="G2286" s="22" t="s">
        <v>85</v>
      </c>
      <c r="H2286" s="22" t="s">
        <v>12</v>
      </c>
      <c r="I2286" s="24">
        <v>0.55000000000000004</v>
      </c>
      <c r="J2286" s="25">
        <v>10250</v>
      </c>
      <c r="K2286" s="26">
        <f>I2286*J2286</f>
        <v>5637.5000000000009</v>
      </c>
      <c r="L2286" s="26">
        <f>K2286*M2286</f>
        <v>2536.8750000000005</v>
      </c>
      <c r="M2286" s="27">
        <v>0.45</v>
      </c>
      <c r="O2286" s="1"/>
      <c r="P2286" s="2"/>
      <c r="Q2286" s="3"/>
      <c r="R2286" s="5"/>
    </row>
    <row r="2287" spans="2:18" x14ac:dyDescent="0.3">
      <c r="B2287" s="22" t="s">
        <v>10</v>
      </c>
      <c r="C2287" s="22">
        <v>1185732</v>
      </c>
      <c r="D2287" s="23">
        <v>44444</v>
      </c>
      <c r="E2287" s="22" t="s">
        <v>131</v>
      </c>
      <c r="F2287" s="22" t="s">
        <v>84</v>
      </c>
      <c r="G2287" s="22" t="s">
        <v>85</v>
      </c>
      <c r="H2287" s="22" t="s">
        <v>15</v>
      </c>
      <c r="I2287" s="24">
        <v>0.50000000000000011</v>
      </c>
      <c r="J2287" s="25">
        <v>8250</v>
      </c>
      <c r="K2287" s="26">
        <f>I2287*J2287</f>
        <v>4125.0000000000009</v>
      </c>
      <c r="L2287" s="26">
        <f>K2287*M2287</f>
        <v>1443.7500000000002</v>
      </c>
      <c r="M2287" s="27">
        <v>0.35</v>
      </c>
      <c r="O2287" s="1"/>
      <c r="P2287" s="2"/>
      <c r="Q2287" s="3"/>
      <c r="R2287" s="5"/>
    </row>
    <row r="2288" spans="2:18" x14ac:dyDescent="0.3">
      <c r="B2288" s="22" t="s">
        <v>10</v>
      </c>
      <c r="C2288" s="22">
        <v>1185732</v>
      </c>
      <c r="D2288" s="23">
        <v>44444</v>
      </c>
      <c r="E2288" s="22" t="s">
        <v>131</v>
      </c>
      <c r="F2288" s="22" t="s">
        <v>84</v>
      </c>
      <c r="G2288" s="22" t="s">
        <v>85</v>
      </c>
      <c r="H2288" s="22" t="s">
        <v>13</v>
      </c>
      <c r="I2288" s="24">
        <v>0.4</v>
      </c>
      <c r="J2288" s="25">
        <v>7250</v>
      </c>
      <c r="K2288" s="26">
        <f t="shared" ref="K2288:K2291" si="752">I2288*J2288</f>
        <v>2900</v>
      </c>
      <c r="L2288" s="26">
        <f t="shared" ref="L2288:L2291" si="753">K2288*M2288</f>
        <v>725</v>
      </c>
      <c r="M2288" s="27">
        <v>0.25</v>
      </c>
      <c r="O2288" s="1"/>
      <c r="P2288" s="2"/>
      <c r="Q2288" s="3"/>
      <c r="R2288" s="5"/>
    </row>
    <row r="2289" spans="2:18" x14ac:dyDescent="0.3">
      <c r="B2289" s="22" t="s">
        <v>10</v>
      </c>
      <c r="C2289" s="22">
        <v>1185732</v>
      </c>
      <c r="D2289" s="23">
        <v>44444</v>
      </c>
      <c r="E2289" s="22" t="s">
        <v>131</v>
      </c>
      <c r="F2289" s="22" t="s">
        <v>84</v>
      </c>
      <c r="G2289" s="22" t="s">
        <v>85</v>
      </c>
      <c r="H2289" s="22" t="s">
        <v>14</v>
      </c>
      <c r="I2289" s="24">
        <v>0.4</v>
      </c>
      <c r="J2289" s="25">
        <v>7000</v>
      </c>
      <c r="K2289" s="26">
        <f t="shared" si="752"/>
        <v>2800</v>
      </c>
      <c r="L2289" s="26">
        <f t="shared" si="753"/>
        <v>840</v>
      </c>
      <c r="M2289" s="27">
        <v>0.3</v>
      </c>
      <c r="O2289" s="1"/>
      <c r="P2289" s="2"/>
      <c r="Q2289" s="3"/>
      <c r="R2289" s="5"/>
    </row>
    <row r="2290" spans="2:18" x14ac:dyDescent="0.3">
      <c r="B2290" s="22" t="s">
        <v>10</v>
      </c>
      <c r="C2290" s="22">
        <v>1185732</v>
      </c>
      <c r="D2290" s="23">
        <v>44444</v>
      </c>
      <c r="E2290" s="22" t="s">
        <v>131</v>
      </c>
      <c r="F2290" s="22" t="s">
        <v>84</v>
      </c>
      <c r="G2290" s="22" t="s">
        <v>85</v>
      </c>
      <c r="H2290" s="22" t="s">
        <v>16</v>
      </c>
      <c r="I2290" s="24">
        <v>0.5</v>
      </c>
      <c r="J2290" s="25">
        <v>7000</v>
      </c>
      <c r="K2290" s="26">
        <f t="shared" si="752"/>
        <v>3500</v>
      </c>
      <c r="L2290" s="26">
        <f t="shared" si="753"/>
        <v>1225</v>
      </c>
      <c r="M2290" s="27">
        <v>0.35</v>
      </c>
      <c r="O2290" s="1"/>
      <c r="P2290" s="2"/>
      <c r="Q2290" s="3"/>
      <c r="R2290" s="5"/>
    </row>
    <row r="2291" spans="2:18" x14ac:dyDescent="0.3">
      <c r="B2291" s="22" t="s">
        <v>10</v>
      </c>
      <c r="C2291" s="22">
        <v>1185732</v>
      </c>
      <c r="D2291" s="23">
        <v>44444</v>
      </c>
      <c r="E2291" s="22" t="s">
        <v>131</v>
      </c>
      <c r="F2291" s="22" t="s">
        <v>84</v>
      </c>
      <c r="G2291" s="22" t="s">
        <v>85</v>
      </c>
      <c r="H2291" s="22" t="s">
        <v>17</v>
      </c>
      <c r="I2291" s="24">
        <v>0.55000000000000004</v>
      </c>
      <c r="J2291" s="25">
        <v>8000</v>
      </c>
      <c r="K2291" s="26">
        <f t="shared" si="752"/>
        <v>4400</v>
      </c>
      <c r="L2291" s="26">
        <f t="shared" si="753"/>
        <v>2200</v>
      </c>
      <c r="M2291" s="27">
        <v>0.5</v>
      </c>
      <c r="O2291" s="1"/>
      <c r="P2291" s="2"/>
      <c r="Q2291" s="3"/>
      <c r="R2291" s="5"/>
    </row>
    <row r="2292" spans="2:18" x14ac:dyDescent="0.3">
      <c r="B2292" s="22" t="s">
        <v>10</v>
      </c>
      <c r="C2292" s="22">
        <v>1185732</v>
      </c>
      <c r="D2292" s="23">
        <v>44476</v>
      </c>
      <c r="E2292" s="22" t="s">
        <v>131</v>
      </c>
      <c r="F2292" s="22" t="s">
        <v>84</v>
      </c>
      <c r="G2292" s="22" t="s">
        <v>85</v>
      </c>
      <c r="H2292" s="22" t="s">
        <v>12</v>
      </c>
      <c r="I2292" s="24">
        <v>0.55000000000000004</v>
      </c>
      <c r="J2292" s="25">
        <v>9750</v>
      </c>
      <c r="K2292" s="26">
        <f>I2292*J2292</f>
        <v>5362.5</v>
      </c>
      <c r="L2292" s="26">
        <f>K2292*M2292</f>
        <v>2413.125</v>
      </c>
      <c r="M2292" s="27">
        <v>0.45</v>
      </c>
      <c r="O2292" s="1"/>
      <c r="P2292" s="2"/>
      <c r="Q2292" s="3"/>
      <c r="R2292" s="5"/>
    </row>
    <row r="2293" spans="2:18" x14ac:dyDescent="0.3">
      <c r="B2293" s="22" t="s">
        <v>10</v>
      </c>
      <c r="C2293" s="22">
        <v>1185732</v>
      </c>
      <c r="D2293" s="23">
        <v>44476</v>
      </c>
      <c r="E2293" s="22" t="s">
        <v>131</v>
      </c>
      <c r="F2293" s="22" t="s">
        <v>84</v>
      </c>
      <c r="G2293" s="22" t="s">
        <v>85</v>
      </c>
      <c r="H2293" s="22" t="s">
        <v>15</v>
      </c>
      <c r="I2293" s="24">
        <v>0.45000000000000012</v>
      </c>
      <c r="J2293" s="25">
        <v>8000</v>
      </c>
      <c r="K2293" s="26">
        <f>I2293*J2293</f>
        <v>3600.0000000000009</v>
      </c>
      <c r="L2293" s="26">
        <f>K2293*M2293</f>
        <v>1260.0000000000002</v>
      </c>
      <c r="M2293" s="27">
        <v>0.35</v>
      </c>
      <c r="O2293" s="1"/>
      <c r="P2293" s="2"/>
      <c r="Q2293" s="3"/>
      <c r="R2293" s="5"/>
    </row>
    <row r="2294" spans="2:18" x14ac:dyDescent="0.3">
      <c r="B2294" s="22" t="s">
        <v>10</v>
      </c>
      <c r="C2294" s="22">
        <v>1185732</v>
      </c>
      <c r="D2294" s="23">
        <v>44476</v>
      </c>
      <c r="E2294" s="22" t="s">
        <v>131</v>
      </c>
      <c r="F2294" s="22" t="s">
        <v>84</v>
      </c>
      <c r="G2294" s="22" t="s">
        <v>85</v>
      </c>
      <c r="H2294" s="22" t="s">
        <v>13</v>
      </c>
      <c r="I2294" s="24">
        <v>0.45000000000000012</v>
      </c>
      <c r="J2294" s="25">
        <v>6750</v>
      </c>
      <c r="K2294" s="26">
        <f t="shared" ref="K2294:K2297" si="754">I2294*J2294</f>
        <v>3037.5000000000009</v>
      </c>
      <c r="L2294" s="26">
        <f t="shared" ref="L2294:L2297" si="755">K2294*M2294</f>
        <v>759.37500000000023</v>
      </c>
      <c r="M2294" s="27">
        <v>0.25</v>
      </c>
      <c r="O2294" s="1"/>
      <c r="P2294" s="2"/>
      <c r="Q2294" s="3"/>
      <c r="R2294" s="5"/>
    </row>
    <row r="2295" spans="2:18" x14ac:dyDescent="0.3">
      <c r="B2295" s="22" t="s">
        <v>10</v>
      </c>
      <c r="C2295" s="22">
        <v>1185732</v>
      </c>
      <c r="D2295" s="23">
        <v>44476</v>
      </c>
      <c r="E2295" s="22" t="s">
        <v>131</v>
      </c>
      <c r="F2295" s="22" t="s">
        <v>84</v>
      </c>
      <c r="G2295" s="22" t="s">
        <v>85</v>
      </c>
      <c r="H2295" s="22" t="s">
        <v>14</v>
      </c>
      <c r="I2295" s="24">
        <v>0.45000000000000012</v>
      </c>
      <c r="J2295" s="25">
        <v>6500</v>
      </c>
      <c r="K2295" s="26">
        <f t="shared" si="754"/>
        <v>2925.0000000000009</v>
      </c>
      <c r="L2295" s="26">
        <f t="shared" si="755"/>
        <v>877.50000000000023</v>
      </c>
      <c r="M2295" s="27">
        <v>0.3</v>
      </c>
      <c r="O2295" s="1"/>
      <c r="P2295" s="2"/>
      <c r="Q2295" s="3"/>
      <c r="R2295" s="5"/>
    </row>
    <row r="2296" spans="2:18" x14ac:dyDescent="0.3">
      <c r="B2296" s="22" t="s">
        <v>10</v>
      </c>
      <c r="C2296" s="22">
        <v>1185732</v>
      </c>
      <c r="D2296" s="23">
        <v>44476</v>
      </c>
      <c r="E2296" s="22" t="s">
        <v>131</v>
      </c>
      <c r="F2296" s="22" t="s">
        <v>84</v>
      </c>
      <c r="G2296" s="22" t="s">
        <v>85</v>
      </c>
      <c r="H2296" s="22" t="s">
        <v>16</v>
      </c>
      <c r="I2296" s="24">
        <v>0.55000000000000004</v>
      </c>
      <c r="J2296" s="25">
        <v>6500</v>
      </c>
      <c r="K2296" s="26">
        <f t="shared" si="754"/>
        <v>3575.0000000000005</v>
      </c>
      <c r="L2296" s="26">
        <f t="shared" si="755"/>
        <v>1251.25</v>
      </c>
      <c r="M2296" s="27">
        <v>0.35</v>
      </c>
      <c r="O2296" s="1"/>
      <c r="P2296" s="2"/>
      <c r="Q2296" s="3"/>
      <c r="R2296" s="5"/>
    </row>
    <row r="2297" spans="2:18" x14ac:dyDescent="0.3">
      <c r="B2297" s="22" t="s">
        <v>10</v>
      </c>
      <c r="C2297" s="22">
        <v>1185732</v>
      </c>
      <c r="D2297" s="23">
        <v>44476</v>
      </c>
      <c r="E2297" s="22" t="s">
        <v>131</v>
      </c>
      <c r="F2297" s="22" t="s">
        <v>84</v>
      </c>
      <c r="G2297" s="22" t="s">
        <v>85</v>
      </c>
      <c r="H2297" s="22" t="s">
        <v>17</v>
      </c>
      <c r="I2297" s="24">
        <v>0.6</v>
      </c>
      <c r="J2297" s="25">
        <v>7750</v>
      </c>
      <c r="K2297" s="26">
        <f t="shared" si="754"/>
        <v>4650</v>
      </c>
      <c r="L2297" s="26">
        <f t="shared" si="755"/>
        <v>2325</v>
      </c>
      <c r="M2297" s="27">
        <v>0.5</v>
      </c>
      <c r="O2297" s="1"/>
      <c r="P2297" s="2"/>
      <c r="Q2297" s="3"/>
      <c r="R2297" s="5"/>
    </row>
    <row r="2298" spans="2:18" x14ac:dyDescent="0.3">
      <c r="B2298" s="22" t="s">
        <v>10</v>
      </c>
      <c r="C2298" s="22">
        <v>1185732</v>
      </c>
      <c r="D2298" s="23">
        <v>44506</v>
      </c>
      <c r="E2298" s="22" t="s">
        <v>131</v>
      </c>
      <c r="F2298" s="22" t="s">
        <v>84</v>
      </c>
      <c r="G2298" s="22" t="s">
        <v>85</v>
      </c>
      <c r="H2298" s="22" t="s">
        <v>12</v>
      </c>
      <c r="I2298" s="24">
        <v>0.55000000000000004</v>
      </c>
      <c r="J2298" s="25">
        <v>9250</v>
      </c>
      <c r="K2298" s="26">
        <f>I2298*J2298</f>
        <v>5087.5</v>
      </c>
      <c r="L2298" s="26">
        <f>K2298*M2298</f>
        <v>2289.375</v>
      </c>
      <c r="M2298" s="27">
        <v>0.45</v>
      </c>
      <c r="O2298" s="1"/>
      <c r="P2298" s="2"/>
      <c r="Q2298" s="3"/>
      <c r="R2298" s="5"/>
    </row>
    <row r="2299" spans="2:18" x14ac:dyDescent="0.3">
      <c r="B2299" s="22" t="s">
        <v>10</v>
      </c>
      <c r="C2299" s="22">
        <v>1185732</v>
      </c>
      <c r="D2299" s="23">
        <v>44506</v>
      </c>
      <c r="E2299" s="22" t="s">
        <v>131</v>
      </c>
      <c r="F2299" s="22" t="s">
        <v>84</v>
      </c>
      <c r="G2299" s="22" t="s">
        <v>85</v>
      </c>
      <c r="H2299" s="22" t="s">
        <v>15</v>
      </c>
      <c r="I2299" s="24">
        <v>0.45000000000000012</v>
      </c>
      <c r="J2299" s="25">
        <v>7500</v>
      </c>
      <c r="K2299" s="26">
        <f>I2299*J2299</f>
        <v>3375.0000000000009</v>
      </c>
      <c r="L2299" s="26">
        <f>K2299*M2299</f>
        <v>1181.2500000000002</v>
      </c>
      <c r="M2299" s="27">
        <v>0.35</v>
      </c>
      <c r="O2299" s="1"/>
      <c r="P2299" s="2"/>
      <c r="Q2299" s="3"/>
      <c r="R2299" s="5"/>
    </row>
    <row r="2300" spans="2:18" x14ac:dyDescent="0.3">
      <c r="B2300" s="22" t="s">
        <v>10</v>
      </c>
      <c r="C2300" s="22">
        <v>1185732</v>
      </c>
      <c r="D2300" s="23">
        <v>44506</v>
      </c>
      <c r="E2300" s="22" t="s">
        <v>131</v>
      </c>
      <c r="F2300" s="22" t="s">
        <v>84</v>
      </c>
      <c r="G2300" s="22" t="s">
        <v>85</v>
      </c>
      <c r="H2300" s="22" t="s">
        <v>13</v>
      </c>
      <c r="I2300" s="24">
        <v>0.45000000000000012</v>
      </c>
      <c r="J2300" s="25">
        <v>6950</v>
      </c>
      <c r="K2300" s="26">
        <f t="shared" ref="K2300:K2303" si="756">I2300*J2300</f>
        <v>3127.5000000000009</v>
      </c>
      <c r="L2300" s="26">
        <f t="shared" ref="L2300:L2303" si="757">K2300*M2300</f>
        <v>781.87500000000023</v>
      </c>
      <c r="M2300" s="27">
        <v>0.25</v>
      </c>
      <c r="O2300" s="1"/>
      <c r="P2300" s="2"/>
      <c r="Q2300" s="3"/>
      <c r="R2300" s="5"/>
    </row>
    <row r="2301" spans="2:18" x14ac:dyDescent="0.3">
      <c r="B2301" s="22" t="s">
        <v>10</v>
      </c>
      <c r="C2301" s="22">
        <v>1185732</v>
      </c>
      <c r="D2301" s="23">
        <v>44506</v>
      </c>
      <c r="E2301" s="22" t="s">
        <v>131</v>
      </c>
      <c r="F2301" s="22" t="s">
        <v>84</v>
      </c>
      <c r="G2301" s="22" t="s">
        <v>85</v>
      </c>
      <c r="H2301" s="22" t="s">
        <v>14</v>
      </c>
      <c r="I2301" s="24">
        <v>0.55000000000000016</v>
      </c>
      <c r="J2301" s="25">
        <v>7500</v>
      </c>
      <c r="K2301" s="26">
        <f t="shared" si="756"/>
        <v>4125.0000000000009</v>
      </c>
      <c r="L2301" s="26">
        <f t="shared" si="757"/>
        <v>1237.5000000000002</v>
      </c>
      <c r="M2301" s="27">
        <v>0.3</v>
      </c>
      <c r="O2301" s="1"/>
      <c r="P2301" s="2"/>
      <c r="Q2301" s="3"/>
      <c r="R2301" s="5"/>
    </row>
    <row r="2302" spans="2:18" x14ac:dyDescent="0.3">
      <c r="B2302" s="22" t="s">
        <v>10</v>
      </c>
      <c r="C2302" s="22">
        <v>1185732</v>
      </c>
      <c r="D2302" s="23">
        <v>44506</v>
      </c>
      <c r="E2302" s="22" t="s">
        <v>131</v>
      </c>
      <c r="F2302" s="22" t="s">
        <v>84</v>
      </c>
      <c r="G2302" s="22" t="s">
        <v>85</v>
      </c>
      <c r="H2302" s="22" t="s">
        <v>16</v>
      </c>
      <c r="I2302" s="24">
        <v>0.70000000000000007</v>
      </c>
      <c r="J2302" s="25">
        <v>7250</v>
      </c>
      <c r="K2302" s="26">
        <f t="shared" si="756"/>
        <v>5075.0000000000009</v>
      </c>
      <c r="L2302" s="26">
        <f t="shared" si="757"/>
        <v>1776.2500000000002</v>
      </c>
      <c r="M2302" s="27">
        <v>0.35</v>
      </c>
      <c r="O2302" s="1"/>
      <c r="P2302" s="2"/>
      <c r="Q2302" s="3"/>
      <c r="R2302" s="5"/>
    </row>
    <row r="2303" spans="2:18" x14ac:dyDescent="0.3">
      <c r="B2303" s="22" t="s">
        <v>10</v>
      </c>
      <c r="C2303" s="22">
        <v>1185732</v>
      </c>
      <c r="D2303" s="23">
        <v>44506</v>
      </c>
      <c r="E2303" s="22" t="s">
        <v>131</v>
      </c>
      <c r="F2303" s="22" t="s">
        <v>84</v>
      </c>
      <c r="G2303" s="22" t="s">
        <v>85</v>
      </c>
      <c r="H2303" s="22" t="s">
        <v>17</v>
      </c>
      <c r="I2303" s="24">
        <v>0.75</v>
      </c>
      <c r="J2303" s="25">
        <v>8250</v>
      </c>
      <c r="K2303" s="26">
        <f t="shared" si="756"/>
        <v>6187.5</v>
      </c>
      <c r="L2303" s="26">
        <f t="shared" si="757"/>
        <v>3093.75</v>
      </c>
      <c r="M2303" s="27">
        <v>0.5</v>
      </c>
      <c r="O2303" s="1"/>
      <c r="P2303" s="2"/>
      <c r="Q2303" s="3"/>
      <c r="R2303" s="5"/>
    </row>
    <row r="2304" spans="2:18" x14ac:dyDescent="0.3">
      <c r="B2304" s="22" t="s">
        <v>10</v>
      </c>
      <c r="C2304" s="22">
        <v>1185732</v>
      </c>
      <c r="D2304" s="23">
        <v>44535</v>
      </c>
      <c r="E2304" s="22" t="s">
        <v>131</v>
      </c>
      <c r="F2304" s="22" t="s">
        <v>84</v>
      </c>
      <c r="G2304" s="22" t="s">
        <v>85</v>
      </c>
      <c r="H2304" s="22" t="s">
        <v>12</v>
      </c>
      <c r="I2304" s="24">
        <v>0.70000000000000007</v>
      </c>
      <c r="J2304" s="25">
        <v>10750</v>
      </c>
      <c r="K2304" s="26">
        <f>I2304*J2304</f>
        <v>7525.0000000000009</v>
      </c>
      <c r="L2304" s="26">
        <f>K2304*M2304</f>
        <v>3386.2500000000005</v>
      </c>
      <c r="M2304" s="27">
        <v>0.45</v>
      </c>
      <c r="O2304" s="1"/>
      <c r="P2304" s="2"/>
      <c r="Q2304" s="3"/>
      <c r="R2304" s="5"/>
    </row>
    <row r="2305" spans="1:18" x14ac:dyDescent="0.3">
      <c r="B2305" s="22" t="s">
        <v>10</v>
      </c>
      <c r="C2305" s="22">
        <v>1185732</v>
      </c>
      <c r="D2305" s="23">
        <v>44535</v>
      </c>
      <c r="E2305" s="22" t="s">
        <v>131</v>
      </c>
      <c r="F2305" s="22" t="s">
        <v>84</v>
      </c>
      <c r="G2305" s="22" t="s">
        <v>85</v>
      </c>
      <c r="H2305" s="22" t="s">
        <v>15</v>
      </c>
      <c r="I2305" s="24">
        <v>0.60000000000000009</v>
      </c>
      <c r="J2305" s="25">
        <v>8750</v>
      </c>
      <c r="K2305" s="26">
        <f>I2305*J2305</f>
        <v>5250.0000000000009</v>
      </c>
      <c r="L2305" s="26">
        <f>K2305*M2305</f>
        <v>1837.5000000000002</v>
      </c>
      <c r="M2305" s="27">
        <v>0.35</v>
      </c>
      <c r="O2305" s="1"/>
      <c r="P2305" s="2"/>
      <c r="Q2305" s="3"/>
      <c r="R2305" s="5"/>
    </row>
    <row r="2306" spans="1:18" x14ac:dyDescent="0.3">
      <c r="B2306" s="22" t="s">
        <v>10</v>
      </c>
      <c r="C2306" s="22">
        <v>1185732</v>
      </c>
      <c r="D2306" s="23">
        <v>44535</v>
      </c>
      <c r="E2306" s="22" t="s">
        <v>131</v>
      </c>
      <c r="F2306" s="22" t="s">
        <v>84</v>
      </c>
      <c r="G2306" s="22" t="s">
        <v>85</v>
      </c>
      <c r="H2306" s="22" t="s">
        <v>13</v>
      </c>
      <c r="I2306" s="24">
        <v>0.60000000000000009</v>
      </c>
      <c r="J2306" s="25">
        <v>8250</v>
      </c>
      <c r="K2306" s="26">
        <f t="shared" ref="K2306:K2309" si="758">I2306*J2306</f>
        <v>4950.0000000000009</v>
      </c>
      <c r="L2306" s="26">
        <f t="shared" ref="L2306:L2309" si="759">K2306*M2306</f>
        <v>1237.5000000000002</v>
      </c>
      <c r="M2306" s="27">
        <v>0.25</v>
      </c>
      <c r="O2306" s="1"/>
      <c r="P2306" s="2"/>
      <c r="Q2306" s="3"/>
      <c r="R2306" s="5"/>
    </row>
    <row r="2307" spans="1:18" x14ac:dyDescent="0.3">
      <c r="B2307" s="22" t="s">
        <v>10</v>
      </c>
      <c r="C2307" s="22">
        <v>1185732</v>
      </c>
      <c r="D2307" s="23">
        <v>44535</v>
      </c>
      <c r="E2307" s="22" t="s">
        <v>131</v>
      </c>
      <c r="F2307" s="22" t="s">
        <v>84</v>
      </c>
      <c r="G2307" s="22" t="s">
        <v>85</v>
      </c>
      <c r="H2307" s="22" t="s">
        <v>14</v>
      </c>
      <c r="I2307" s="24">
        <v>0.60000000000000009</v>
      </c>
      <c r="J2307" s="25">
        <v>7750</v>
      </c>
      <c r="K2307" s="26">
        <f t="shared" si="758"/>
        <v>4650.0000000000009</v>
      </c>
      <c r="L2307" s="26">
        <f t="shared" si="759"/>
        <v>1395.0000000000002</v>
      </c>
      <c r="M2307" s="27">
        <v>0.3</v>
      </c>
      <c r="O2307" s="1"/>
      <c r="P2307" s="2"/>
      <c r="Q2307" s="3"/>
      <c r="R2307" s="5"/>
    </row>
    <row r="2308" spans="1:18" x14ac:dyDescent="0.3">
      <c r="B2308" s="22" t="s">
        <v>10</v>
      </c>
      <c r="C2308" s="22">
        <v>1185732</v>
      </c>
      <c r="D2308" s="23">
        <v>44535</v>
      </c>
      <c r="E2308" s="22" t="s">
        <v>131</v>
      </c>
      <c r="F2308" s="22" t="s">
        <v>84</v>
      </c>
      <c r="G2308" s="22" t="s">
        <v>85</v>
      </c>
      <c r="H2308" s="22" t="s">
        <v>16</v>
      </c>
      <c r="I2308" s="24">
        <v>0.70000000000000007</v>
      </c>
      <c r="J2308" s="25">
        <v>7750</v>
      </c>
      <c r="K2308" s="26">
        <f t="shared" si="758"/>
        <v>5425.0000000000009</v>
      </c>
      <c r="L2308" s="26">
        <f t="shared" si="759"/>
        <v>1898.7500000000002</v>
      </c>
      <c r="M2308" s="27">
        <v>0.35</v>
      </c>
      <c r="O2308" s="1"/>
      <c r="P2308" s="2"/>
      <c r="Q2308" s="3"/>
      <c r="R2308" s="5"/>
    </row>
    <row r="2309" spans="1:18" x14ac:dyDescent="0.3">
      <c r="B2309" s="22" t="s">
        <v>10</v>
      </c>
      <c r="C2309" s="22">
        <v>1185732</v>
      </c>
      <c r="D2309" s="23">
        <v>44535</v>
      </c>
      <c r="E2309" s="22" t="s">
        <v>131</v>
      </c>
      <c r="F2309" s="22" t="s">
        <v>84</v>
      </c>
      <c r="G2309" s="22" t="s">
        <v>85</v>
      </c>
      <c r="H2309" s="22" t="s">
        <v>17</v>
      </c>
      <c r="I2309" s="24">
        <v>0.75</v>
      </c>
      <c r="J2309" s="25">
        <v>8750</v>
      </c>
      <c r="K2309" s="26">
        <f t="shared" si="758"/>
        <v>6562.5</v>
      </c>
      <c r="L2309" s="26">
        <f t="shared" si="759"/>
        <v>3281.25</v>
      </c>
      <c r="M2309" s="27">
        <v>0.5</v>
      </c>
      <c r="O2309" s="1"/>
      <c r="P2309" s="2"/>
      <c r="Q2309" s="3"/>
      <c r="R2309" s="5"/>
    </row>
    <row r="2310" spans="1:18" x14ac:dyDescent="0.3">
      <c r="A2310" s="8" t="s">
        <v>40</v>
      </c>
      <c r="B2310" s="22" t="s">
        <v>10</v>
      </c>
      <c r="C2310" s="22">
        <v>1185732</v>
      </c>
      <c r="D2310" s="23">
        <v>44202</v>
      </c>
      <c r="E2310" s="22" t="s">
        <v>131</v>
      </c>
      <c r="F2310" s="22" t="s">
        <v>86</v>
      </c>
      <c r="G2310" s="22" t="s">
        <v>87</v>
      </c>
      <c r="H2310" s="22" t="s">
        <v>12</v>
      </c>
      <c r="I2310" s="24">
        <v>0.35000000000000003</v>
      </c>
      <c r="J2310" s="25">
        <v>9250</v>
      </c>
      <c r="K2310" s="26">
        <f>I2310*J2310</f>
        <v>3237.5000000000005</v>
      </c>
      <c r="L2310" s="26">
        <f>K2310*M2310</f>
        <v>1295.0000000000002</v>
      </c>
      <c r="M2310" s="27">
        <v>0.4</v>
      </c>
      <c r="O2310" s="1"/>
      <c r="P2310" s="2"/>
      <c r="Q2310" s="3"/>
      <c r="R2310" s="5"/>
    </row>
    <row r="2311" spans="1:18" x14ac:dyDescent="0.3">
      <c r="B2311" s="22" t="s">
        <v>10</v>
      </c>
      <c r="C2311" s="22">
        <v>1185732</v>
      </c>
      <c r="D2311" s="23">
        <v>44202</v>
      </c>
      <c r="E2311" s="22" t="s">
        <v>131</v>
      </c>
      <c r="F2311" s="22" t="s">
        <v>86</v>
      </c>
      <c r="G2311" s="22" t="s">
        <v>87</v>
      </c>
      <c r="H2311" s="22" t="s">
        <v>15</v>
      </c>
      <c r="I2311" s="24">
        <v>0.35000000000000003</v>
      </c>
      <c r="J2311" s="25">
        <v>7250</v>
      </c>
      <c r="K2311" s="26">
        <f>I2311*J2311</f>
        <v>2537.5000000000005</v>
      </c>
      <c r="L2311" s="26">
        <f>K2311*M2311</f>
        <v>888.12500000000011</v>
      </c>
      <c r="M2311" s="27">
        <v>0.35</v>
      </c>
      <c r="O2311" s="1"/>
      <c r="P2311" s="2"/>
      <c r="Q2311" s="3"/>
      <c r="R2311" s="5"/>
    </row>
    <row r="2312" spans="1:18" x14ac:dyDescent="0.3">
      <c r="B2312" s="22" t="s">
        <v>10</v>
      </c>
      <c r="C2312" s="22">
        <v>1185732</v>
      </c>
      <c r="D2312" s="23">
        <v>44202</v>
      </c>
      <c r="E2312" s="22" t="s">
        <v>131</v>
      </c>
      <c r="F2312" s="22" t="s">
        <v>86</v>
      </c>
      <c r="G2312" s="22" t="s">
        <v>87</v>
      </c>
      <c r="H2312" s="22" t="s">
        <v>13</v>
      </c>
      <c r="I2312" s="24">
        <v>0.25000000000000006</v>
      </c>
      <c r="J2312" s="25">
        <v>7250</v>
      </c>
      <c r="K2312" s="26">
        <f t="shared" ref="K2312:K2315" si="760">I2312*J2312</f>
        <v>1812.5000000000005</v>
      </c>
      <c r="L2312" s="26">
        <f t="shared" ref="L2312:L2321" si="761">K2312*M2312</f>
        <v>725.00000000000023</v>
      </c>
      <c r="M2312" s="27">
        <v>0.4</v>
      </c>
      <c r="O2312" s="1"/>
      <c r="P2312" s="2"/>
      <c r="Q2312" s="3"/>
      <c r="R2312" s="5"/>
    </row>
    <row r="2313" spans="1:18" x14ac:dyDescent="0.3">
      <c r="B2313" s="22" t="s">
        <v>10</v>
      </c>
      <c r="C2313" s="22">
        <v>1185732</v>
      </c>
      <c r="D2313" s="23">
        <v>44202</v>
      </c>
      <c r="E2313" s="22" t="s">
        <v>131</v>
      </c>
      <c r="F2313" s="22" t="s">
        <v>86</v>
      </c>
      <c r="G2313" s="22" t="s">
        <v>87</v>
      </c>
      <c r="H2313" s="22" t="s">
        <v>14</v>
      </c>
      <c r="I2313" s="24">
        <v>0.3</v>
      </c>
      <c r="J2313" s="25">
        <v>5750</v>
      </c>
      <c r="K2313" s="26">
        <f t="shared" si="760"/>
        <v>1725</v>
      </c>
      <c r="L2313" s="26">
        <f t="shared" si="761"/>
        <v>690</v>
      </c>
      <c r="M2313" s="27">
        <v>0.4</v>
      </c>
      <c r="O2313" s="1"/>
      <c r="P2313" s="2"/>
      <c r="Q2313" s="3"/>
      <c r="R2313" s="5"/>
    </row>
    <row r="2314" spans="1:18" x14ac:dyDescent="0.3">
      <c r="B2314" s="22" t="s">
        <v>10</v>
      </c>
      <c r="C2314" s="22">
        <v>1185732</v>
      </c>
      <c r="D2314" s="23">
        <v>44202</v>
      </c>
      <c r="E2314" s="22" t="s">
        <v>131</v>
      </c>
      <c r="F2314" s="22" t="s">
        <v>86</v>
      </c>
      <c r="G2314" s="22" t="s">
        <v>87</v>
      </c>
      <c r="H2314" s="22" t="s">
        <v>16</v>
      </c>
      <c r="I2314" s="24">
        <v>0.45</v>
      </c>
      <c r="J2314" s="25">
        <v>6250</v>
      </c>
      <c r="K2314" s="26">
        <f t="shared" si="760"/>
        <v>2812.5</v>
      </c>
      <c r="L2314" s="26">
        <f t="shared" si="761"/>
        <v>984.37499999999989</v>
      </c>
      <c r="M2314" s="27">
        <v>0.35</v>
      </c>
      <c r="O2314" s="1"/>
      <c r="P2314" s="2"/>
      <c r="Q2314" s="3"/>
      <c r="R2314" s="5"/>
    </row>
    <row r="2315" spans="1:18" x14ac:dyDescent="0.3">
      <c r="B2315" s="22" t="s">
        <v>10</v>
      </c>
      <c r="C2315" s="22">
        <v>1185732</v>
      </c>
      <c r="D2315" s="23">
        <v>44202</v>
      </c>
      <c r="E2315" s="22" t="s">
        <v>131</v>
      </c>
      <c r="F2315" s="22" t="s">
        <v>86</v>
      </c>
      <c r="G2315" s="22" t="s">
        <v>87</v>
      </c>
      <c r="H2315" s="22" t="s">
        <v>17</v>
      </c>
      <c r="I2315" s="24">
        <v>0.35000000000000003</v>
      </c>
      <c r="J2315" s="25">
        <v>7250</v>
      </c>
      <c r="K2315" s="26">
        <f t="shared" si="760"/>
        <v>2537.5000000000005</v>
      </c>
      <c r="L2315" s="26">
        <f t="shared" si="761"/>
        <v>1268.7500000000002</v>
      </c>
      <c r="M2315" s="27">
        <v>0.5</v>
      </c>
      <c r="O2315" s="1"/>
      <c r="P2315" s="2"/>
      <c r="Q2315" s="3"/>
      <c r="R2315" s="5"/>
    </row>
    <row r="2316" spans="1:18" x14ac:dyDescent="0.3">
      <c r="B2316" s="22" t="s">
        <v>10</v>
      </c>
      <c r="C2316" s="22">
        <v>1185732</v>
      </c>
      <c r="D2316" s="23">
        <v>44231</v>
      </c>
      <c r="E2316" s="22" t="s">
        <v>131</v>
      </c>
      <c r="F2316" s="22" t="s">
        <v>86</v>
      </c>
      <c r="G2316" s="22" t="s">
        <v>87</v>
      </c>
      <c r="H2316" s="22" t="s">
        <v>12</v>
      </c>
      <c r="I2316" s="24">
        <v>0.35000000000000003</v>
      </c>
      <c r="J2316" s="25">
        <v>9750</v>
      </c>
      <c r="K2316" s="26">
        <f>I2316*J2316</f>
        <v>3412.5000000000005</v>
      </c>
      <c r="L2316" s="26">
        <f>K2316*M2316</f>
        <v>1365.0000000000002</v>
      </c>
      <c r="M2316" s="27">
        <v>0.4</v>
      </c>
      <c r="O2316" s="1"/>
      <c r="P2316" s="2"/>
      <c r="Q2316" s="3"/>
      <c r="R2316" s="5"/>
    </row>
    <row r="2317" spans="1:18" x14ac:dyDescent="0.3">
      <c r="B2317" s="22" t="s">
        <v>10</v>
      </c>
      <c r="C2317" s="22">
        <v>1185732</v>
      </c>
      <c r="D2317" s="23">
        <v>44231</v>
      </c>
      <c r="E2317" s="22" t="s">
        <v>131</v>
      </c>
      <c r="F2317" s="22" t="s">
        <v>86</v>
      </c>
      <c r="G2317" s="22" t="s">
        <v>87</v>
      </c>
      <c r="H2317" s="22" t="s">
        <v>15</v>
      </c>
      <c r="I2317" s="24">
        <v>0.35000000000000003</v>
      </c>
      <c r="J2317" s="25">
        <v>6250</v>
      </c>
      <c r="K2317" s="26">
        <f>I2317*J2317</f>
        <v>2187.5</v>
      </c>
      <c r="L2317" s="26">
        <f>K2317*M2317</f>
        <v>765.625</v>
      </c>
      <c r="M2317" s="27">
        <v>0.35</v>
      </c>
      <c r="O2317" s="1"/>
      <c r="P2317" s="2"/>
      <c r="Q2317" s="3"/>
      <c r="R2317" s="5"/>
    </row>
    <row r="2318" spans="1:18" x14ac:dyDescent="0.3">
      <c r="B2318" s="22" t="s">
        <v>10</v>
      </c>
      <c r="C2318" s="22">
        <v>1185732</v>
      </c>
      <c r="D2318" s="23">
        <v>44231</v>
      </c>
      <c r="E2318" s="22" t="s">
        <v>131</v>
      </c>
      <c r="F2318" s="22" t="s">
        <v>86</v>
      </c>
      <c r="G2318" s="22" t="s">
        <v>87</v>
      </c>
      <c r="H2318" s="22" t="s">
        <v>13</v>
      </c>
      <c r="I2318" s="24">
        <v>0.25000000000000006</v>
      </c>
      <c r="J2318" s="25">
        <v>6750</v>
      </c>
      <c r="K2318" s="26">
        <f t="shared" ref="K2318:K2321" si="762">I2318*J2318</f>
        <v>1687.5000000000005</v>
      </c>
      <c r="L2318" s="26">
        <f t="shared" si="761"/>
        <v>675.00000000000023</v>
      </c>
      <c r="M2318" s="27">
        <v>0.4</v>
      </c>
      <c r="O2318" s="1"/>
      <c r="P2318" s="2"/>
      <c r="Q2318" s="3"/>
      <c r="R2318" s="5"/>
    </row>
    <row r="2319" spans="1:18" x14ac:dyDescent="0.3">
      <c r="B2319" s="22" t="s">
        <v>10</v>
      </c>
      <c r="C2319" s="22">
        <v>1185732</v>
      </c>
      <c r="D2319" s="23">
        <v>44231</v>
      </c>
      <c r="E2319" s="22" t="s">
        <v>131</v>
      </c>
      <c r="F2319" s="22" t="s">
        <v>86</v>
      </c>
      <c r="G2319" s="22" t="s">
        <v>87</v>
      </c>
      <c r="H2319" s="22" t="s">
        <v>14</v>
      </c>
      <c r="I2319" s="24">
        <v>0.3</v>
      </c>
      <c r="J2319" s="25">
        <v>5250</v>
      </c>
      <c r="K2319" s="26">
        <f t="shared" si="762"/>
        <v>1575</v>
      </c>
      <c r="L2319" s="26">
        <f t="shared" si="761"/>
        <v>630</v>
      </c>
      <c r="M2319" s="27">
        <v>0.4</v>
      </c>
      <c r="O2319" s="1"/>
      <c r="P2319" s="2"/>
      <c r="Q2319" s="3"/>
      <c r="R2319" s="5"/>
    </row>
    <row r="2320" spans="1:18" x14ac:dyDescent="0.3">
      <c r="B2320" s="22" t="s">
        <v>10</v>
      </c>
      <c r="C2320" s="22">
        <v>1185732</v>
      </c>
      <c r="D2320" s="23">
        <v>44231</v>
      </c>
      <c r="E2320" s="22" t="s">
        <v>131</v>
      </c>
      <c r="F2320" s="22" t="s">
        <v>86</v>
      </c>
      <c r="G2320" s="22" t="s">
        <v>87</v>
      </c>
      <c r="H2320" s="22" t="s">
        <v>16</v>
      </c>
      <c r="I2320" s="24">
        <v>0.45</v>
      </c>
      <c r="J2320" s="25">
        <v>6000</v>
      </c>
      <c r="K2320" s="26">
        <f t="shared" si="762"/>
        <v>2700</v>
      </c>
      <c r="L2320" s="26">
        <f t="shared" si="761"/>
        <v>944.99999999999989</v>
      </c>
      <c r="M2320" s="27">
        <v>0.35</v>
      </c>
      <c r="O2320" s="1"/>
      <c r="P2320" s="2"/>
      <c r="Q2320" s="3"/>
      <c r="R2320" s="5"/>
    </row>
    <row r="2321" spans="2:18" x14ac:dyDescent="0.3">
      <c r="B2321" s="22" t="s">
        <v>10</v>
      </c>
      <c r="C2321" s="22">
        <v>1185732</v>
      </c>
      <c r="D2321" s="23">
        <v>44231</v>
      </c>
      <c r="E2321" s="22" t="s">
        <v>131</v>
      </c>
      <c r="F2321" s="22" t="s">
        <v>86</v>
      </c>
      <c r="G2321" s="22" t="s">
        <v>87</v>
      </c>
      <c r="H2321" s="22" t="s">
        <v>17</v>
      </c>
      <c r="I2321" s="24">
        <v>0.3</v>
      </c>
      <c r="J2321" s="25">
        <v>7000</v>
      </c>
      <c r="K2321" s="26">
        <f t="shared" si="762"/>
        <v>2100</v>
      </c>
      <c r="L2321" s="26">
        <f t="shared" si="761"/>
        <v>1050</v>
      </c>
      <c r="M2321" s="27">
        <v>0.5</v>
      </c>
      <c r="O2321" s="1"/>
      <c r="P2321" s="2"/>
      <c r="Q2321" s="3"/>
      <c r="R2321" s="5"/>
    </row>
    <row r="2322" spans="2:18" x14ac:dyDescent="0.3">
      <c r="B2322" s="22" t="s">
        <v>10</v>
      </c>
      <c r="C2322" s="22">
        <v>1185732</v>
      </c>
      <c r="D2322" s="23">
        <v>44257</v>
      </c>
      <c r="E2322" s="22" t="s">
        <v>131</v>
      </c>
      <c r="F2322" s="22" t="s">
        <v>86</v>
      </c>
      <c r="G2322" s="22" t="s">
        <v>87</v>
      </c>
      <c r="H2322" s="22" t="s">
        <v>12</v>
      </c>
      <c r="I2322" s="24">
        <v>0.3</v>
      </c>
      <c r="J2322" s="25">
        <v>9200</v>
      </c>
      <c r="K2322" s="26">
        <f>I2322*J2322</f>
        <v>2760</v>
      </c>
      <c r="L2322" s="26">
        <f>K2322*M2322</f>
        <v>1104</v>
      </c>
      <c r="M2322" s="27">
        <v>0.4</v>
      </c>
      <c r="O2322" s="1"/>
      <c r="P2322" s="2"/>
      <c r="Q2322" s="3"/>
      <c r="R2322" s="5"/>
    </row>
    <row r="2323" spans="2:18" x14ac:dyDescent="0.3">
      <c r="B2323" s="22" t="s">
        <v>10</v>
      </c>
      <c r="C2323" s="22">
        <v>1185732</v>
      </c>
      <c r="D2323" s="23">
        <v>44257</v>
      </c>
      <c r="E2323" s="22" t="s">
        <v>131</v>
      </c>
      <c r="F2323" s="22" t="s">
        <v>86</v>
      </c>
      <c r="G2323" s="22" t="s">
        <v>87</v>
      </c>
      <c r="H2323" s="22" t="s">
        <v>15</v>
      </c>
      <c r="I2323" s="24">
        <v>0.3</v>
      </c>
      <c r="J2323" s="25">
        <v>6000</v>
      </c>
      <c r="K2323" s="26">
        <f>I2323*J2323</f>
        <v>1800</v>
      </c>
      <c r="L2323" s="26">
        <f>K2323*M2323</f>
        <v>630</v>
      </c>
      <c r="M2323" s="27">
        <v>0.35</v>
      </c>
      <c r="O2323" s="1"/>
      <c r="P2323" s="2"/>
      <c r="Q2323" s="3"/>
      <c r="R2323" s="5"/>
    </row>
    <row r="2324" spans="2:18" x14ac:dyDescent="0.3">
      <c r="B2324" s="22" t="s">
        <v>10</v>
      </c>
      <c r="C2324" s="22">
        <v>1185732</v>
      </c>
      <c r="D2324" s="23">
        <v>44257</v>
      </c>
      <c r="E2324" s="22" t="s">
        <v>131</v>
      </c>
      <c r="F2324" s="22" t="s">
        <v>86</v>
      </c>
      <c r="G2324" s="22" t="s">
        <v>87</v>
      </c>
      <c r="H2324" s="22" t="s">
        <v>13</v>
      </c>
      <c r="I2324" s="24">
        <v>0.2</v>
      </c>
      <c r="J2324" s="25">
        <v>6250</v>
      </c>
      <c r="K2324" s="26">
        <f t="shared" ref="K2324:K2327" si="763">I2324*J2324</f>
        <v>1250</v>
      </c>
      <c r="L2324" s="26">
        <f t="shared" ref="L2324:L2327" si="764">K2324*M2324</f>
        <v>500</v>
      </c>
      <c r="M2324" s="27">
        <v>0.4</v>
      </c>
      <c r="O2324" s="1"/>
      <c r="P2324" s="2"/>
      <c r="Q2324" s="3"/>
      <c r="R2324" s="5"/>
    </row>
    <row r="2325" spans="2:18" x14ac:dyDescent="0.3">
      <c r="B2325" s="22" t="s">
        <v>10</v>
      </c>
      <c r="C2325" s="22">
        <v>1185732</v>
      </c>
      <c r="D2325" s="23">
        <v>44257</v>
      </c>
      <c r="E2325" s="22" t="s">
        <v>131</v>
      </c>
      <c r="F2325" s="22" t="s">
        <v>86</v>
      </c>
      <c r="G2325" s="22" t="s">
        <v>87</v>
      </c>
      <c r="H2325" s="22" t="s">
        <v>14</v>
      </c>
      <c r="I2325" s="24">
        <v>0.24999999999999994</v>
      </c>
      <c r="J2325" s="25">
        <v>4750</v>
      </c>
      <c r="K2325" s="26">
        <f t="shared" si="763"/>
        <v>1187.4999999999998</v>
      </c>
      <c r="L2325" s="26">
        <f t="shared" si="764"/>
        <v>474.99999999999994</v>
      </c>
      <c r="M2325" s="27">
        <v>0.4</v>
      </c>
      <c r="O2325" s="1"/>
      <c r="P2325" s="2"/>
      <c r="Q2325" s="3"/>
      <c r="R2325" s="5"/>
    </row>
    <row r="2326" spans="2:18" x14ac:dyDescent="0.3">
      <c r="B2326" s="22" t="s">
        <v>10</v>
      </c>
      <c r="C2326" s="22">
        <v>1185732</v>
      </c>
      <c r="D2326" s="23">
        <v>44257</v>
      </c>
      <c r="E2326" s="22" t="s">
        <v>131</v>
      </c>
      <c r="F2326" s="22" t="s">
        <v>86</v>
      </c>
      <c r="G2326" s="22" t="s">
        <v>87</v>
      </c>
      <c r="H2326" s="22" t="s">
        <v>16</v>
      </c>
      <c r="I2326" s="24">
        <v>0.40000000000000008</v>
      </c>
      <c r="J2326" s="25">
        <v>5250</v>
      </c>
      <c r="K2326" s="26">
        <f t="shared" si="763"/>
        <v>2100.0000000000005</v>
      </c>
      <c r="L2326" s="26">
        <f t="shared" si="764"/>
        <v>735.00000000000011</v>
      </c>
      <c r="M2326" s="27">
        <v>0.35</v>
      </c>
      <c r="O2326" s="1"/>
      <c r="P2326" s="2"/>
      <c r="Q2326" s="3"/>
      <c r="R2326" s="5"/>
    </row>
    <row r="2327" spans="2:18" x14ac:dyDescent="0.3">
      <c r="B2327" s="22" t="s">
        <v>10</v>
      </c>
      <c r="C2327" s="22">
        <v>1185732</v>
      </c>
      <c r="D2327" s="23">
        <v>44257</v>
      </c>
      <c r="E2327" s="22" t="s">
        <v>131</v>
      </c>
      <c r="F2327" s="22" t="s">
        <v>86</v>
      </c>
      <c r="G2327" s="22" t="s">
        <v>87</v>
      </c>
      <c r="H2327" s="22" t="s">
        <v>17</v>
      </c>
      <c r="I2327" s="24">
        <v>0.3</v>
      </c>
      <c r="J2327" s="25">
        <v>6250</v>
      </c>
      <c r="K2327" s="26">
        <f t="shared" si="763"/>
        <v>1875</v>
      </c>
      <c r="L2327" s="26">
        <f t="shared" si="764"/>
        <v>937.5</v>
      </c>
      <c r="M2327" s="27">
        <v>0.5</v>
      </c>
      <c r="O2327" s="1"/>
      <c r="P2327" s="2"/>
      <c r="Q2327" s="3"/>
      <c r="R2327" s="5"/>
    </row>
    <row r="2328" spans="2:18" x14ac:dyDescent="0.3">
      <c r="B2328" s="22" t="s">
        <v>10</v>
      </c>
      <c r="C2328" s="22">
        <v>1185732</v>
      </c>
      <c r="D2328" s="23">
        <v>44289</v>
      </c>
      <c r="E2328" s="22" t="s">
        <v>131</v>
      </c>
      <c r="F2328" s="22" t="s">
        <v>86</v>
      </c>
      <c r="G2328" s="22" t="s">
        <v>87</v>
      </c>
      <c r="H2328" s="22" t="s">
        <v>12</v>
      </c>
      <c r="I2328" s="24">
        <v>0.3</v>
      </c>
      <c r="J2328" s="25">
        <v>8750</v>
      </c>
      <c r="K2328" s="26">
        <f>I2328*J2328</f>
        <v>2625</v>
      </c>
      <c r="L2328" s="26">
        <f>K2328*M2328</f>
        <v>1050</v>
      </c>
      <c r="M2328" s="27">
        <v>0.4</v>
      </c>
      <c r="O2328" s="1"/>
      <c r="P2328" s="2"/>
      <c r="Q2328" s="3"/>
      <c r="R2328" s="5"/>
    </row>
    <row r="2329" spans="2:18" x14ac:dyDescent="0.3">
      <c r="B2329" s="22" t="s">
        <v>10</v>
      </c>
      <c r="C2329" s="22">
        <v>1185732</v>
      </c>
      <c r="D2329" s="23">
        <v>44289</v>
      </c>
      <c r="E2329" s="22" t="s">
        <v>131</v>
      </c>
      <c r="F2329" s="22" t="s">
        <v>86</v>
      </c>
      <c r="G2329" s="22" t="s">
        <v>87</v>
      </c>
      <c r="H2329" s="22" t="s">
        <v>15</v>
      </c>
      <c r="I2329" s="24">
        <v>0.3</v>
      </c>
      <c r="J2329" s="25">
        <v>5750</v>
      </c>
      <c r="K2329" s="26">
        <f>I2329*J2329</f>
        <v>1725</v>
      </c>
      <c r="L2329" s="26">
        <f>K2329*M2329</f>
        <v>603.75</v>
      </c>
      <c r="M2329" s="27">
        <v>0.35</v>
      </c>
      <c r="O2329" s="1"/>
      <c r="P2329" s="2"/>
      <c r="Q2329" s="3"/>
      <c r="R2329" s="5"/>
    </row>
    <row r="2330" spans="2:18" x14ac:dyDescent="0.3">
      <c r="B2330" s="22" t="s">
        <v>10</v>
      </c>
      <c r="C2330" s="22">
        <v>1185732</v>
      </c>
      <c r="D2330" s="23">
        <v>44289</v>
      </c>
      <c r="E2330" s="22" t="s">
        <v>131</v>
      </c>
      <c r="F2330" s="22" t="s">
        <v>86</v>
      </c>
      <c r="G2330" s="22" t="s">
        <v>87</v>
      </c>
      <c r="H2330" s="22" t="s">
        <v>13</v>
      </c>
      <c r="I2330" s="24">
        <v>0.2</v>
      </c>
      <c r="J2330" s="25">
        <v>5750</v>
      </c>
      <c r="K2330" s="26">
        <f t="shared" ref="K2330:K2333" si="765">I2330*J2330</f>
        <v>1150</v>
      </c>
      <c r="L2330" s="26">
        <f t="shared" ref="L2330:L2333" si="766">K2330*M2330</f>
        <v>460</v>
      </c>
      <c r="M2330" s="27">
        <v>0.4</v>
      </c>
      <c r="O2330" s="1"/>
      <c r="P2330" s="2"/>
      <c r="Q2330" s="3"/>
      <c r="R2330" s="5"/>
    </row>
    <row r="2331" spans="2:18" x14ac:dyDescent="0.3">
      <c r="B2331" s="22" t="s">
        <v>10</v>
      </c>
      <c r="C2331" s="22">
        <v>1185732</v>
      </c>
      <c r="D2331" s="23">
        <v>44289</v>
      </c>
      <c r="E2331" s="22" t="s">
        <v>131</v>
      </c>
      <c r="F2331" s="22" t="s">
        <v>86</v>
      </c>
      <c r="G2331" s="22" t="s">
        <v>87</v>
      </c>
      <c r="H2331" s="22" t="s">
        <v>14</v>
      </c>
      <c r="I2331" s="24">
        <v>0.24999999999999994</v>
      </c>
      <c r="J2331" s="25">
        <v>5000</v>
      </c>
      <c r="K2331" s="26">
        <f t="shared" si="765"/>
        <v>1249.9999999999998</v>
      </c>
      <c r="L2331" s="26">
        <f t="shared" si="766"/>
        <v>499.99999999999994</v>
      </c>
      <c r="M2331" s="27">
        <v>0.4</v>
      </c>
      <c r="O2331" s="1"/>
      <c r="P2331" s="2"/>
      <c r="Q2331" s="3"/>
      <c r="R2331" s="5"/>
    </row>
    <row r="2332" spans="2:18" x14ac:dyDescent="0.3">
      <c r="B2332" s="22" t="s">
        <v>10</v>
      </c>
      <c r="C2332" s="22">
        <v>1185732</v>
      </c>
      <c r="D2332" s="23">
        <v>44289</v>
      </c>
      <c r="E2332" s="22" t="s">
        <v>131</v>
      </c>
      <c r="F2332" s="22" t="s">
        <v>86</v>
      </c>
      <c r="G2332" s="22" t="s">
        <v>87</v>
      </c>
      <c r="H2332" s="22" t="s">
        <v>16</v>
      </c>
      <c r="I2332" s="24">
        <v>0.45</v>
      </c>
      <c r="J2332" s="25">
        <v>5250</v>
      </c>
      <c r="K2332" s="26">
        <f t="shared" si="765"/>
        <v>2362.5</v>
      </c>
      <c r="L2332" s="26">
        <f t="shared" si="766"/>
        <v>826.875</v>
      </c>
      <c r="M2332" s="27">
        <v>0.35</v>
      </c>
      <c r="O2332" s="1"/>
      <c r="P2332" s="2"/>
      <c r="Q2332" s="3"/>
      <c r="R2332" s="5"/>
    </row>
    <row r="2333" spans="2:18" x14ac:dyDescent="0.3">
      <c r="B2333" s="22" t="s">
        <v>10</v>
      </c>
      <c r="C2333" s="22">
        <v>1185732</v>
      </c>
      <c r="D2333" s="23">
        <v>44289</v>
      </c>
      <c r="E2333" s="22" t="s">
        <v>131</v>
      </c>
      <c r="F2333" s="22" t="s">
        <v>86</v>
      </c>
      <c r="G2333" s="22" t="s">
        <v>87</v>
      </c>
      <c r="H2333" s="22" t="s">
        <v>17</v>
      </c>
      <c r="I2333" s="24">
        <v>0.35000000000000003</v>
      </c>
      <c r="J2333" s="25">
        <v>6750</v>
      </c>
      <c r="K2333" s="26">
        <f t="shared" si="765"/>
        <v>2362.5</v>
      </c>
      <c r="L2333" s="26">
        <f t="shared" si="766"/>
        <v>1181.25</v>
      </c>
      <c r="M2333" s="27">
        <v>0.5</v>
      </c>
      <c r="O2333" s="1"/>
      <c r="P2333" s="2"/>
      <c r="Q2333" s="3"/>
      <c r="R2333" s="5"/>
    </row>
    <row r="2334" spans="2:18" x14ac:dyDescent="0.3">
      <c r="B2334" s="22" t="s">
        <v>10</v>
      </c>
      <c r="C2334" s="22">
        <v>1185732</v>
      </c>
      <c r="D2334" s="23">
        <v>44318</v>
      </c>
      <c r="E2334" s="22" t="s">
        <v>131</v>
      </c>
      <c r="F2334" s="22" t="s">
        <v>86</v>
      </c>
      <c r="G2334" s="22" t="s">
        <v>87</v>
      </c>
      <c r="H2334" s="22" t="s">
        <v>12</v>
      </c>
      <c r="I2334" s="24">
        <v>0.45</v>
      </c>
      <c r="J2334" s="25">
        <v>9450</v>
      </c>
      <c r="K2334" s="26">
        <f>I2334*J2334</f>
        <v>4252.5</v>
      </c>
      <c r="L2334" s="26">
        <f>K2334*M2334</f>
        <v>1701</v>
      </c>
      <c r="M2334" s="27">
        <v>0.4</v>
      </c>
      <c r="O2334" s="1"/>
      <c r="P2334" s="2"/>
      <c r="Q2334" s="3"/>
      <c r="R2334" s="5"/>
    </row>
    <row r="2335" spans="2:18" x14ac:dyDescent="0.3">
      <c r="B2335" s="22" t="s">
        <v>10</v>
      </c>
      <c r="C2335" s="22">
        <v>1185732</v>
      </c>
      <c r="D2335" s="23">
        <v>44318</v>
      </c>
      <c r="E2335" s="22" t="s">
        <v>131</v>
      </c>
      <c r="F2335" s="22" t="s">
        <v>86</v>
      </c>
      <c r="G2335" s="22" t="s">
        <v>87</v>
      </c>
      <c r="H2335" s="22" t="s">
        <v>15</v>
      </c>
      <c r="I2335" s="24">
        <v>0.45</v>
      </c>
      <c r="J2335" s="25">
        <v>6500</v>
      </c>
      <c r="K2335" s="26">
        <f>I2335*J2335</f>
        <v>2925</v>
      </c>
      <c r="L2335" s="26">
        <f>K2335*M2335</f>
        <v>1023.7499999999999</v>
      </c>
      <c r="M2335" s="27">
        <v>0.35</v>
      </c>
      <c r="O2335" s="1"/>
      <c r="P2335" s="2"/>
      <c r="Q2335" s="3"/>
      <c r="R2335" s="5"/>
    </row>
    <row r="2336" spans="2:18" x14ac:dyDescent="0.3">
      <c r="B2336" s="22" t="s">
        <v>10</v>
      </c>
      <c r="C2336" s="22">
        <v>1185732</v>
      </c>
      <c r="D2336" s="23">
        <v>44318</v>
      </c>
      <c r="E2336" s="22" t="s">
        <v>131</v>
      </c>
      <c r="F2336" s="22" t="s">
        <v>86</v>
      </c>
      <c r="G2336" s="22" t="s">
        <v>87</v>
      </c>
      <c r="H2336" s="22" t="s">
        <v>13</v>
      </c>
      <c r="I2336" s="24">
        <v>0.4</v>
      </c>
      <c r="J2336" s="25">
        <v>6250</v>
      </c>
      <c r="K2336" s="26">
        <f t="shared" ref="K2336:K2339" si="767">I2336*J2336</f>
        <v>2500</v>
      </c>
      <c r="L2336" s="26">
        <f t="shared" ref="L2336:L2339" si="768">K2336*M2336</f>
        <v>1000</v>
      </c>
      <c r="M2336" s="27">
        <v>0.4</v>
      </c>
      <c r="O2336" s="1"/>
      <c r="P2336" s="2"/>
      <c r="Q2336" s="3"/>
      <c r="R2336" s="5"/>
    </row>
    <row r="2337" spans="2:18" x14ac:dyDescent="0.3">
      <c r="B2337" s="22" t="s">
        <v>10</v>
      </c>
      <c r="C2337" s="22">
        <v>1185732</v>
      </c>
      <c r="D2337" s="23">
        <v>44318</v>
      </c>
      <c r="E2337" s="22" t="s">
        <v>131</v>
      </c>
      <c r="F2337" s="22" t="s">
        <v>86</v>
      </c>
      <c r="G2337" s="22" t="s">
        <v>87</v>
      </c>
      <c r="H2337" s="22" t="s">
        <v>14</v>
      </c>
      <c r="I2337" s="24">
        <v>0.4</v>
      </c>
      <c r="J2337" s="25">
        <v>5750</v>
      </c>
      <c r="K2337" s="26">
        <f t="shared" si="767"/>
        <v>2300</v>
      </c>
      <c r="L2337" s="26">
        <f t="shared" si="768"/>
        <v>920</v>
      </c>
      <c r="M2337" s="27">
        <v>0.4</v>
      </c>
      <c r="O2337" s="1"/>
      <c r="P2337" s="2"/>
      <c r="Q2337" s="3"/>
      <c r="R2337" s="5"/>
    </row>
    <row r="2338" spans="2:18" x14ac:dyDescent="0.3">
      <c r="B2338" s="22" t="s">
        <v>10</v>
      </c>
      <c r="C2338" s="22">
        <v>1185732</v>
      </c>
      <c r="D2338" s="23">
        <v>44318</v>
      </c>
      <c r="E2338" s="22" t="s">
        <v>131</v>
      </c>
      <c r="F2338" s="22" t="s">
        <v>86</v>
      </c>
      <c r="G2338" s="22" t="s">
        <v>87</v>
      </c>
      <c r="H2338" s="22" t="s">
        <v>16</v>
      </c>
      <c r="I2338" s="24">
        <v>0.49999999999999994</v>
      </c>
      <c r="J2338" s="25">
        <v>6000</v>
      </c>
      <c r="K2338" s="26">
        <f t="shared" si="767"/>
        <v>2999.9999999999995</v>
      </c>
      <c r="L2338" s="26">
        <f t="shared" si="768"/>
        <v>1049.9999999999998</v>
      </c>
      <c r="M2338" s="27">
        <v>0.35</v>
      </c>
      <c r="O2338" s="1"/>
      <c r="P2338" s="2"/>
      <c r="Q2338" s="3"/>
      <c r="R2338" s="5"/>
    </row>
    <row r="2339" spans="2:18" x14ac:dyDescent="0.3">
      <c r="B2339" s="22" t="s">
        <v>10</v>
      </c>
      <c r="C2339" s="22">
        <v>1185732</v>
      </c>
      <c r="D2339" s="23">
        <v>44318</v>
      </c>
      <c r="E2339" s="22" t="s">
        <v>131</v>
      </c>
      <c r="F2339" s="22" t="s">
        <v>86</v>
      </c>
      <c r="G2339" s="22" t="s">
        <v>87</v>
      </c>
      <c r="H2339" s="22" t="s">
        <v>17</v>
      </c>
      <c r="I2339" s="24">
        <v>0.54999999999999993</v>
      </c>
      <c r="J2339" s="25">
        <v>7000</v>
      </c>
      <c r="K2339" s="26">
        <f t="shared" si="767"/>
        <v>3849.9999999999995</v>
      </c>
      <c r="L2339" s="26">
        <f t="shared" si="768"/>
        <v>1924.9999999999998</v>
      </c>
      <c r="M2339" s="27">
        <v>0.5</v>
      </c>
      <c r="O2339" s="1"/>
      <c r="P2339" s="2"/>
      <c r="Q2339" s="3"/>
      <c r="R2339" s="5"/>
    </row>
    <row r="2340" spans="2:18" x14ac:dyDescent="0.3">
      <c r="B2340" s="22" t="s">
        <v>10</v>
      </c>
      <c r="C2340" s="22">
        <v>1185732</v>
      </c>
      <c r="D2340" s="23">
        <v>44351</v>
      </c>
      <c r="E2340" s="22" t="s">
        <v>131</v>
      </c>
      <c r="F2340" s="22" t="s">
        <v>86</v>
      </c>
      <c r="G2340" s="22" t="s">
        <v>87</v>
      </c>
      <c r="H2340" s="22" t="s">
        <v>12</v>
      </c>
      <c r="I2340" s="24">
        <v>0.49999999999999994</v>
      </c>
      <c r="J2340" s="25">
        <v>9500</v>
      </c>
      <c r="K2340" s="26">
        <f>I2340*J2340</f>
        <v>4749.9999999999991</v>
      </c>
      <c r="L2340" s="26">
        <f>K2340*M2340</f>
        <v>1899.9999999999998</v>
      </c>
      <c r="M2340" s="27">
        <v>0.4</v>
      </c>
      <c r="O2340" s="1"/>
      <c r="P2340" s="2"/>
      <c r="Q2340" s="3"/>
      <c r="R2340" s="5"/>
    </row>
    <row r="2341" spans="2:18" x14ac:dyDescent="0.3">
      <c r="B2341" s="22" t="s">
        <v>10</v>
      </c>
      <c r="C2341" s="22">
        <v>1185732</v>
      </c>
      <c r="D2341" s="23">
        <v>44351</v>
      </c>
      <c r="E2341" s="22" t="s">
        <v>131</v>
      </c>
      <c r="F2341" s="22" t="s">
        <v>86</v>
      </c>
      <c r="G2341" s="22" t="s">
        <v>87</v>
      </c>
      <c r="H2341" s="22" t="s">
        <v>15</v>
      </c>
      <c r="I2341" s="24">
        <v>0.45</v>
      </c>
      <c r="J2341" s="25">
        <v>7000</v>
      </c>
      <c r="K2341" s="26">
        <f>I2341*J2341</f>
        <v>3150</v>
      </c>
      <c r="L2341" s="26">
        <f>K2341*M2341</f>
        <v>1102.5</v>
      </c>
      <c r="M2341" s="27">
        <v>0.35</v>
      </c>
      <c r="O2341" s="1"/>
      <c r="P2341" s="2"/>
      <c r="Q2341" s="3"/>
      <c r="R2341" s="5"/>
    </row>
    <row r="2342" spans="2:18" x14ac:dyDescent="0.3">
      <c r="B2342" s="22" t="s">
        <v>10</v>
      </c>
      <c r="C2342" s="22">
        <v>1185732</v>
      </c>
      <c r="D2342" s="23">
        <v>44351</v>
      </c>
      <c r="E2342" s="22" t="s">
        <v>131</v>
      </c>
      <c r="F2342" s="22" t="s">
        <v>86</v>
      </c>
      <c r="G2342" s="22" t="s">
        <v>87</v>
      </c>
      <c r="H2342" s="22" t="s">
        <v>13</v>
      </c>
      <c r="I2342" s="24">
        <v>0.5</v>
      </c>
      <c r="J2342" s="25">
        <v>6750</v>
      </c>
      <c r="K2342" s="26">
        <f t="shared" ref="K2342:K2345" si="769">I2342*J2342</f>
        <v>3375</v>
      </c>
      <c r="L2342" s="26">
        <f t="shared" ref="L2342:L2345" si="770">K2342*M2342</f>
        <v>1350</v>
      </c>
      <c r="M2342" s="27">
        <v>0.4</v>
      </c>
      <c r="O2342" s="1"/>
      <c r="P2342" s="2"/>
      <c r="Q2342" s="3"/>
      <c r="R2342" s="5"/>
    </row>
    <row r="2343" spans="2:18" x14ac:dyDescent="0.3">
      <c r="B2343" s="22" t="s">
        <v>10</v>
      </c>
      <c r="C2343" s="22">
        <v>1185732</v>
      </c>
      <c r="D2343" s="23">
        <v>44351</v>
      </c>
      <c r="E2343" s="22" t="s">
        <v>131</v>
      </c>
      <c r="F2343" s="22" t="s">
        <v>86</v>
      </c>
      <c r="G2343" s="22" t="s">
        <v>87</v>
      </c>
      <c r="H2343" s="22" t="s">
        <v>14</v>
      </c>
      <c r="I2343" s="24">
        <v>0.5</v>
      </c>
      <c r="J2343" s="25">
        <v>6500</v>
      </c>
      <c r="K2343" s="26">
        <f t="shared" si="769"/>
        <v>3250</v>
      </c>
      <c r="L2343" s="26">
        <f t="shared" si="770"/>
        <v>1300</v>
      </c>
      <c r="M2343" s="27">
        <v>0.4</v>
      </c>
      <c r="O2343" s="1"/>
      <c r="P2343" s="2"/>
      <c r="Q2343" s="3"/>
      <c r="R2343" s="5"/>
    </row>
    <row r="2344" spans="2:18" x14ac:dyDescent="0.3">
      <c r="B2344" s="22" t="s">
        <v>10</v>
      </c>
      <c r="C2344" s="22">
        <v>1185732</v>
      </c>
      <c r="D2344" s="23">
        <v>44351</v>
      </c>
      <c r="E2344" s="22" t="s">
        <v>131</v>
      </c>
      <c r="F2344" s="22" t="s">
        <v>86</v>
      </c>
      <c r="G2344" s="22" t="s">
        <v>87</v>
      </c>
      <c r="H2344" s="22" t="s">
        <v>16</v>
      </c>
      <c r="I2344" s="24">
        <v>0.65</v>
      </c>
      <c r="J2344" s="25">
        <v>6500</v>
      </c>
      <c r="K2344" s="26">
        <f t="shared" si="769"/>
        <v>4225</v>
      </c>
      <c r="L2344" s="26">
        <f t="shared" si="770"/>
        <v>1478.75</v>
      </c>
      <c r="M2344" s="27">
        <v>0.35</v>
      </c>
      <c r="O2344" s="1"/>
      <c r="P2344" s="2"/>
      <c r="Q2344" s="3"/>
      <c r="R2344" s="5"/>
    </row>
    <row r="2345" spans="2:18" x14ac:dyDescent="0.3">
      <c r="B2345" s="22" t="s">
        <v>10</v>
      </c>
      <c r="C2345" s="22">
        <v>1185732</v>
      </c>
      <c r="D2345" s="23">
        <v>44351</v>
      </c>
      <c r="E2345" s="22" t="s">
        <v>131</v>
      </c>
      <c r="F2345" s="22" t="s">
        <v>86</v>
      </c>
      <c r="G2345" s="22" t="s">
        <v>87</v>
      </c>
      <c r="H2345" s="22" t="s">
        <v>17</v>
      </c>
      <c r="I2345" s="24">
        <v>0.70000000000000007</v>
      </c>
      <c r="J2345" s="25">
        <v>8250</v>
      </c>
      <c r="K2345" s="26">
        <f t="shared" si="769"/>
        <v>5775.0000000000009</v>
      </c>
      <c r="L2345" s="26">
        <f t="shared" si="770"/>
        <v>2887.5000000000005</v>
      </c>
      <c r="M2345" s="27">
        <v>0.5</v>
      </c>
      <c r="O2345" s="1"/>
      <c r="P2345" s="2"/>
      <c r="Q2345" s="3"/>
      <c r="R2345" s="5"/>
    </row>
    <row r="2346" spans="2:18" x14ac:dyDescent="0.3">
      <c r="B2346" s="22" t="s">
        <v>10</v>
      </c>
      <c r="C2346" s="22">
        <v>1185732</v>
      </c>
      <c r="D2346" s="23">
        <v>44379</v>
      </c>
      <c r="E2346" s="22" t="s">
        <v>131</v>
      </c>
      <c r="F2346" s="22" t="s">
        <v>86</v>
      </c>
      <c r="G2346" s="22" t="s">
        <v>87</v>
      </c>
      <c r="H2346" s="22" t="s">
        <v>12</v>
      </c>
      <c r="I2346" s="24">
        <v>0.65</v>
      </c>
      <c r="J2346" s="25">
        <v>10500</v>
      </c>
      <c r="K2346" s="26">
        <f>I2346*J2346</f>
        <v>6825</v>
      </c>
      <c r="L2346" s="26">
        <f>K2346*M2346</f>
        <v>2730</v>
      </c>
      <c r="M2346" s="27">
        <v>0.4</v>
      </c>
      <c r="O2346" s="1"/>
      <c r="P2346" s="2"/>
      <c r="Q2346" s="3"/>
      <c r="R2346" s="5"/>
    </row>
    <row r="2347" spans="2:18" x14ac:dyDescent="0.3">
      <c r="B2347" s="22" t="s">
        <v>10</v>
      </c>
      <c r="C2347" s="22">
        <v>1185732</v>
      </c>
      <c r="D2347" s="23">
        <v>44379</v>
      </c>
      <c r="E2347" s="22" t="s">
        <v>131</v>
      </c>
      <c r="F2347" s="22" t="s">
        <v>86</v>
      </c>
      <c r="G2347" s="22" t="s">
        <v>87</v>
      </c>
      <c r="H2347" s="22" t="s">
        <v>15</v>
      </c>
      <c r="I2347" s="24">
        <v>0.60000000000000009</v>
      </c>
      <c r="J2347" s="25">
        <v>8000</v>
      </c>
      <c r="K2347" s="26">
        <f>I2347*J2347</f>
        <v>4800.0000000000009</v>
      </c>
      <c r="L2347" s="26">
        <f>K2347*M2347</f>
        <v>1680.0000000000002</v>
      </c>
      <c r="M2347" s="27">
        <v>0.35</v>
      </c>
      <c r="O2347" s="1"/>
      <c r="P2347" s="2"/>
      <c r="Q2347" s="3"/>
      <c r="R2347" s="5"/>
    </row>
    <row r="2348" spans="2:18" x14ac:dyDescent="0.3">
      <c r="B2348" s="22" t="s">
        <v>10</v>
      </c>
      <c r="C2348" s="22">
        <v>1185732</v>
      </c>
      <c r="D2348" s="23">
        <v>44379</v>
      </c>
      <c r="E2348" s="22" t="s">
        <v>131</v>
      </c>
      <c r="F2348" s="22" t="s">
        <v>86</v>
      </c>
      <c r="G2348" s="22" t="s">
        <v>87</v>
      </c>
      <c r="H2348" s="22" t="s">
        <v>13</v>
      </c>
      <c r="I2348" s="24">
        <v>0.55000000000000004</v>
      </c>
      <c r="J2348" s="25">
        <v>7250</v>
      </c>
      <c r="K2348" s="26">
        <f t="shared" ref="K2348:K2351" si="771">I2348*J2348</f>
        <v>3987.5000000000005</v>
      </c>
      <c r="L2348" s="26">
        <f t="shared" ref="L2348:L2351" si="772">K2348*M2348</f>
        <v>1595.0000000000002</v>
      </c>
      <c r="M2348" s="27">
        <v>0.4</v>
      </c>
      <c r="O2348" s="1"/>
      <c r="P2348" s="2"/>
      <c r="Q2348" s="3"/>
      <c r="R2348" s="5"/>
    </row>
    <row r="2349" spans="2:18" x14ac:dyDescent="0.3">
      <c r="B2349" s="22" t="s">
        <v>10</v>
      </c>
      <c r="C2349" s="22">
        <v>1185732</v>
      </c>
      <c r="D2349" s="23">
        <v>44379</v>
      </c>
      <c r="E2349" s="22" t="s">
        <v>131</v>
      </c>
      <c r="F2349" s="22" t="s">
        <v>86</v>
      </c>
      <c r="G2349" s="22" t="s">
        <v>87</v>
      </c>
      <c r="H2349" s="22" t="s">
        <v>14</v>
      </c>
      <c r="I2349" s="24">
        <v>0.55000000000000004</v>
      </c>
      <c r="J2349" s="25">
        <v>6750</v>
      </c>
      <c r="K2349" s="26">
        <f t="shared" si="771"/>
        <v>3712.5000000000005</v>
      </c>
      <c r="L2349" s="26">
        <f t="shared" si="772"/>
        <v>1485.0000000000002</v>
      </c>
      <c r="M2349" s="27">
        <v>0.4</v>
      </c>
      <c r="O2349" s="1"/>
      <c r="P2349" s="2"/>
      <c r="Q2349" s="3"/>
      <c r="R2349" s="5"/>
    </row>
    <row r="2350" spans="2:18" x14ac:dyDescent="0.3">
      <c r="B2350" s="22" t="s">
        <v>10</v>
      </c>
      <c r="C2350" s="22">
        <v>1185732</v>
      </c>
      <c r="D2350" s="23">
        <v>44379</v>
      </c>
      <c r="E2350" s="22" t="s">
        <v>131</v>
      </c>
      <c r="F2350" s="22" t="s">
        <v>86</v>
      </c>
      <c r="G2350" s="22" t="s">
        <v>87</v>
      </c>
      <c r="H2350" s="22" t="s">
        <v>16</v>
      </c>
      <c r="I2350" s="24">
        <v>0.65</v>
      </c>
      <c r="J2350" s="25">
        <v>7000</v>
      </c>
      <c r="K2350" s="26">
        <f t="shared" si="771"/>
        <v>4550</v>
      </c>
      <c r="L2350" s="26">
        <f t="shared" si="772"/>
        <v>1592.5</v>
      </c>
      <c r="M2350" s="27">
        <v>0.35</v>
      </c>
      <c r="O2350" s="1"/>
      <c r="P2350" s="2"/>
      <c r="Q2350" s="3"/>
      <c r="R2350" s="5"/>
    </row>
    <row r="2351" spans="2:18" x14ac:dyDescent="0.3">
      <c r="B2351" s="22" t="s">
        <v>10</v>
      </c>
      <c r="C2351" s="22">
        <v>1185732</v>
      </c>
      <c r="D2351" s="23">
        <v>44379</v>
      </c>
      <c r="E2351" s="22" t="s">
        <v>131</v>
      </c>
      <c r="F2351" s="22" t="s">
        <v>86</v>
      </c>
      <c r="G2351" s="22" t="s">
        <v>87</v>
      </c>
      <c r="H2351" s="22" t="s">
        <v>17</v>
      </c>
      <c r="I2351" s="24">
        <v>0.70000000000000007</v>
      </c>
      <c r="J2351" s="25">
        <v>8750</v>
      </c>
      <c r="K2351" s="26">
        <f t="shared" si="771"/>
        <v>6125.0000000000009</v>
      </c>
      <c r="L2351" s="26">
        <f t="shared" si="772"/>
        <v>3062.5000000000005</v>
      </c>
      <c r="M2351" s="27">
        <v>0.5</v>
      </c>
      <c r="O2351" s="1"/>
      <c r="P2351" s="2"/>
      <c r="Q2351" s="3"/>
      <c r="R2351" s="5"/>
    </row>
    <row r="2352" spans="2:18" x14ac:dyDescent="0.3">
      <c r="B2352" s="22" t="s">
        <v>10</v>
      </c>
      <c r="C2352" s="22">
        <v>1185732</v>
      </c>
      <c r="D2352" s="23">
        <v>44411</v>
      </c>
      <c r="E2352" s="22" t="s">
        <v>131</v>
      </c>
      <c r="F2352" s="22" t="s">
        <v>86</v>
      </c>
      <c r="G2352" s="22" t="s">
        <v>87</v>
      </c>
      <c r="H2352" s="22" t="s">
        <v>12</v>
      </c>
      <c r="I2352" s="24">
        <v>0.65</v>
      </c>
      <c r="J2352" s="25">
        <v>10250</v>
      </c>
      <c r="K2352" s="26">
        <f>I2352*J2352</f>
        <v>6662.5</v>
      </c>
      <c r="L2352" s="26">
        <f>K2352*M2352</f>
        <v>2665</v>
      </c>
      <c r="M2352" s="27">
        <v>0.4</v>
      </c>
      <c r="O2352" s="1"/>
      <c r="P2352" s="2"/>
      <c r="Q2352" s="3"/>
      <c r="R2352" s="5"/>
    </row>
    <row r="2353" spans="2:18" x14ac:dyDescent="0.3">
      <c r="B2353" s="22" t="s">
        <v>10</v>
      </c>
      <c r="C2353" s="22">
        <v>1185732</v>
      </c>
      <c r="D2353" s="23">
        <v>44411</v>
      </c>
      <c r="E2353" s="22" t="s">
        <v>131</v>
      </c>
      <c r="F2353" s="22" t="s">
        <v>86</v>
      </c>
      <c r="G2353" s="22" t="s">
        <v>87</v>
      </c>
      <c r="H2353" s="22" t="s">
        <v>15</v>
      </c>
      <c r="I2353" s="24">
        <v>0.60000000000000009</v>
      </c>
      <c r="J2353" s="25">
        <v>8000</v>
      </c>
      <c r="K2353" s="26">
        <f>I2353*J2353</f>
        <v>4800.0000000000009</v>
      </c>
      <c r="L2353" s="26">
        <f>K2353*M2353</f>
        <v>1680.0000000000002</v>
      </c>
      <c r="M2353" s="27">
        <v>0.35</v>
      </c>
      <c r="O2353" s="1"/>
      <c r="P2353" s="2"/>
      <c r="Q2353" s="3"/>
      <c r="R2353" s="5"/>
    </row>
    <row r="2354" spans="2:18" x14ac:dyDescent="0.3">
      <c r="B2354" s="22" t="s">
        <v>10</v>
      </c>
      <c r="C2354" s="22">
        <v>1185732</v>
      </c>
      <c r="D2354" s="23">
        <v>44411</v>
      </c>
      <c r="E2354" s="22" t="s">
        <v>131</v>
      </c>
      <c r="F2354" s="22" t="s">
        <v>86</v>
      </c>
      <c r="G2354" s="22" t="s">
        <v>87</v>
      </c>
      <c r="H2354" s="22" t="s">
        <v>13</v>
      </c>
      <c r="I2354" s="24">
        <v>0.55000000000000004</v>
      </c>
      <c r="J2354" s="25">
        <v>7250</v>
      </c>
      <c r="K2354" s="26">
        <f t="shared" ref="K2354:K2357" si="773">I2354*J2354</f>
        <v>3987.5000000000005</v>
      </c>
      <c r="L2354" s="26">
        <f t="shared" ref="L2354:L2357" si="774">K2354*M2354</f>
        <v>1595.0000000000002</v>
      </c>
      <c r="M2354" s="27">
        <v>0.4</v>
      </c>
      <c r="O2354" s="1"/>
      <c r="P2354" s="2"/>
      <c r="Q2354" s="3"/>
      <c r="R2354" s="5"/>
    </row>
    <row r="2355" spans="2:18" x14ac:dyDescent="0.3">
      <c r="B2355" s="22" t="s">
        <v>10</v>
      </c>
      <c r="C2355" s="22">
        <v>1185732</v>
      </c>
      <c r="D2355" s="23">
        <v>44411</v>
      </c>
      <c r="E2355" s="22" t="s">
        <v>131</v>
      </c>
      <c r="F2355" s="22" t="s">
        <v>86</v>
      </c>
      <c r="G2355" s="22" t="s">
        <v>87</v>
      </c>
      <c r="H2355" s="22" t="s">
        <v>14</v>
      </c>
      <c r="I2355" s="24">
        <v>0.45</v>
      </c>
      <c r="J2355" s="25">
        <v>6750</v>
      </c>
      <c r="K2355" s="26">
        <f t="shared" si="773"/>
        <v>3037.5</v>
      </c>
      <c r="L2355" s="26">
        <f t="shared" si="774"/>
        <v>1215</v>
      </c>
      <c r="M2355" s="27">
        <v>0.4</v>
      </c>
      <c r="O2355" s="1"/>
      <c r="P2355" s="2"/>
      <c r="Q2355" s="3"/>
      <c r="R2355" s="5"/>
    </row>
    <row r="2356" spans="2:18" x14ac:dyDescent="0.3">
      <c r="B2356" s="22" t="s">
        <v>10</v>
      </c>
      <c r="C2356" s="22">
        <v>1185732</v>
      </c>
      <c r="D2356" s="23">
        <v>44411</v>
      </c>
      <c r="E2356" s="22" t="s">
        <v>131</v>
      </c>
      <c r="F2356" s="22" t="s">
        <v>86</v>
      </c>
      <c r="G2356" s="22" t="s">
        <v>87</v>
      </c>
      <c r="H2356" s="22" t="s">
        <v>16</v>
      </c>
      <c r="I2356" s="24">
        <v>0.55000000000000004</v>
      </c>
      <c r="J2356" s="25">
        <v>6500</v>
      </c>
      <c r="K2356" s="26">
        <f t="shared" si="773"/>
        <v>3575.0000000000005</v>
      </c>
      <c r="L2356" s="26">
        <f t="shared" si="774"/>
        <v>1251.25</v>
      </c>
      <c r="M2356" s="27">
        <v>0.35</v>
      </c>
      <c r="O2356" s="1"/>
      <c r="P2356" s="2"/>
      <c r="Q2356" s="3"/>
      <c r="R2356" s="5"/>
    </row>
    <row r="2357" spans="2:18" x14ac:dyDescent="0.3">
      <c r="B2357" s="22" t="s">
        <v>10</v>
      </c>
      <c r="C2357" s="22">
        <v>1185732</v>
      </c>
      <c r="D2357" s="23">
        <v>44411</v>
      </c>
      <c r="E2357" s="22" t="s">
        <v>131</v>
      </c>
      <c r="F2357" s="22" t="s">
        <v>86</v>
      </c>
      <c r="G2357" s="22" t="s">
        <v>87</v>
      </c>
      <c r="H2357" s="22" t="s">
        <v>17</v>
      </c>
      <c r="I2357" s="24">
        <v>0.60000000000000009</v>
      </c>
      <c r="J2357" s="25">
        <v>8250</v>
      </c>
      <c r="K2357" s="26">
        <f t="shared" si="773"/>
        <v>4950.0000000000009</v>
      </c>
      <c r="L2357" s="26">
        <f t="shared" si="774"/>
        <v>2475.0000000000005</v>
      </c>
      <c r="M2357" s="27">
        <v>0.5</v>
      </c>
      <c r="O2357" s="1"/>
      <c r="P2357" s="2"/>
      <c r="Q2357" s="3"/>
      <c r="R2357" s="5"/>
    </row>
    <row r="2358" spans="2:18" x14ac:dyDescent="0.3">
      <c r="B2358" s="22" t="s">
        <v>10</v>
      </c>
      <c r="C2358" s="22">
        <v>1185732</v>
      </c>
      <c r="D2358" s="23">
        <v>44441</v>
      </c>
      <c r="E2358" s="22" t="s">
        <v>131</v>
      </c>
      <c r="F2358" s="22" t="s">
        <v>86</v>
      </c>
      <c r="G2358" s="22" t="s">
        <v>87</v>
      </c>
      <c r="H2358" s="22" t="s">
        <v>12</v>
      </c>
      <c r="I2358" s="24">
        <v>0.55000000000000004</v>
      </c>
      <c r="J2358" s="25">
        <v>9250</v>
      </c>
      <c r="K2358" s="26">
        <f>I2358*J2358</f>
        <v>5087.5</v>
      </c>
      <c r="L2358" s="26">
        <f>K2358*M2358</f>
        <v>2035</v>
      </c>
      <c r="M2358" s="27">
        <v>0.4</v>
      </c>
      <c r="O2358" s="1"/>
      <c r="P2358" s="2"/>
      <c r="Q2358" s="3"/>
      <c r="R2358" s="5"/>
    </row>
    <row r="2359" spans="2:18" x14ac:dyDescent="0.3">
      <c r="B2359" s="22" t="s">
        <v>10</v>
      </c>
      <c r="C2359" s="22">
        <v>1185732</v>
      </c>
      <c r="D2359" s="23">
        <v>44441</v>
      </c>
      <c r="E2359" s="22" t="s">
        <v>131</v>
      </c>
      <c r="F2359" s="22" t="s">
        <v>86</v>
      </c>
      <c r="G2359" s="22" t="s">
        <v>87</v>
      </c>
      <c r="H2359" s="22" t="s">
        <v>15</v>
      </c>
      <c r="I2359" s="24">
        <v>0.50000000000000011</v>
      </c>
      <c r="J2359" s="25">
        <v>7250</v>
      </c>
      <c r="K2359" s="26">
        <f>I2359*J2359</f>
        <v>3625.0000000000009</v>
      </c>
      <c r="L2359" s="26">
        <f>K2359*M2359</f>
        <v>1268.7500000000002</v>
      </c>
      <c r="M2359" s="27">
        <v>0.35</v>
      </c>
      <c r="O2359" s="1"/>
      <c r="P2359" s="2"/>
      <c r="Q2359" s="3"/>
      <c r="R2359" s="5"/>
    </row>
    <row r="2360" spans="2:18" x14ac:dyDescent="0.3">
      <c r="B2360" s="22" t="s">
        <v>10</v>
      </c>
      <c r="C2360" s="22">
        <v>1185732</v>
      </c>
      <c r="D2360" s="23">
        <v>44441</v>
      </c>
      <c r="E2360" s="22" t="s">
        <v>131</v>
      </c>
      <c r="F2360" s="22" t="s">
        <v>86</v>
      </c>
      <c r="G2360" s="22" t="s">
        <v>87</v>
      </c>
      <c r="H2360" s="22" t="s">
        <v>13</v>
      </c>
      <c r="I2360" s="24">
        <v>0.30000000000000004</v>
      </c>
      <c r="J2360" s="25">
        <v>6250</v>
      </c>
      <c r="K2360" s="26">
        <f t="shared" ref="K2360:K2363" si="775">I2360*J2360</f>
        <v>1875.0000000000002</v>
      </c>
      <c r="L2360" s="26">
        <f t="shared" ref="L2360:L2363" si="776">K2360*M2360</f>
        <v>750.00000000000011</v>
      </c>
      <c r="M2360" s="27">
        <v>0.4</v>
      </c>
      <c r="O2360" s="1"/>
      <c r="P2360" s="2"/>
      <c r="Q2360" s="3"/>
      <c r="R2360" s="5"/>
    </row>
    <row r="2361" spans="2:18" x14ac:dyDescent="0.3">
      <c r="B2361" s="22" t="s">
        <v>10</v>
      </c>
      <c r="C2361" s="22">
        <v>1185732</v>
      </c>
      <c r="D2361" s="23">
        <v>44441</v>
      </c>
      <c r="E2361" s="22" t="s">
        <v>131</v>
      </c>
      <c r="F2361" s="22" t="s">
        <v>86</v>
      </c>
      <c r="G2361" s="22" t="s">
        <v>87</v>
      </c>
      <c r="H2361" s="22" t="s">
        <v>14</v>
      </c>
      <c r="I2361" s="24">
        <v>0.30000000000000004</v>
      </c>
      <c r="J2361" s="25">
        <v>6000</v>
      </c>
      <c r="K2361" s="26">
        <f t="shared" si="775"/>
        <v>1800.0000000000002</v>
      </c>
      <c r="L2361" s="26">
        <f t="shared" si="776"/>
        <v>720.00000000000011</v>
      </c>
      <c r="M2361" s="27">
        <v>0.4</v>
      </c>
      <c r="O2361" s="1"/>
      <c r="P2361" s="2"/>
      <c r="Q2361" s="3"/>
      <c r="R2361" s="5"/>
    </row>
    <row r="2362" spans="2:18" x14ac:dyDescent="0.3">
      <c r="B2362" s="22" t="s">
        <v>10</v>
      </c>
      <c r="C2362" s="22">
        <v>1185732</v>
      </c>
      <c r="D2362" s="23">
        <v>44441</v>
      </c>
      <c r="E2362" s="22" t="s">
        <v>131</v>
      </c>
      <c r="F2362" s="22" t="s">
        <v>86</v>
      </c>
      <c r="G2362" s="22" t="s">
        <v>87</v>
      </c>
      <c r="H2362" s="22" t="s">
        <v>16</v>
      </c>
      <c r="I2362" s="24">
        <v>0.4</v>
      </c>
      <c r="J2362" s="25">
        <v>6000</v>
      </c>
      <c r="K2362" s="26">
        <f t="shared" si="775"/>
        <v>2400</v>
      </c>
      <c r="L2362" s="26">
        <f t="shared" si="776"/>
        <v>840</v>
      </c>
      <c r="M2362" s="27">
        <v>0.35</v>
      </c>
      <c r="O2362" s="1"/>
      <c r="P2362" s="2"/>
      <c r="Q2362" s="3"/>
      <c r="R2362" s="5"/>
    </row>
    <row r="2363" spans="2:18" x14ac:dyDescent="0.3">
      <c r="B2363" s="22" t="s">
        <v>10</v>
      </c>
      <c r="C2363" s="22">
        <v>1185732</v>
      </c>
      <c r="D2363" s="23">
        <v>44441</v>
      </c>
      <c r="E2363" s="22" t="s">
        <v>131</v>
      </c>
      <c r="F2363" s="22" t="s">
        <v>86</v>
      </c>
      <c r="G2363" s="22" t="s">
        <v>87</v>
      </c>
      <c r="H2363" s="22" t="s">
        <v>17</v>
      </c>
      <c r="I2363" s="24">
        <v>0.45000000000000007</v>
      </c>
      <c r="J2363" s="25">
        <v>7000</v>
      </c>
      <c r="K2363" s="26">
        <f t="shared" si="775"/>
        <v>3150.0000000000005</v>
      </c>
      <c r="L2363" s="26">
        <f t="shared" si="776"/>
        <v>1575.0000000000002</v>
      </c>
      <c r="M2363" s="27">
        <v>0.5</v>
      </c>
      <c r="O2363" s="1"/>
      <c r="P2363" s="2"/>
      <c r="Q2363" s="3"/>
      <c r="R2363" s="5"/>
    </row>
    <row r="2364" spans="2:18" x14ac:dyDescent="0.3">
      <c r="B2364" s="22" t="s">
        <v>10</v>
      </c>
      <c r="C2364" s="22">
        <v>1185732</v>
      </c>
      <c r="D2364" s="23">
        <v>44473</v>
      </c>
      <c r="E2364" s="22" t="s">
        <v>131</v>
      </c>
      <c r="F2364" s="22" t="s">
        <v>86</v>
      </c>
      <c r="G2364" s="22" t="s">
        <v>87</v>
      </c>
      <c r="H2364" s="22" t="s">
        <v>12</v>
      </c>
      <c r="I2364" s="24">
        <v>0.45000000000000007</v>
      </c>
      <c r="J2364" s="25">
        <v>8750</v>
      </c>
      <c r="K2364" s="26">
        <f>I2364*J2364</f>
        <v>3937.5000000000005</v>
      </c>
      <c r="L2364" s="26">
        <f>K2364*M2364</f>
        <v>1575.0000000000002</v>
      </c>
      <c r="M2364" s="27">
        <v>0.4</v>
      </c>
      <c r="O2364" s="1"/>
      <c r="P2364" s="2"/>
      <c r="Q2364" s="3"/>
      <c r="R2364" s="5"/>
    </row>
    <row r="2365" spans="2:18" x14ac:dyDescent="0.3">
      <c r="B2365" s="22" t="s">
        <v>10</v>
      </c>
      <c r="C2365" s="22">
        <v>1185732</v>
      </c>
      <c r="D2365" s="23">
        <v>44473</v>
      </c>
      <c r="E2365" s="22" t="s">
        <v>131</v>
      </c>
      <c r="F2365" s="22" t="s">
        <v>86</v>
      </c>
      <c r="G2365" s="22" t="s">
        <v>87</v>
      </c>
      <c r="H2365" s="22" t="s">
        <v>15</v>
      </c>
      <c r="I2365" s="24">
        <v>0.35000000000000009</v>
      </c>
      <c r="J2365" s="25">
        <v>7000</v>
      </c>
      <c r="K2365" s="26">
        <f>I2365*J2365</f>
        <v>2450.0000000000005</v>
      </c>
      <c r="L2365" s="26">
        <f>K2365*M2365</f>
        <v>857.50000000000011</v>
      </c>
      <c r="M2365" s="27">
        <v>0.35</v>
      </c>
      <c r="O2365" s="1"/>
      <c r="P2365" s="2"/>
      <c r="Q2365" s="3"/>
      <c r="R2365" s="5"/>
    </row>
    <row r="2366" spans="2:18" x14ac:dyDescent="0.3">
      <c r="B2366" s="22" t="s">
        <v>10</v>
      </c>
      <c r="C2366" s="22">
        <v>1185732</v>
      </c>
      <c r="D2366" s="23">
        <v>44473</v>
      </c>
      <c r="E2366" s="22" t="s">
        <v>131</v>
      </c>
      <c r="F2366" s="22" t="s">
        <v>86</v>
      </c>
      <c r="G2366" s="22" t="s">
        <v>87</v>
      </c>
      <c r="H2366" s="22" t="s">
        <v>13</v>
      </c>
      <c r="I2366" s="24">
        <v>0.35000000000000009</v>
      </c>
      <c r="J2366" s="25">
        <v>5750</v>
      </c>
      <c r="K2366" s="26">
        <f t="shared" ref="K2366:K2369" si="777">I2366*J2366</f>
        <v>2012.5000000000005</v>
      </c>
      <c r="L2366" s="26">
        <f t="shared" ref="L2366:L2369" si="778">K2366*M2366</f>
        <v>805.00000000000023</v>
      </c>
      <c r="M2366" s="27">
        <v>0.4</v>
      </c>
      <c r="O2366" s="1"/>
      <c r="P2366" s="2"/>
      <c r="Q2366" s="3"/>
      <c r="R2366" s="5"/>
    </row>
    <row r="2367" spans="2:18" x14ac:dyDescent="0.3">
      <c r="B2367" s="22" t="s">
        <v>10</v>
      </c>
      <c r="C2367" s="22">
        <v>1185732</v>
      </c>
      <c r="D2367" s="23">
        <v>44473</v>
      </c>
      <c r="E2367" s="22" t="s">
        <v>131</v>
      </c>
      <c r="F2367" s="22" t="s">
        <v>86</v>
      </c>
      <c r="G2367" s="22" t="s">
        <v>87</v>
      </c>
      <c r="H2367" s="22" t="s">
        <v>14</v>
      </c>
      <c r="I2367" s="24">
        <v>0.35000000000000009</v>
      </c>
      <c r="J2367" s="25">
        <v>5500</v>
      </c>
      <c r="K2367" s="26">
        <f t="shared" si="777"/>
        <v>1925.0000000000005</v>
      </c>
      <c r="L2367" s="26">
        <f t="shared" si="778"/>
        <v>770.00000000000023</v>
      </c>
      <c r="M2367" s="27">
        <v>0.4</v>
      </c>
      <c r="O2367" s="1"/>
      <c r="P2367" s="2"/>
      <c r="Q2367" s="3"/>
      <c r="R2367" s="5"/>
    </row>
    <row r="2368" spans="2:18" x14ac:dyDescent="0.3">
      <c r="B2368" s="22" t="s">
        <v>10</v>
      </c>
      <c r="C2368" s="22">
        <v>1185732</v>
      </c>
      <c r="D2368" s="23">
        <v>44473</v>
      </c>
      <c r="E2368" s="22" t="s">
        <v>131</v>
      </c>
      <c r="F2368" s="22" t="s">
        <v>86</v>
      </c>
      <c r="G2368" s="22" t="s">
        <v>87</v>
      </c>
      <c r="H2368" s="22" t="s">
        <v>16</v>
      </c>
      <c r="I2368" s="24">
        <v>0.45000000000000007</v>
      </c>
      <c r="J2368" s="25">
        <v>5500</v>
      </c>
      <c r="K2368" s="26">
        <f t="shared" si="777"/>
        <v>2475.0000000000005</v>
      </c>
      <c r="L2368" s="26">
        <f t="shared" si="778"/>
        <v>866.25000000000011</v>
      </c>
      <c r="M2368" s="27">
        <v>0.35</v>
      </c>
      <c r="O2368" s="1"/>
      <c r="P2368" s="2"/>
      <c r="Q2368" s="3"/>
      <c r="R2368" s="5"/>
    </row>
    <row r="2369" spans="1:18" x14ac:dyDescent="0.3">
      <c r="B2369" s="22" t="s">
        <v>10</v>
      </c>
      <c r="C2369" s="22">
        <v>1185732</v>
      </c>
      <c r="D2369" s="23">
        <v>44473</v>
      </c>
      <c r="E2369" s="22" t="s">
        <v>131</v>
      </c>
      <c r="F2369" s="22" t="s">
        <v>86</v>
      </c>
      <c r="G2369" s="22" t="s">
        <v>87</v>
      </c>
      <c r="H2369" s="22" t="s">
        <v>17</v>
      </c>
      <c r="I2369" s="24">
        <v>0.5</v>
      </c>
      <c r="J2369" s="25">
        <v>6750</v>
      </c>
      <c r="K2369" s="26">
        <f t="shared" si="777"/>
        <v>3375</v>
      </c>
      <c r="L2369" s="26">
        <f t="shared" si="778"/>
        <v>1687.5</v>
      </c>
      <c r="M2369" s="27">
        <v>0.5</v>
      </c>
      <c r="O2369" s="1"/>
      <c r="P2369" s="2"/>
      <c r="Q2369" s="3"/>
      <c r="R2369" s="5"/>
    </row>
    <row r="2370" spans="1:18" x14ac:dyDescent="0.3">
      <c r="B2370" s="22" t="s">
        <v>10</v>
      </c>
      <c r="C2370" s="22">
        <v>1185732</v>
      </c>
      <c r="D2370" s="23">
        <v>44503</v>
      </c>
      <c r="E2370" s="22" t="s">
        <v>131</v>
      </c>
      <c r="F2370" s="22" t="s">
        <v>86</v>
      </c>
      <c r="G2370" s="22" t="s">
        <v>87</v>
      </c>
      <c r="H2370" s="22" t="s">
        <v>12</v>
      </c>
      <c r="I2370" s="24">
        <v>0.45000000000000007</v>
      </c>
      <c r="J2370" s="25">
        <v>8250</v>
      </c>
      <c r="K2370" s="26">
        <f>I2370*J2370</f>
        <v>3712.5000000000005</v>
      </c>
      <c r="L2370" s="26">
        <f>K2370*M2370</f>
        <v>1485.0000000000002</v>
      </c>
      <c r="M2370" s="27">
        <v>0.4</v>
      </c>
      <c r="O2370" s="1"/>
      <c r="P2370" s="2"/>
      <c r="Q2370" s="3"/>
      <c r="R2370" s="5"/>
    </row>
    <row r="2371" spans="1:18" x14ac:dyDescent="0.3">
      <c r="B2371" s="22" t="s">
        <v>10</v>
      </c>
      <c r="C2371" s="22">
        <v>1185732</v>
      </c>
      <c r="D2371" s="23">
        <v>44503</v>
      </c>
      <c r="E2371" s="22" t="s">
        <v>131</v>
      </c>
      <c r="F2371" s="22" t="s">
        <v>86</v>
      </c>
      <c r="G2371" s="22" t="s">
        <v>87</v>
      </c>
      <c r="H2371" s="22" t="s">
        <v>15</v>
      </c>
      <c r="I2371" s="24">
        <v>0.35000000000000009</v>
      </c>
      <c r="J2371" s="25">
        <v>6500</v>
      </c>
      <c r="K2371" s="26">
        <f>I2371*J2371</f>
        <v>2275.0000000000005</v>
      </c>
      <c r="L2371" s="26">
        <f>K2371*M2371</f>
        <v>796.25000000000011</v>
      </c>
      <c r="M2371" s="27">
        <v>0.35</v>
      </c>
      <c r="O2371" s="1"/>
      <c r="P2371" s="2"/>
      <c r="Q2371" s="3"/>
      <c r="R2371" s="5"/>
    </row>
    <row r="2372" spans="1:18" x14ac:dyDescent="0.3">
      <c r="B2372" s="22" t="s">
        <v>10</v>
      </c>
      <c r="C2372" s="22">
        <v>1185732</v>
      </c>
      <c r="D2372" s="23">
        <v>44503</v>
      </c>
      <c r="E2372" s="22" t="s">
        <v>131</v>
      </c>
      <c r="F2372" s="22" t="s">
        <v>86</v>
      </c>
      <c r="G2372" s="22" t="s">
        <v>87</v>
      </c>
      <c r="H2372" s="22" t="s">
        <v>13</v>
      </c>
      <c r="I2372" s="24">
        <v>0.40000000000000013</v>
      </c>
      <c r="J2372" s="25">
        <v>5950</v>
      </c>
      <c r="K2372" s="26">
        <f t="shared" ref="K2372:K2375" si="779">I2372*J2372</f>
        <v>2380.0000000000009</v>
      </c>
      <c r="L2372" s="26">
        <f t="shared" ref="L2372:L2375" si="780">K2372*M2372</f>
        <v>952.00000000000045</v>
      </c>
      <c r="M2372" s="27">
        <v>0.4</v>
      </c>
      <c r="O2372" s="1"/>
      <c r="P2372" s="2"/>
      <c r="Q2372" s="3"/>
      <c r="R2372" s="5"/>
    </row>
    <row r="2373" spans="1:18" x14ac:dyDescent="0.3">
      <c r="B2373" s="22" t="s">
        <v>10</v>
      </c>
      <c r="C2373" s="22">
        <v>1185732</v>
      </c>
      <c r="D2373" s="23">
        <v>44503</v>
      </c>
      <c r="E2373" s="22" t="s">
        <v>131</v>
      </c>
      <c r="F2373" s="22" t="s">
        <v>86</v>
      </c>
      <c r="G2373" s="22" t="s">
        <v>87</v>
      </c>
      <c r="H2373" s="22" t="s">
        <v>14</v>
      </c>
      <c r="I2373" s="24">
        <v>0.6000000000000002</v>
      </c>
      <c r="J2373" s="25">
        <v>6500</v>
      </c>
      <c r="K2373" s="26">
        <f t="shared" si="779"/>
        <v>3900.0000000000014</v>
      </c>
      <c r="L2373" s="26">
        <f t="shared" si="780"/>
        <v>1560.0000000000007</v>
      </c>
      <c r="M2373" s="27">
        <v>0.4</v>
      </c>
      <c r="O2373" s="1"/>
      <c r="P2373" s="2"/>
      <c r="Q2373" s="3"/>
      <c r="R2373" s="5"/>
    </row>
    <row r="2374" spans="1:18" x14ac:dyDescent="0.3">
      <c r="B2374" s="22" t="s">
        <v>10</v>
      </c>
      <c r="C2374" s="22">
        <v>1185732</v>
      </c>
      <c r="D2374" s="23">
        <v>44503</v>
      </c>
      <c r="E2374" s="22" t="s">
        <v>131</v>
      </c>
      <c r="F2374" s="22" t="s">
        <v>86</v>
      </c>
      <c r="G2374" s="22" t="s">
        <v>87</v>
      </c>
      <c r="H2374" s="22" t="s">
        <v>16</v>
      </c>
      <c r="I2374" s="24">
        <v>0.75000000000000011</v>
      </c>
      <c r="J2374" s="25">
        <v>6250</v>
      </c>
      <c r="K2374" s="26">
        <f t="shared" si="779"/>
        <v>4687.5000000000009</v>
      </c>
      <c r="L2374" s="26">
        <f t="shared" si="780"/>
        <v>1640.6250000000002</v>
      </c>
      <c r="M2374" s="27">
        <v>0.35</v>
      </c>
      <c r="O2374" s="1"/>
      <c r="P2374" s="2"/>
      <c r="Q2374" s="3"/>
      <c r="R2374" s="5"/>
    </row>
    <row r="2375" spans="1:18" x14ac:dyDescent="0.3">
      <c r="B2375" s="22" t="s">
        <v>10</v>
      </c>
      <c r="C2375" s="22">
        <v>1185732</v>
      </c>
      <c r="D2375" s="23">
        <v>44503</v>
      </c>
      <c r="E2375" s="22" t="s">
        <v>131</v>
      </c>
      <c r="F2375" s="22" t="s">
        <v>86</v>
      </c>
      <c r="G2375" s="22" t="s">
        <v>87</v>
      </c>
      <c r="H2375" s="22" t="s">
        <v>17</v>
      </c>
      <c r="I2375" s="24">
        <v>0.75</v>
      </c>
      <c r="J2375" s="25">
        <v>7250</v>
      </c>
      <c r="K2375" s="26">
        <f t="shared" si="779"/>
        <v>5437.5</v>
      </c>
      <c r="L2375" s="26">
        <f t="shared" si="780"/>
        <v>2718.75</v>
      </c>
      <c r="M2375" s="27">
        <v>0.5</v>
      </c>
      <c r="O2375" s="1"/>
      <c r="P2375" s="2"/>
      <c r="Q2375" s="3"/>
      <c r="R2375" s="5"/>
    </row>
    <row r="2376" spans="1:18" x14ac:dyDescent="0.3">
      <c r="B2376" s="22" t="s">
        <v>10</v>
      </c>
      <c r="C2376" s="22">
        <v>1185732</v>
      </c>
      <c r="D2376" s="23">
        <v>44532</v>
      </c>
      <c r="E2376" s="22" t="s">
        <v>131</v>
      </c>
      <c r="F2376" s="22" t="s">
        <v>86</v>
      </c>
      <c r="G2376" s="22" t="s">
        <v>87</v>
      </c>
      <c r="H2376" s="22" t="s">
        <v>12</v>
      </c>
      <c r="I2376" s="24">
        <v>0.70000000000000007</v>
      </c>
      <c r="J2376" s="25">
        <v>9750</v>
      </c>
      <c r="K2376" s="26">
        <f>I2376*J2376</f>
        <v>6825.0000000000009</v>
      </c>
      <c r="L2376" s="26">
        <f>K2376*M2376</f>
        <v>2730.0000000000005</v>
      </c>
      <c r="M2376" s="27">
        <v>0.4</v>
      </c>
      <c r="O2376" s="1"/>
      <c r="P2376" s="2"/>
      <c r="Q2376" s="3"/>
      <c r="R2376" s="5"/>
    </row>
    <row r="2377" spans="1:18" x14ac:dyDescent="0.3">
      <c r="B2377" s="22" t="s">
        <v>10</v>
      </c>
      <c r="C2377" s="22">
        <v>1185732</v>
      </c>
      <c r="D2377" s="23">
        <v>44532</v>
      </c>
      <c r="E2377" s="22" t="s">
        <v>131</v>
      </c>
      <c r="F2377" s="22" t="s">
        <v>86</v>
      </c>
      <c r="G2377" s="22" t="s">
        <v>87</v>
      </c>
      <c r="H2377" s="22" t="s">
        <v>15</v>
      </c>
      <c r="I2377" s="24">
        <v>0.60000000000000009</v>
      </c>
      <c r="J2377" s="25">
        <v>7750</v>
      </c>
      <c r="K2377" s="26">
        <f>I2377*J2377</f>
        <v>4650.0000000000009</v>
      </c>
      <c r="L2377" s="26">
        <f>K2377*M2377</f>
        <v>1627.5000000000002</v>
      </c>
      <c r="M2377" s="27">
        <v>0.35</v>
      </c>
      <c r="O2377" s="1"/>
      <c r="P2377" s="2"/>
      <c r="Q2377" s="3"/>
      <c r="R2377" s="5"/>
    </row>
    <row r="2378" spans="1:18" x14ac:dyDescent="0.3">
      <c r="B2378" s="22" t="s">
        <v>10</v>
      </c>
      <c r="C2378" s="22">
        <v>1185732</v>
      </c>
      <c r="D2378" s="23">
        <v>44532</v>
      </c>
      <c r="E2378" s="22" t="s">
        <v>131</v>
      </c>
      <c r="F2378" s="22" t="s">
        <v>86</v>
      </c>
      <c r="G2378" s="22" t="s">
        <v>87</v>
      </c>
      <c r="H2378" s="22" t="s">
        <v>13</v>
      </c>
      <c r="I2378" s="24">
        <v>0.60000000000000009</v>
      </c>
      <c r="J2378" s="25">
        <v>7250</v>
      </c>
      <c r="K2378" s="26">
        <f t="shared" ref="K2378:K2381" si="781">I2378*J2378</f>
        <v>4350.0000000000009</v>
      </c>
      <c r="L2378" s="26">
        <f t="shared" ref="L2378:L2381" si="782">K2378*M2378</f>
        <v>1740.0000000000005</v>
      </c>
      <c r="M2378" s="27">
        <v>0.4</v>
      </c>
      <c r="O2378" s="1"/>
      <c r="P2378" s="2"/>
      <c r="Q2378" s="3"/>
      <c r="R2378" s="5"/>
    </row>
    <row r="2379" spans="1:18" x14ac:dyDescent="0.3">
      <c r="B2379" s="22" t="s">
        <v>10</v>
      </c>
      <c r="C2379" s="22">
        <v>1185732</v>
      </c>
      <c r="D2379" s="23">
        <v>44532</v>
      </c>
      <c r="E2379" s="22" t="s">
        <v>131</v>
      </c>
      <c r="F2379" s="22" t="s">
        <v>86</v>
      </c>
      <c r="G2379" s="22" t="s">
        <v>87</v>
      </c>
      <c r="H2379" s="22" t="s">
        <v>14</v>
      </c>
      <c r="I2379" s="24">
        <v>0.60000000000000009</v>
      </c>
      <c r="J2379" s="25">
        <v>6750</v>
      </c>
      <c r="K2379" s="26">
        <f t="shared" si="781"/>
        <v>4050.0000000000005</v>
      </c>
      <c r="L2379" s="26">
        <f t="shared" si="782"/>
        <v>1620.0000000000002</v>
      </c>
      <c r="M2379" s="27">
        <v>0.4</v>
      </c>
      <c r="O2379" s="1"/>
      <c r="P2379" s="2"/>
      <c r="Q2379" s="3"/>
      <c r="R2379" s="5"/>
    </row>
    <row r="2380" spans="1:18" x14ac:dyDescent="0.3">
      <c r="B2380" s="22" t="s">
        <v>10</v>
      </c>
      <c r="C2380" s="22">
        <v>1185732</v>
      </c>
      <c r="D2380" s="23">
        <v>44532</v>
      </c>
      <c r="E2380" s="22" t="s">
        <v>131</v>
      </c>
      <c r="F2380" s="22" t="s">
        <v>86</v>
      </c>
      <c r="G2380" s="22" t="s">
        <v>87</v>
      </c>
      <c r="H2380" s="22" t="s">
        <v>16</v>
      </c>
      <c r="I2380" s="24">
        <v>0.70000000000000007</v>
      </c>
      <c r="J2380" s="25">
        <v>6750</v>
      </c>
      <c r="K2380" s="26">
        <f t="shared" si="781"/>
        <v>4725</v>
      </c>
      <c r="L2380" s="26">
        <f t="shared" si="782"/>
        <v>1653.75</v>
      </c>
      <c r="M2380" s="27">
        <v>0.35</v>
      </c>
      <c r="O2380" s="1"/>
      <c r="P2380" s="2"/>
      <c r="Q2380" s="3"/>
      <c r="R2380" s="5"/>
    </row>
    <row r="2381" spans="1:18" x14ac:dyDescent="0.3">
      <c r="B2381" s="22" t="s">
        <v>10</v>
      </c>
      <c r="C2381" s="22">
        <v>1185732</v>
      </c>
      <c r="D2381" s="23">
        <v>44532</v>
      </c>
      <c r="E2381" s="22" t="s">
        <v>131</v>
      </c>
      <c r="F2381" s="22" t="s">
        <v>86</v>
      </c>
      <c r="G2381" s="22" t="s">
        <v>87</v>
      </c>
      <c r="H2381" s="22" t="s">
        <v>17</v>
      </c>
      <c r="I2381" s="24">
        <v>0.75</v>
      </c>
      <c r="J2381" s="25">
        <v>7750</v>
      </c>
      <c r="K2381" s="26">
        <f t="shared" si="781"/>
        <v>5812.5</v>
      </c>
      <c r="L2381" s="26">
        <f t="shared" si="782"/>
        <v>2906.25</v>
      </c>
      <c r="M2381" s="27">
        <v>0.5</v>
      </c>
      <c r="O2381" s="1"/>
      <c r="P2381" s="2"/>
      <c r="Q2381" s="3"/>
      <c r="R2381" s="5"/>
    </row>
    <row r="2382" spans="1:18" x14ac:dyDescent="0.3">
      <c r="A2382" s="8" t="s">
        <v>40</v>
      </c>
      <c r="B2382" s="22" t="s">
        <v>10</v>
      </c>
      <c r="C2382" s="22">
        <v>1185732</v>
      </c>
      <c r="D2382" s="23">
        <v>44209</v>
      </c>
      <c r="E2382" s="22" t="s">
        <v>131</v>
      </c>
      <c r="F2382" s="22" t="s">
        <v>88</v>
      </c>
      <c r="G2382" s="22" t="s">
        <v>89</v>
      </c>
      <c r="H2382" s="22" t="s">
        <v>12</v>
      </c>
      <c r="I2382" s="24">
        <v>0.35000000000000003</v>
      </c>
      <c r="J2382" s="25">
        <v>7750</v>
      </c>
      <c r="K2382" s="26">
        <f>I2382*J2382</f>
        <v>2712.5000000000005</v>
      </c>
      <c r="L2382" s="26">
        <f>K2382*M2382</f>
        <v>1085.0000000000002</v>
      </c>
      <c r="M2382" s="27">
        <v>0.4</v>
      </c>
      <c r="O2382" s="1"/>
      <c r="P2382" s="2"/>
      <c r="Q2382" s="3"/>
      <c r="R2382" s="5"/>
    </row>
    <row r="2383" spans="1:18" x14ac:dyDescent="0.3">
      <c r="B2383" s="22" t="s">
        <v>10</v>
      </c>
      <c r="C2383" s="22">
        <v>1185732</v>
      </c>
      <c r="D2383" s="23">
        <v>44209</v>
      </c>
      <c r="E2383" s="22" t="s">
        <v>131</v>
      </c>
      <c r="F2383" s="22" t="s">
        <v>88</v>
      </c>
      <c r="G2383" s="22" t="s">
        <v>89</v>
      </c>
      <c r="H2383" s="22" t="s">
        <v>15</v>
      </c>
      <c r="I2383" s="24">
        <v>0.35000000000000003</v>
      </c>
      <c r="J2383" s="25">
        <v>5750</v>
      </c>
      <c r="K2383" s="26">
        <f>I2383*J2383</f>
        <v>2012.5000000000002</v>
      </c>
      <c r="L2383" s="26">
        <f>K2383*M2383</f>
        <v>704.375</v>
      </c>
      <c r="M2383" s="27">
        <v>0.35</v>
      </c>
      <c r="O2383" s="1"/>
      <c r="P2383" s="2"/>
      <c r="Q2383" s="3"/>
      <c r="R2383" s="5"/>
    </row>
    <row r="2384" spans="1:18" x14ac:dyDescent="0.3">
      <c r="B2384" s="22" t="s">
        <v>10</v>
      </c>
      <c r="C2384" s="22">
        <v>1185732</v>
      </c>
      <c r="D2384" s="23">
        <v>44209</v>
      </c>
      <c r="E2384" s="22" t="s">
        <v>131</v>
      </c>
      <c r="F2384" s="22" t="s">
        <v>88</v>
      </c>
      <c r="G2384" s="22" t="s">
        <v>89</v>
      </c>
      <c r="H2384" s="22" t="s">
        <v>13</v>
      </c>
      <c r="I2384" s="24">
        <v>0.25000000000000006</v>
      </c>
      <c r="J2384" s="25">
        <v>5750</v>
      </c>
      <c r="K2384" s="26">
        <f t="shared" ref="K2384:K2387" si="783">I2384*J2384</f>
        <v>1437.5000000000002</v>
      </c>
      <c r="L2384" s="26">
        <f t="shared" ref="L2384:L2393" si="784">K2384*M2384</f>
        <v>575.00000000000011</v>
      </c>
      <c r="M2384" s="27">
        <v>0.4</v>
      </c>
      <c r="O2384" s="1"/>
      <c r="P2384" s="2"/>
      <c r="Q2384" s="3"/>
      <c r="R2384" s="5"/>
    </row>
    <row r="2385" spans="2:18" x14ac:dyDescent="0.3">
      <c r="B2385" s="22" t="s">
        <v>10</v>
      </c>
      <c r="C2385" s="22">
        <v>1185732</v>
      </c>
      <c r="D2385" s="23">
        <v>44209</v>
      </c>
      <c r="E2385" s="22" t="s">
        <v>131</v>
      </c>
      <c r="F2385" s="22" t="s">
        <v>88</v>
      </c>
      <c r="G2385" s="22" t="s">
        <v>89</v>
      </c>
      <c r="H2385" s="22" t="s">
        <v>14</v>
      </c>
      <c r="I2385" s="24">
        <v>0.3</v>
      </c>
      <c r="J2385" s="25">
        <v>4250</v>
      </c>
      <c r="K2385" s="26">
        <f t="shared" si="783"/>
        <v>1275</v>
      </c>
      <c r="L2385" s="26">
        <f t="shared" si="784"/>
        <v>510</v>
      </c>
      <c r="M2385" s="27">
        <v>0.4</v>
      </c>
      <c r="O2385" s="1"/>
      <c r="P2385" s="2"/>
      <c r="Q2385" s="3"/>
      <c r="R2385" s="5"/>
    </row>
    <row r="2386" spans="2:18" x14ac:dyDescent="0.3">
      <c r="B2386" s="22" t="s">
        <v>10</v>
      </c>
      <c r="C2386" s="22">
        <v>1185732</v>
      </c>
      <c r="D2386" s="23">
        <v>44209</v>
      </c>
      <c r="E2386" s="22" t="s">
        <v>131</v>
      </c>
      <c r="F2386" s="22" t="s">
        <v>88</v>
      </c>
      <c r="G2386" s="22" t="s">
        <v>89</v>
      </c>
      <c r="H2386" s="22" t="s">
        <v>16</v>
      </c>
      <c r="I2386" s="24">
        <v>0.45</v>
      </c>
      <c r="J2386" s="25">
        <v>4750</v>
      </c>
      <c r="K2386" s="26">
        <f t="shared" si="783"/>
        <v>2137.5</v>
      </c>
      <c r="L2386" s="26">
        <f t="shared" si="784"/>
        <v>748.125</v>
      </c>
      <c r="M2386" s="27">
        <v>0.35</v>
      </c>
      <c r="O2386" s="1"/>
      <c r="P2386" s="2"/>
      <c r="Q2386" s="3"/>
      <c r="R2386" s="5"/>
    </row>
    <row r="2387" spans="2:18" x14ac:dyDescent="0.3">
      <c r="B2387" s="22" t="s">
        <v>10</v>
      </c>
      <c r="C2387" s="22">
        <v>1185732</v>
      </c>
      <c r="D2387" s="23">
        <v>44209</v>
      </c>
      <c r="E2387" s="22" t="s">
        <v>131</v>
      </c>
      <c r="F2387" s="22" t="s">
        <v>88</v>
      </c>
      <c r="G2387" s="22" t="s">
        <v>89</v>
      </c>
      <c r="H2387" s="22" t="s">
        <v>17</v>
      </c>
      <c r="I2387" s="24">
        <v>0.35000000000000003</v>
      </c>
      <c r="J2387" s="25">
        <v>5750</v>
      </c>
      <c r="K2387" s="26">
        <f t="shared" si="783"/>
        <v>2012.5000000000002</v>
      </c>
      <c r="L2387" s="26">
        <f t="shared" si="784"/>
        <v>1006.2500000000001</v>
      </c>
      <c r="M2387" s="27">
        <v>0.5</v>
      </c>
      <c r="O2387" s="1"/>
      <c r="P2387" s="2"/>
      <c r="Q2387" s="3"/>
      <c r="R2387" s="5"/>
    </row>
    <row r="2388" spans="2:18" x14ac:dyDescent="0.3">
      <c r="B2388" s="22" t="s">
        <v>10</v>
      </c>
      <c r="C2388" s="22">
        <v>1185732</v>
      </c>
      <c r="D2388" s="23">
        <v>44238</v>
      </c>
      <c r="E2388" s="22" t="s">
        <v>131</v>
      </c>
      <c r="F2388" s="22" t="s">
        <v>88</v>
      </c>
      <c r="G2388" s="22" t="s">
        <v>89</v>
      </c>
      <c r="H2388" s="22" t="s">
        <v>12</v>
      </c>
      <c r="I2388" s="24">
        <v>0.35000000000000003</v>
      </c>
      <c r="J2388" s="25">
        <v>8250</v>
      </c>
      <c r="K2388" s="26">
        <f>I2388*J2388</f>
        <v>2887.5000000000005</v>
      </c>
      <c r="L2388" s="26">
        <f>K2388*M2388</f>
        <v>1155.0000000000002</v>
      </c>
      <c r="M2388" s="27">
        <v>0.4</v>
      </c>
      <c r="O2388" s="1"/>
      <c r="P2388" s="2"/>
      <c r="Q2388" s="3"/>
      <c r="R2388" s="5"/>
    </row>
    <row r="2389" spans="2:18" x14ac:dyDescent="0.3">
      <c r="B2389" s="22" t="s">
        <v>10</v>
      </c>
      <c r="C2389" s="22">
        <v>1185732</v>
      </c>
      <c r="D2389" s="23">
        <v>44238</v>
      </c>
      <c r="E2389" s="22" t="s">
        <v>131</v>
      </c>
      <c r="F2389" s="22" t="s">
        <v>88</v>
      </c>
      <c r="G2389" s="22" t="s">
        <v>89</v>
      </c>
      <c r="H2389" s="22" t="s">
        <v>15</v>
      </c>
      <c r="I2389" s="24">
        <v>0.35000000000000003</v>
      </c>
      <c r="J2389" s="25">
        <v>4750</v>
      </c>
      <c r="K2389" s="26">
        <f>I2389*J2389</f>
        <v>1662.5000000000002</v>
      </c>
      <c r="L2389" s="26">
        <f>K2389*M2389</f>
        <v>581.875</v>
      </c>
      <c r="M2389" s="27">
        <v>0.35</v>
      </c>
      <c r="O2389" s="1"/>
      <c r="P2389" s="2"/>
      <c r="Q2389" s="3"/>
      <c r="R2389" s="5"/>
    </row>
    <row r="2390" spans="2:18" x14ac:dyDescent="0.3">
      <c r="B2390" s="22" t="s">
        <v>10</v>
      </c>
      <c r="C2390" s="22">
        <v>1185732</v>
      </c>
      <c r="D2390" s="23">
        <v>44238</v>
      </c>
      <c r="E2390" s="22" t="s">
        <v>131</v>
      </c>
      <c r="F2390" s="22" t="s">
        <v>88</v>
      </c>
      <c r="G2390" s="22" t="s">
        <v>89</v>
      </c>
      <c r="H2390" s="22" t="s">
        <v>13</v>
      </c>
      <c r="I2390" s="24">
        <v>0.25000000000000006</v>
      </c>
      <c r="J2390" s="25">
        <v>5250</v>
      </c>
      <c r="K2390" s="26">
        <f t="shared" ref="K2390:K2393" si="785">I2390*J2390</f>
        <v>1312.5000000000002</v>
      </c>
      <c r="L2390" s="26">
        <f t="shared" si="784"/>
        <v>525.00000000000011</v>
      </c>
      <c r="M2390" s="27">
        <v>0.4</v>
      </c>
      <c r="O2390" s="1"/>
      <c r="P2390" s="2"/>
      <c r="Q2390" s="3"/>
      <c r="R2390" s="5"/>
    </row>
    <row r="2391" spans="2:18" x14ac:dyDescent="0.3">
      <c r="B2391" s="22" t="s">
        <v>10</v>
      </c>
      <c r="C2391" s="22">
        <v>1185732</v>
      </c>
      <c r="D2391" s="23">
        <v>44238</v>
      </c>
      <c r="E2391" s="22" t="s">
        <v>131</v>
      </c>
      <c r="F2391" s="22" t="s">
        <v>88</v>
      </c>
      <c r="G2391" s="22" t="s">
        <v>89</v>
      </c>
      <c r="H2391" s="22" t="s">
        <v>14</v>
      </c>
      <c r="I2391" s="24">
        <v>0.3</v>
      </c>
      <c r="J2391" s="25">
        <v>3750</v>
      </c>
      <c r="K2391" s="26">
        <f t="shared" si="785"/>
        <v>1125</v>
      </c>
      <c r="L2391" s="26">
        <f t="shared" si="784"/>
        <v>450</v>
      </c>
      <c r="M2391" s="27">
        <v>0.4</v>
      </c>
      <c r="O2391" s="1"/>
      <c r="P2391" s="2"/>
      <c r="Q2391" s="3"/>
      <c r="R2391" s="5"/>
    </row>
    <row r="2392" spans="2:18" x14ac:dyDescent="0.3">
      <c r="B2392" s="22" t="s">
        <v>10</v>
      </c>
      <c r="C2392" s="22">
        <v>1185732</v>
      </c>
      <c r="D2392" s="23">
        <v>44238</v>
      </c>
      <c r="E2392" s="22" t="s">
        <v>131</v>
      </c>
      <c r="F2392" s="22" t="s">
        <v>88</v>
      </c>
      <c r="G2392" s="22" t="s">
        <v>89</v>
      </c>
      <c r="H2392" s="22" t="s">
        <v>16</v>
      </c>
      <c r="I2392" s="24">
        <v>0.45</v>
      </c>
      <c r="J2392" s="25">
        <v>4500</v>
      </c>
      <c r="K2392" s="26">
        <f t="shared" si="785"/>
        <v>2025</v>
      </c>
      <c r="L2392" s="26">
        <f t="shared" si="784"/>
        <v>708.75</v>
      </c>
      <c r="M2392" s="27">
        <v>0.35</v>
      </c>
      <c r="O2392" s="1"/>
      <c r="P2392" s="2"/>
      <c r="Q2392" s="3"/>
      <c r="R2392" s="5"/>
    </row>
    <row r="2393" spans="2:18" x14ac:dyDescent="0.3">
      <c r="B2393" s="22" t="s">
        <v>10</v>
      </c>
      <c r="C2393" s="22">
        <v>1185732</v>
      </c>
      <c r="D2393" s="23">
        <v>44238</v>
      </c>
      <c r="E2393" s="22" t="s">
        <v>131</v>
      </c>
      <c r="F2393" s="22" t="s">
        <v>88</v>
      </c>
      <c r="G2393" s="22" t="s">
        <v>89</v>
      </c>
      <c r="H2393" s="22" t="s">
        <v>17</v>
      </c>
      <c r="I2393" s="24">
        <v>0.3</v>
      </c>
      <c r="J2393" s="25">
        <v>5500</v>
      </c>
      <c r="K2393" s="26">
        <f t="shared" si="785"/>
        <v>1650</v>
      </c>
      <c r="L2393" s="26">
        <f t="shared" si="784"/>
        <v>825</v>
      </c>
      <c r="M2393" s="27">
        <v>0.5</v>
      </c>
      <c r="O2393" s="1"/>
      <c r="P2393" s="2"/>
      <c r="Q2393" s="3"/>
      <c r="R2393" s="5"/>
    </row>
    <row r="2394" spans="2:18" x14ac:dyDescent="0.3">
      <c r="B2394" s="22" t="s">
        <v>10</v>
      </c>
      <c r="C2394" s="22">
        <v>1185732</v>
      </c>
      <c r="D2394" s="23">
        <v>44264</v>
      </c>
      <c r="E2394" s="22" t="s">
        <v>131</v>
      </c>
      <c r="F2394" s="22" t="s">
        <v>88</v>
      </c>
      <c r="G2394" s="22" t="s">
        <v>89</v>
      </c>
      <c r="H2394" s="22" t="s">
        <v>12</v>
      </c>
      <c r="I2394" s="24">
        <v>0.3</v>
      </c>
      <c r="J2394" s="25">
        <v>7700</v>
      </c>
      <c r="K2394" s="26">
        <f>I2394*J2394</f>
        <v>2310</v>
      </c>
      <c r="L2394" s="26">
        <f>K2394*M2394</f>
        <v>924</v>
      </c>
      <c r="M2394" s="27">
        <v>0.4</v>
      </c>
      <c r="O2394" s="1"/>
      <c r="P2394" s="2"/>
      <c r="Q2394" s="3"/>
      <c r="R2394" s="5"/>
    </row>
    <row r="2395" spans="2:18" x14ac:dyDescent="0.3">
      <c r="B2395" s="22" t="s">
        <v>10</v>
      </c>
      <c r="C2395" s="22">
        <v>1185732</v>
      </c>
      <c r="D2395" s="23">
        <v>44264</v>
      </c>
      <c r="E2395" s="22" t="s">
        <v>131</v>
      </c>
      <c r="F2395" s="22" t="s">
        <v>88</v>
      </c>
      <c r="G2395" s="22" t="s">
        <v>89</v>
      </c>
      <c r="H2395" s="22" t="s">
        <v>15</v>
      </c>
      <c r="I2395" s="24">
        <v>0.3</v>
      </c>
      <c r="J2395" s="25">
        <v>4500</v>
      </c>
      <c r="K2395" s="26">
        <f>I2395*J2395</f>
        <v>1350</v>
      </c>
      <c r="L2395" s="26">
        <f>K2395*M2395</f>
        <v>472.49999999999994</v>
      </c>
      <c r="M2395" s="27">
        <v>0.35</v>
      </c>
      <c r="O2395" s="1"/>
      <c r="P2395" s="2"/>
      <c r="Q2395" s="3"/>
      <c r="R2395" s="5"/>
    </row>
    <row r="2396" spans="2:18" x14ac:dyDescent="0.3">
      <c r="B2396" s="22" t="s">
        <v>10</v>
      </c>
      <c r="C2396" s="22">
        <v>1185732</v>
      </c>
      <c r="D2396" s="23">
        <v>44264</v>
      </c>
      <c r="E2396" s="22" t="s">
        <v>131</v>
      </c>
      <c r="F2396" s="22" t="s">
        <v>88</v>
      </c>
      <c r="G2396" s="22" t="s">
        <v>89</v>
      </c>
      <c r="H2396" s="22" t="s">
        <v>13</v>
      </c>
      <c r="I2396" s="24">
        <v>0.2</v>
      </c>
      <c r="J2396" s="25">
        <v>4750</v>
      </c>
      <c r="K2396" s="26">
        <f t="shared" ref="K2396:K2399" si="786">I2396*J2396</f>
        <v>950</v>
      </c>
      <c r="L2396" s="26">
        <f t="shared" ref="L2396:L2399" si="787">K2396*M2396</f>
        <v>380</v>
      </c>
      <c r="M2396" s="27">
        <v>0.4</v>
      </c>
      <c r="O2396" s="1"/>
      <c r="P2396" s="2"/>
      <c r="Q2396" s="3"/>
      <c r="R2396" s="5"/>
    </row>
    <row r="2397" spans="2:18" x14ac:dyDescent="0.3">
      <c r="B2397" s="22" t="s">
        <v>10</v>
      </c>
      <c r="C2397" s="22">
        <v>1185732</v>
      </c>
      <c r="D2397" s="23">
        <v>44264</v>
      </c>
      <c r="E2397" s="22" t="s">
        <v>131</v>
      </c>
      <c r="F2397" s="22" t="s">
        <v>88</v>
      </c>
      <c r="G2397" s="22" t="s">
        <v>89</v>
      </c>
      <c r="H2397" s="22" t="s">
        <v>14</v>
      </c>
      <c r="I2397" s="24">
        <v>0.24999999999999994</v>
      </c>
      <c r="J2397" s="25">
        <v>3250</v>
      </c>
      <c r="K2397" s="26">
        <f t="shared" si="786"/>
        <v>812.49999999999977</v>
      </c>
      <c r="L2397" s="26">
        <f t="shared" si="787"/>
        <v>324.99999999999994</v>
      </c>
      <c r="M2397" s="27">
        <v>0.4</v>
      </c>
      <c r="O2397" s="1"/>
      <c r="P2397" s="2"/>
      <c r="Q2397" s="3"/>
      <c r="R2397" s="5"/>
    </row>
    <row r="2398" spans="2:18" x14ac:dyDescent="0.3">
      <c r="B2398" s="22" t="s">
        <v>10</v>
      </c>
      <c r="C2398" s="22">
        <v>1185732</v>
      </c>
      <c r="D2398" s="23">
        <v>44264</v>
      </c>
      <c r="E2398" s="22" t="s">
        <v>131</v>
      </c>
      <c r="F2398" s="22" t="s">
        <v>88</v>
      </c>
      <c r="G2398" s="22" t="s">
        <v>89</v>
      </c>
      <c r="H2398" s="22" t="s">
        <v>16</v>
      </c>
      <c r="I2398" s="24">
        <v>0.40000000000000008</v>
      </c>
      <c r="J2398" s="25">
        <v>3750</v>
      </c>
      <c r="K2398" s="26">
        <f t="shared" si="786"/>
        <v>1500.0000000000002</v>
      </c>
      <c r="L2398" s="26">
        <f t="shared" si="787"/>
        <v>525</v>
      </c>
      <c r="M2398" s="27">
        <v>0.35</v>
      </c>
      <c r="O2398" s="1"/>
      <c r="P2398" s="2"/>
      <c r="Q2398" s="3"/>
      <c r="R2398" s="5"/>
    </row>
    <row r="2399" spans="2:18" x14ac:dyDescent="0.3">
      <c r="B2399" s="22" t="s">
        <v>10</v>
      </c>
      <c r="C2399" s="22">
        <v>1185732</v>
      </c>
      <c r="D2399" s="23">
        <v>44264</v>
      </c>
      <c r="E2399" s="22" t="s">
        <v>131</v>
      </c>
      <c r="F2399" s="22" t="s">
        <v>88</v>
      </c>
      <c r="G2399" s="22" t="s">
        <v>89</v>
      </c>
      <c r="H2399" s="22" t="s">
        <v>17</v>
      </c>
      <c r="I2399" s="24">
        <v>0.3</v>
      </c>
      <c r="J2399" s="25">
        <v>4750</v>
      </c>
      <c r="K2399" s="26">
        <f t="shared" si="786"/>
        <v>1425</v>
      </c>
      <c r="L2399" s="26">
        <f t="shared" si="787"/>
        <v>712.5</v>
      </c>
      <c r="M2399" s="27">
        <v>0.5</v>
      </c>
      <c r="O2399" s="1"/>
      <c r="P2399" s="2"/>
      <c r="Q2399" s="3"/>
      <c r="R2399" s="5"/>
    </row>
    <row r="2400" spans="2:18" x14ac:dyDescent="0.3">
      <c r="B2400" s="22" t="s">
        <v>10</v>
      </c>
      <c r="C2400" s="22">
        <v>1185732</v>
      </c>
      <c r="D2400" s="23">
        <v>44296</v>
      </c>
      <c r="E2400" s="22" t="s">
        <v>131</v>
      </c>
      <c r="F2400" s="22" t="s">
        <v>88</v>
      </c>
      <c r="G2400" s="22" t="s">
        <v>89</v>
      </c>
      <c r="H2400" s="22" t="s">
        <v>12</v>
      </c>
      <c r="I2400" s="24">
        <v>0.3</v>
      </c>
      <c r="J2400" s="25">
        <v>7250</v>
      </c>
      <c r="K2400" s="26">
        <f>I2400*J2400</f>
        <v>2175</v>
      </c>
      <c r="L2400" s="26">
        <f>K2400*M2400</f>
        <v>870</v>
      </c>
      <c r="M2400" s="27">
        <v>0.4</v>
      </c>
      <c r="O2400" s="1"/>
      <c r="P2400" s="2"/>
      <c r="Q2400" s="3"/>
      <c r="R2400" s="5"/>
    </row>
    <row r="2401" spans="2:18" x14ac:dyDescent="0.3">
      <c r="B2401" s="22" t="s">
        <v>10</v>
      </c>
      <c r="C2401" s="22">
        <v>1185732</v>
      </c>
      <c r="D2401" s="23">
        <v>44296</v>
      </c>
      <c r="E2401" s="22" t="s">
        <v>131</v>
      </c>
      <c r="F2401" s="22" t="s">
        <v>88</v>
      </c>
      <c r="G2401" s="22" t="s">
        <v>89</v>
      </c>
      <c r="H2401" s="22" t="s">
        <v>15</v>
      </c>
      <c r="I2401" s="24">
        <v>0.3</v>
      </c>
      <c r="J2401" s="25">
        <v>4250</v>
      </c>
      <c r="K2401" s="26">
        <f>I2401*J2401</f>
        <v>1275</v>
      </c>
      <c r="L2401" s="26">
        <f>K2401*M2401</f>
        <v>446.25</v>
      </c>
      <c r="M2401" s="27">
        <v>0.35</v>
      </c>
      <c r="O2401" s="1"/>
      <c r="P2401" s="2"/>
      <c r="Q2401" s="3"/>
      <c r="R2401" s="5"/>
    </row>
    <row r="2402" spans="2:18" x14ac:dyDescent="0.3">
      <c r="B2402" s="22" t="s">
        <v>10</v>
      </c>
      <c r="C2402" s="22">
        <v>1185732</v>
      </c>
      <c r="D2402" s="23">
        <v>44296</v>
      </c>
      <c r="E2402" s="22" t="s">
        <v>131</v>
      </c>
      <c r="F2402" s="22" t="s">
        <v>88</v>
      </c>
      <c r="G2402" s="22" t="s">
        <v>89</v>
      </c>
      <c r="H2402" s="22" t="s">
        <v>13</v>
      </c>
      <c r="I2402" s="24">
        <v>0.2</v>
      </c>
      <c r="J2402" s="25">
        <v>4250</v>
      </c>
      <c r="K2402" s="26">
        <f t="shared" ref="K2402:K2405" si="788">I2402*J2402</f>
        <v>850</v>
      </c>
      <c r="L2402" s="26">
        <f t="shared" ref="L2402:L2405" si="789">K2402*M2402</f>
        <v>340</v>
      </c>
      <c r="M2402" s="27">
        <v>0.4</v>
      </c>
      <c r="O2402" s="1"/>
      <c r="P2402" s="2"/>
      <c r="Q2402" s="3"/>
      <c r="R2402" s="5"/>
    </row>
    <row r="2403" spans="2:18" x14ac:dyDescent="0.3">
      <c r="B2403" s="22" t="s">
        <v>10</v>
      </c>
      <c r="C2403" s="22">
        <v>1185732</v>
      </c>
      <c r="D2403" s="23">
        <v>44296</v>
      </c>
      <c r="E2403" s="22" t="s">
        <v>131</v>
      </c>
      <c r="F2403" s="22" t="s">
        <v>88</v>
      </c>
      <c r="G2403" s="22" t="s">
        <v>89</v>
      </c>
      <c r="H2403" s="22" t="s">
        <v>14</v>
      </c>
      <c r="I2403" s="24">
        <v>0.24999999999999994</v>
      </c>
      <c r="J2403" s="25">
        <v>3500</v>
      </c>
      <c r="K2403" s="26">
        <f t="shared" si="788"/>
        <v>874.99999999999977</v>
      </c>
      <c r="L2403" s="26">
        <f t="shared" si="789"/>
        <v>349.99999999999994</v>
      </c>
      <c r="M2403" s="27">
        <v>0.4</v>
      </c>
      <c r="O2403" s="1"/>
      <c r="P2403" s="2"/>
      <c r="Q2403" s="3"/>
      <c r="R2403" s="5"/>
    </row>
    <row r="2404" spans="2:18" x14ac:dyDescent="0.3">
      <c r="B2404" s="22" t="s">
        <v>10</v>
      </c>
      <c r="C2404" s="22">
        <v>1185732</v>
      </c>
      <c r="D2404" s="23">
        <v>44296</v>
      </c>
      <c r="E2404" s="22" t="s">
        <v>131</v>
      </c>
      <c r="F2404" s="22" t="s">
        <v>88</v>
      </c>
      <c r="G2404" s="22" t="s">
        <v>89</v>
      </c>
      <c r="H2404" s="22" t="s">
        <v>16</v>
      </c>
      <c r="I2404" s="24">
        <v>0.45</v>
      </c>
      <c r="J2404" s="25">
        <v>3750</v>
      </c>
      <c r="K2404" s="26">
        <f t="shared" si="788"/>
        <v>1687.5</v>
      </c>
      <c r="L2404" s="26">
        <f t="shared" si="789"/>
        <v>590.625</v>
      </c>
      <c r="M2404" s="27">
        <v>0.35</v>
      </c>
      <c r="O2404" s="1"/>
      <c r="P2404" s="2"/>
      <c r="Q2404" s="3"/>
      <c r="R2404" s="5"/>
    </row>
    <row r="2405" spans="2:18" x14ac:dyDescent="0.3">
      <c r="B2405" s="22" t="s">
        <v>10</v>
      </c>
      <c r="C2405" s="22">
        <v>1185732</v>
      </c>
      <c r="D2405" s="23">
        <v>44296</v>
      </c>
      <c r="E2405" s="22" t="s">
        <v>131</v>
      </c>
      <c r="F2405" s="22" t="s">
        <v>88</v>
      </c>
      <c r="G2405" s="22" t="s">
        <v>89</v>
      </c>
      <c r="H2405" s="22" t="s">
        <v>17</v>
      </c>
      <c r="I2405" s="24">
        <v>0.35000000000000003</v>
      </c>
      <c r="J2405" s="25">
        <v>5250</v>
      </c>
      <c r="K2405" s="26">
        <f t="shared" si="788"/>
        <v>1837.5000000000002</v>
      </c>
      <c r="L2405" s="26">
        <f t="shared" si="789"/>
        <v>918.75000000000011</v>
      </c>
      <c r="M2405" s="27">
        <v>0.5</v>
      </c>
      <c r="O2405" s="1"/>
      <c r="P2405" s="2"/>
      <c r="Q2405" s="3"/>
      <c r="R2405" s="5"/>
    </row>
    <row r="2406" spans="2:18" x14ac:dyDescent="0.3">
      <c r="B2406" s="22" t="s">
        <v>10</v>
      </c>
      <c r="C2406" s="22">
        <v>1185732</v>
      </c>
      <c r="D2406" s="23">
        <v>44325</v>
      </c>
      <c r="E2406" s="22" t="s">
        <v>131</v>
      </c>
      <c r="F2406" s="22" t="s">
        <v>88</v>
      </c>
      <c r="G2406" s="22" t="s">
        <v>89</v>
      </c>
      <c r="H2406" s="22" t="s">
        <v>12</v>
      </c>
      <c r="I2406" s="24">
        <v>0.45</v>
      </c>
      <c r="J2406" s="25">
        <v>7950</v>
      </c>
      <c r="K2406" s="26">
        <f>I2406*J2406</f>
        <v>3577.5</v>
      </c>
      <c r="L2406" s="26">
        <f>K2406*M2406</f>
        <v>1431</v>
      </c>
      <c r="M2406" s="27">
        <v>0.4</v>
      </c>
      <c r="O2406" s="1"/>
      <c r="P2406" s="2"/>
      <c r="Q2406" s="3"/>
      <c r="R2406" s="5"/>
    </row>
    <row r="2407" spans="2:18" x14ac:dyDescent="0.3">
      <c r="B2407" s="22" t="s">
        <v>10</v>
      </c>
      <c r="C2407" s="22">
        <v>1185732</v>
      </c>
      <c r="D2407" s="23">
        <v>44325</v>
      </c>
      <c r="E2407" s="22" t="s">
        <v>131</v>
      </c>
      <c r="F2407" s="22" t="s">
        <v>88</v>
      </c>
      <c r="G2407" s="22" t="s">
        <v>89</v>
      </c>
      <c r="H2407" s="22" t="s">
        <v>15</v>
      </c>
      <c r="I2407" s="24">
        <v>0.45</v>
      </c>
      <c r="J2407" s="25">
        <v>5000</v>
      </c>
      <c r="K2407" s="26">
        <f>I2407*J2407</f>
        <v>2250</v>
      </c>
      <c r="L2407" s="26">
        <f>K2407*M2407</f>
        <v>787.5</v>
      </c>
      <c r="M2407" s="27">
        <v>0.35</v>
      </c>
      <c r="O2407" s="1"/>
      <c r="P2407" s="2"/>
      <c r="Q2407" s="3"/>
      <c r="R2407" s="5"/>
    </row>
    <row r="2408" spans="2:18" x14ac:dyDescent="0.3">
      <c r="B2408" s="22" t="s">
        <v>10</v>
      </c>
      <c r="C2408" s="22">
        <v>1185732</v>
      </c>
      <c r="D2408" s="23">
        <v>44325</v>
      </c>
      <c r="E2408" s="22" t="s">
        <v>131</v>
      </c>
      <c r="F2408" s="22" t="s">
        <v>88</v>
      </c>
      <c r="G2408" s="22" t="s">
        <v>89</v>
      </c>
      <c r="H2408" s="22" t="s">
        <v>13</v>
      </c>
      <c r="I2408" s="24">
        <v>0.4</v>
      </c>
      <c r="J2408" s="25">
        <v>4750</v>
      </c>
      <c r="K2408" s="26">
        <f t="shared" ref="K2408:K2411" si="790">I2408*J2408</f>
        <v>1900</v>
      </c>
      <c r="L2408" s="26">
        <f t="shared" ref="L2408:L2411" si="791">K2408*M2408</f>
        <v>760</v>
      </c>
      <c r="M2408" s="27">
        <v>0.4</v>
      </c>
      <c r="O2408" s="1"/>
      <c r="P2408" s="2"/>
      <c r="Q2408" s="3"/>
      <c r="R2408" s="5"/>
    </row>
    <row r="2409" spans="2:18" x14ac:dyDescent="0.3">
      <c r="B2409" s="22" t="s">
        <v>10</v>
      </c>
      <c r="C2409" s="22">
        <v>1185732</v>
      </c>
      <c r="D2409" s="23">
        <v>44325</v>
      </c>
      <c r="E2409" s="22" t="s">
        <v>131</v>
      </c>
      <c r="F2409" s="22" t="s">
        <v>88</v>
      </c>
      <c r="G2409" s="22" t="s">
        <v>89</v>
      </c>
      <c r="H2409" s="22" t="s">
        <v>14</v>
      </c>
      <c r="I2409" s="24">
        <v>0.4</v>
      </c>
      <c r="J2409" s="25">
        <v>4250</v>
      </c>
      <c r="K2409" s="26">
        <f t="shared" si="790"/>
        <v>1700</v>
      </c>
      <c r="L2409" s="26">
        <f t="shared" si="791"/>
        <v>680</v>
      </c>
      <c r="M2409" s="27">
        <v>0.4</v>
      </c>
      <c r="O2409" s="1"/>
      <c r="P2409" s="2"/>
      <c r="Q2409" s="3"/>
      <c r="R2409" s="5"/>
    </row>
    <row r="2410" spans="2:18" x14ac:dyDescent="0.3">
      <c r="B2410" s="22" t="s">
        <v>10</v>
      </c>
      <c r="C2410" s="22">
        <v>1185732</v>
      </c>
      <c r="D2410" s="23">
        <v>44325</v>
      </c>
      <c r="E2410" s="22" t="s">
        <v>131</v>
      </c>
      <c r="F2410" s="22" t="s">
        <v>88</v>
      </c>
      <c r="G2410" s="22" t="s">
        <v>89</v>
      </c>
      <c r="H2410" s="22" t="s">
        <v>16</v>
      </c>
      <c r="I2410" s="24">
        <v>0.49999999999999994</v>
      </c>
      <c r="J2410" s="25">
        <v>4500</v>
      </c>
      <c r="K2410" s="26">
        <f t="shared" si="790"/>
        <v>2249.9999999999995</v>
      </c>
      <c r="L2410" s="26">
        <f t="shared" si="791"/>
        <v>787.49999999999977</v>
      </c>
      <c r="M2410" s="27">
        <v>0.35</v>
      </c>
      <c r="O2410" s="1"/>
      <c r="P2410" s="2"/>
      <c r="Q2410" s="3"/>
      <c r="R2410" s="5"/>
    </row>
    <row r="2411" spans="2:18" x14ac:dyDescent="0.3">
      <c r="B2411" s="22" t="s">
        <v>10</v>
      </c>
      <c r="C2411" s="22">
        <v>1185732</v>
      </c>
      <c r="D2411" s="23">
        <v>44325</v>
      </c>
      <c r="E2411" s="22" t="s">
        <v>131</v>
      </c>
      <c r="F2411" s="22" t="s">
        <v>88</v>
      </c>
      <c r="G2411" s="22" t="s">
        <v>89</v>
      </c>
      <c r="H2411" s="22" t="s">
        <v>17</v>
      </c>
      <c r="I2411" s="24">
        <v>0.54999999999999993</v>
      </c>
      <c r="J2411" s="25">
        <v>5500</v>
      </c>
      <c r="K2411" s="26">
        <f t="shared" si="790"/>
        <v>3024.9999999999995</v>
      </c>
      <c r="L2411" s="26">
        <f t="shared" si="791"/>
        <v>1512.4999999999998</v>
      </c>
      <c r="M2411" s="27">
        <v>0.5</v>
      </c>
      <c r="O2411" s="1"/>
      <c r="P2411" s="2"/>
      <c r="Q2411" s="3"/>
      <c r="R2411" s="5"/>
    </row>
    <row r="2412" spans="2:18" x14ac:dyDescent="0.3">
      <c r="B2412" s="22" t="s">
        <v>10</v>
      </c>
      <c r="C2412" s="22">
        <v>1185732</v>
      </c>
      <c r="D2412" s="23">
        <v>44358</v>
      </c>
      <c r="E2412" s="22" t="s">
        <v>131</v>
      </c>
      <c r="F2412" s="22" t="s">
        <v>88</v>
      </c>
      <c r="G2412" s="22" t="s">
        <v>89</v>
      </c>
      <c r="H2412" s="22" t="s">
        <v>12</v>
      </c>
      <c r="I2412" s="24">
        <v>0.49999999999999994</v>
      </c>
      <c r="J2412" s="25">
        <v>8000</v>
      </c>
      <c r="K2412" s="26">
        <f>I2412*J2412</f>
        <v>3999.9999999999995</v>
      </c>
      <c r="L2412" s="26">
        <f>K2412*M2412</f>
        <v>1600</v>
      </c>
      <c r="M2412" s="27">
        <v>0.4</v>
      </c>
      <c r="O2412" s="1"/>
      <c r="P2412" s="2"/>
      <c r="Q2412" s="3"/>
      <c r="R2412" s="5"/>
    </row>
    <row r="2413" spans="2:18" x14ac:dyDescent="0.3">
      <c r="B2413" s="22" t="s">
        <v>10</v>
      </c>
      <c r="C2413" s="22">
        <v>1185732</v>
      </c>
      <c r="D2413" s="23">
        <v>44358</v>
      </c>
      <c r="E2413" s="22" t="s">
        <v>131</v>
      </c>
      <c r="F2413" s="22" t="s">
        <v>88</v>
      </c>
      <c r="G2413" s="22" t="s">
        <v>89</v>
      </c>
      <c r="H2413" s="22" t="s">
        <v>15</v>
      </c>
      <c r="I2413" s="24">
        <v>0.45</v>
      </c>
      <c r="J2413" s="25">
        <v>5500</v>
      </c>
      <c r="K2413" s="26">
        <f>I2413*J2413</f>
        <v>2475</v>
      </c>
      <c r="L2413" s="26">
        <f>K2413*M2413</f>
        <v>866.25</v>
      </c>
      <c r="M2413" s="27">
        <v>0.35</v>
      </c>
      <c r="O2413" s="1"/>
      <c r="P2413" s="2"/>
      <c r="Q2413" s="3"/>
      <c r="R2413" s="5"/>
    </row>
    <row r="2414" spans="2:18" x14ac:dyDescent="0.3">
      <c r="B2414" s="22" t="s">
        <v>10</v>
      </c>
      <c r="C2414" s="22">
        <v>1185732</v>
      </c>
      <c r="D2414" s="23">
        <v>44358</v>
      </c>
      <c r="E2414" s="22" t="s">
        <v>131</v>
      </c>
      <c r="F2414" s="22" t="s">
        <v>88</v>
      </c>
      <c r="G2414" s="22" t="s">
        <v>89</v>
      </c>
      <c r="H2414" s="22" t="s">
        <v>13</v>
      </c>
      <c r="I2414" s="24">
        <v>0.5</v>
      </c>
      <c r="J2414" s="25">
        <v>5250</v>
      </c>
      <c r="K2414" s="26">
        <f t="shared" ref="K2414:K2417" si="792">I2414*J2414</f>
        <v>2625</v>
      </c>
      <c r="L2414" s="26">
        <f t="shared" ref="L2414:L2417" si="793">K2414*M2414</f>
        <v>1050</v>
      </c>
      <c r="M2414" s="27">
        <v>0.4</v>
      </c>
      <c r="O2414" s="1"/>
      <c r="P2414" s="2"/>
      <c r="Q2414" s="3"/>
      <c r="R2414" s="5"/>
    </row>
    <row r="2415" spans="2:18" x14ac:dyDescent="0.3">
      <c r="B2415" s="22" t="s">
        <v>10</v>
      </c>
      <c r="C2415" s="22">
        <v>1185732</v>
      </c>
      <c r="D2415" s="23">
        <v>44358</v>
      </c>
      <c r="E2415" s="22" t="s">
        <v>131</v>
      </c>
      <c r="F2415" s="22" t="s">
        <v>88</v>
      </c>
      <c r="G2415" s="22" t="s">
        <v>89</v>
      </c>
      <c r="H2415" s="22" t="s">
        <v>14</v>
      </c>
      <c r="I2415" s="24">
        <v>0.5</v>
      </c>
      <c r="J2415" s="25">
        <v>5000</v>
      </c>
      <c r="K2415" s="26">
        <f t="shared" si="792"/>
        <v>2500</v>
      </c>
      <c r="L2415" s="26">
        <f t="shared" si="793"/>
        <v>1000</v>
      </c>
      <c r="M2415" s="27">
        <v>0.4</v>
      </c>
      <c r="O2415" s="1"/>
      <c r="P2415" s="2"/>
      <c r="Q2415" s="3"/>
      <c r="R2415" s="5"/>
    </row>
    <row r="2416" spans="2:18" x14ac:dyDescent="0.3">
      <c r="B2416" s="22" t="s">
        <v>10</v>
      </c>
      <c r="C2416" s="22">
        <v>1185732</v>
      </c>
      <c r="D2416" s="23">
        <v>44358</v>
      </c>
      <c r="E2416" s="22" t="s">
        <v>131</v>
      </c>
      <c r="F2416" s="22" t="s">
        <v>88</v>
      </c>
      <c r="G2416" s="22" t="s">
        <v>89</v>
      </c>
      <c r="H2416" s="22" t="s">
        <v>16</v>
      </c>
      <c r="I2416" s="24">
        <v>0.65</v>
      </c>
      <c r="J2416" s="25">
        <v>5000</v>
      </c>
      <c r="K2416" s="26">
        <f t="shared" si="792"/>
        <v>3250</v>
      </c>
      <c r="L2416" s="26">
        <f t="shared" si="793"/>
        <v>1137.5</v>
      </c>
      <c r="M2416" s="27">
        <v>0.35</v>
      </c>
      <c r="O2416" s="1"/>
      <c r="P2416" s="2"/>
      <c r="Q2416" s="3"/>
      <c r="R2416" s="5"/>
    </row>
    <row r="2417" spans="2:18" x14ac:dyDescent="0.3">
      <c r="B2417" s="22" t="s">
        <v>10</v>
      </c>
      <c r="C2417" s="22">
        <v>1185732</v>
      </c>
      <c r="D2417" s="23">
        <v>44358</v>
      </c>
      <c r="E2417" s="22" t="s">
        <v>131</v>
      </c>
      <c r="F2417" s="22" t="s">
        <v>88</v>
      </c>
      <c r="G2417" s="22" t="s">
        <v>89</v>
      </c>
      <c r="H2417" s="22" t="s">
        <v>17</v>
      </c>
      <c r="I2417" s="24">
        <v>0.70000000000000007</v>
      </c>
      <c r="J2417" s="25">
        <v>6750</v>
      </c>
      <c r="K2417" s="26">
        <f t="shared" si="792"/>
        <v>4725</v>
      </c>
      <c r="L2417" s="26">
        <f t="shared" si="793"/>
        <v>2362.5</v>
      </c>
      <c r="M2417" s="27">
        <v>0.5</v>
      </c>
      <c r="O2417" s="1"/>
      <c r="P2417" s="2"/>
      <c r="Q2417" s="3"/>
      <c r="R2417" s="5"/>
    </row>
    <row r="2418" spans="2:18" x14ac:dyDescent="0.3">
      <c r="B2418" s="22" t="s">
        <v>10</v>
      </c>
      <c r="C2418" s="22">
        <v>1185732</v>
      </c>
      <c r="D2418" s="23">
        <v>44386</v>
      </c>
      <c r="E2418" s="22" t="s">
        <v>131</v>
      </c>
      <c r="F2418" s="22" t="s">
        <v>88</v>
      </c>
      <c r="G2418" s="22" t="s">
        <v>89</v>
      </c>
      <c r="H2418" s="22" t="s">
        <v>12</v>
      </c>
      <c r="I2418" s="24">
        <v>0.65</v>
      </c>
      <c r="J2418" s="25">
        <v>9000</v>
      </c>
      <c r="K2418" s="26">
        <f>I2418*J2418</f>
        <v>5850</v>
      </c>
      <c r="L2418" s="26">
        <f>K2418*M2418</f>
        <v>2340</v>
      </c>
      <c r="M2418" s="27">
        <v>0.4</v>
      </c>
      <c r="O2418" s="1"/>
      <c r="P2418" s="2"/>
      <c r="Q2418" s="3"/>
      <c r="R2418" s="5"/>
    </row>
    <row r="2419" spans="2:18" x14ac:dyDescent="0.3">
      <c r="B2419" s="22" t="s">
        <v>10</v>
      </c>
      <c r="C2419" s="22">
        <v>1185732</v>
      </c>
      <c r="D2419" s="23">
        <v>44386</v>
      </c>
      <c r="E2419" s="22" t="s">
        <v>131</v>
      </c>
      <c r="F2419" s="22" t="s">
        <v>88</v>
      </c>
      <c r="G2419" s="22" t="s">
        <v>89</v>
      </c>
      <c r="H2419" s="22" t="s">
        <v>15</v>
      </c>
      <c r="I2419" s="24">
        <v>0.60000000000000009</v>
      </c>
      <c r="J2419" s="25">
        <v>6500</v>
      </c>
      <c r="K2419" s="26">
        <f>I2419*J2419</f>
        <v>3900.0000000000005</v>
      </c>
      <c r="L2419" s="26">
        <f>K2419*M2419</f>
        <v>1365</v>
      </c>
      <c r="M2419" s="27">
        <v>0.35</v>
      </c>
      <c r="O2419" s="1"/>
      <c r="P2419" s="2"/>
      <c r="Q2419" s="3"/>
      <c r="R2419" s="5"/>
    </row>
    <row r="2420" spans="2:18" x14ac:dyDescent="0.3">
      <c r="B2420" s="22" t="s">
        <v>10</v>
      </c>
      <c r="C2420" s="22">
        <v>1185732</v>
      </c>
      <c r="D2420" s="23">
        <v>44386</v>
      </c>
      <c r="E2420" s="22" t="s">
        <v>131</v>
      </c>
      <c r="F2420" s="22" t="s">
        <v>88</v>
      </c>
      <c r="G2420" s="22" t="s">
        <v>89</v>
      </c>
      <c r="H2420" s="22" t="s">
        <v>13</v>
      </c>
      <c r="I2420" s="24">
        <v>0.55000000000000004</v>
      </c>
      <c r="J2420" s="25">
        <v>5750</v>
      </c>
      <c r="K2420" s="26">
        <f t="shared" ref="K2420:K2423" si="794">I2420*J2420</f>
        <v>3162.5000000000005</v>
      </c>
      <c r="L2420" s="26">
        <f t="shared" ref="L2420:L2423" si="795">K2420*M2420</f>
        <v>1265.0000000000002</v>
      </c>
      <c r="M2420" s="27">
        <v>0.4</v>
      </c>
      <c r="O2420" s="1"/>
      <c r="P2420" s="2"/>
      <c r="Q2420" s="3"/>
      <c r="R2420" s="5"/>
    </row>
    <row r="2421" spans="2:18" x14ac:dyDescent="0.3">
      <c r="B2421" s="22" t="s">
        <v>10</v>
      </c>
      <c r="C2421" s="22">
        <v>1185732</v>
      </c>
      <c r="D2421" s="23">
        <v>44386</v>
      </c>
      <c r="E2421" s="22" t="s">
        <v>131</v>
      </c>
      <c r="F2421" s="22" t="s">
        <v>88</v>
      </c>
      <c r="G2421" s="22" t="s">
        <v>89</v>
      </c>
      <c r="H2421" s="22" t="s">
        <v>14</v>
      </c>
      <c r="I2421" s="24">
        <v>0.55000000000000004</v>
      </c>
      <c r="J2421" s="25">
        <v>5250</v>
      </c>
      <c r="K2421" s="26">
        <f t="shared" si="794"/>
        <v>2887.5000000000005</v>
      </c>
      <c r="L2421" s="26">
        <f t="shared" si="795"/>
        <v>1155.0000000000002</v>
      </c>
      <c r="M2421" s="27">
        <v>0.4</v>
      </c>
      <c r="O2421" s="1"/>
      <c r="P2421" s="2"/>
      <c r="Q2421" s="3"/>
      <c r="R2421" s="5"/>
    </row>
    <row r="2422" spans="2:18" x14ac:dyDescent="0.3">
      <c r="B2422" s="22" t="s">
        <v>10</v>
      </c>
      <c r="C2422" s="22">
        <v>1185732</v>
      </c>
      <c r="D2422" s="23">
        <v>44386</v>
      </c>
      <c r="E2422" s="22" t="s">
        <v>131</v>
      </c>
      <c r="F2422" s="22" t="s">
        <v>88</v>
      </c>
      <c r="G2422" s="22" t="s">
        <v>89</v>
      </c>
      <c r="H2422" s="22" t="s">
        <v>16</v>
      </c>
      <c r="I2422" s="24">
        <v>0.65</v>
      </c>
      <c r="J2422" s="25">
        <v>5500</v>
      </c>
      <c r="K2422" s="26">
        <f t="shared" si="794"/>
        <v>3575</v>
      </c>
      <c r="L2422" s="26">
        <f t="shared" si="795"/>
        <v>1251.25</v>
      </c>
      <c r="M2422" s="27">
        <v>0.35</v>
      </c>
      <c r="O2422" s="1"/>
      <c r="P2422" s="2"/>
      <c r="Q2422" s="3"/>
      <c r="R2422" s="5"/>
    </row>
    <row r="2423" spans="2:18" x14ac:dyDescent="0.3">
      <c r="B2423" s="22" t="s">
        <v>10</v>
      </c>
      <c r="C2423" s="22">
        <v>1185732</v>
      </c>
      <c r="D2423" s="23">
        <v>44386</v>
      </c>
      <c r="E2423" s="22" t="s">
        <v>131</v>
      </c>
      <c r="F2423" s="22" t="s">
        <v>88</v>
      </c>
      <c r="G2423" s="22" t="s">
        <v>89</v>
      </c>
      <c r="H2423" s="22" t="s">
        <v>17</v>
      </c>
      <c r="I2423" s="24">
        <v>0.70000000000000007</v>
      </c>
      <c r="J2423" s="25">
        <v>7250</v>
      </c>
      <c r="K2423" s="26">
        <f t="shared" si="794"/>
        <v>5075.0000000000009</v>
      </c>
      <c r="L2423" s="26">
        <f t="shared" si="795"/>
        <v>2537.5000000000005</v>
      </c>
      <c r="M2423" s="27">
        <v>0.5</v>
      </c>
      <c r="O2423" s="1"/>
      <c r="P2423" s="2"/>
      <c r="Q2423" s="3"/>
      <c r="R2423" s="5"/>
    </row>
    <row r="2424" spans="2:18" x14ac:dyDescent="0.3">
      <c r="B2424" s="22" t="s">
        <v>10</v>
      </c>
      <c r="C2424" s="22">
        <v>1185732</v>
      </c>
      <c r="D2424" s="23">
        <v>44418</v>
      </c>
      <c r="E2424" s="22" t="s">
        <v>131</v>
      </c>
      <c r="F2424" s="22" t="s">
        <v>88</v>
      </c>
      <c r="G2424" s="22" t="s">
        <v>89</v>
      </c>
      <c r="H2424" s="22" t="s">
        <v>12</v>
      </c>
      <c r="I2424" s="24">
        <v>0.65</v>
      </c>
      <c r="J2424" s="25">
        <v>8750</v>
      </c>
      <c r="K2424" s="26">
        <f>I2424*J2424</f>
        <v>5687.5</v>
      </c>
      <c r="L2424" s="26">
        <f>K2424*M2424</f>
        <v>2275</v>
      </c>
      <c r="M2424" s="27">
        <v>0.4</v>
      </c>
      <c r="O2424" s="1"/>
      <c r="P2424" s="2"/>
      <c r="Q2424" s="3"/>
      <c r="R2424" s="5"/>
    </row>
    <row r="2425" spans="2:18" x14ac:dyDescent="0.3">
      <c r="B2425" s="22" t="s">
        <v>10</v>
      </c>
      <c r="C2425" s="22">
        <v>1185732</v>
      </c>
      <c r="D2425" s="23">
        <v>44418</v>
      </c>
      <c r="E2425" s="22" t="s">
        <v>131</v>
      </c>
      <c r="F2425" s="22" t="s">
        <v>88</v>
      </c>
      <c r="G2425" s="22" t="s">
        <v>89</v>
      </c>
      <c r="H2425" s="22" t="s">
        <v>15</v>
      </c>
      <c r="I2425" s="24">
        <v>0.60000000000000009</v>
      </c>
      <c r="J2425" s="25">
        <v>6500</v>
      </c>
      <c r="K2425" s="26">
        <f>I2425*J2425</f>
        <v>3900.0000000000005</v>
      </c>
      <c r="L2425" s="26">
        <f>K2425*M2425</f>
        <v>1365</v>
      </c>
      <c r="M2425" s="27">
        <v>0.35</v>
      </c>
      <c r="O2425" s="1"/>
      <c r="P2425" s="2"/>
      <c r="Q2425" s="3"/>
      <c r="R2425" s="5"/>
    </row>
    <row r="2426" spans="2:18" x14ac:dyDescent="0.3">
      <c r="B2426" s="22" t="s">
        <v>10</v>
      </c>
      <c r="C2426" s="22">
        <v>1185732</v>
      </c>
      <c r="D2426" s="23">
        <v>44418</v>
      </c>
      <c r="E2426" s="22" t="s">
        <v>131</v>
      </c>
      <c r="F2426" s="22" t="s">
        <v>88</v>
      </c>
      <c r="G2426" s="22" t="s">
        <v>89</v>
      </c>
      <c r="H2426" s="22" t="s">
        <v>13</v>
      </c>
      <c r="I2426" s="24">
        <v>0.55000000000000004</v>
      </c>
      <c r="J2426" s="25">
        <v>5750</v>
      </c>
      <c r="K2426" s="26">
        <f t="shared" ref="K2426:K2429" si="796">I2426*J2426</f>
        <v>3162.5000000000005</v>
      </c>
      <c r="L2426" s="26">
        <f t="shared" ref="L2426:L2429" si="797">K2426*M2426</f>
        <v>1265.0000000000002</v>
      </c>
      <c r="M2426" s="27">
        <v>0.4</v>
      </c>
      <c r="O2426" s="1"/>
      <c r="P2426" s="2"/>
      <c r="Q2426" s="3"/>
      <c r="R2426" s="5"/>
    </row>
    <row r="2427" spans="2:18" x14ac:dyDescent="0.3">
      <c r="B2427" s="22" t="s">
        <v>10</v>
      </c>
      <c r="C2427" s="22">
        <v>1185732</v>
      </c>
      <c r="D2427" s="23">
        <v>44418</v>
      </c>
      <c r="E2427" s="22" t="s">
        <v>131</v>
      </c>
      <c r="F2427" s="22" t="s">
        <v>88</v>
      </c>
      <c r="G2427" s="22" t="s">
        <v>89</v>
      </c>
      <c r="H2427" s="22" t="s">
        <v>14</v>
      </c>
      <c r="I2427" s="24">
        <v>0.45</v>
      </c>
      <c r="J2427" s="25">
        <v>5250</v>
      </c>
      <c r="K2427" s="26">
        <f t="shared" si="796"/>
        <v>2362.5</v>
      </c>
      <c r="L2427" s="26">
        <f t="shared" si="797"/>
        <v>945</v>
      </c>
      <c r="M2427" s="27">
        <v>0.4</v>
      </c>
      <c r="O2427" s="1"/>
      <c r="P2427" s="2"/>
      <c r="Q2427" s="3"/>
      <c r="R2427" s="5"/>
    </row>
    <row r="2428" spans="2:18" x14ac:dyDescent="0.3">
      <c r="B2428" s="22" t="s">
        <v>10</v>
      </c>
      <c r="C2428" s="22">
        <v>1185732</v>
      </c>
      <c r="D2428" s="23">
        <v>44418</v>
      </c>
      <c r="E2428" s="22" t="s">
        <v>131</v>
      </c>
      <c r="F2428" s="22" t="s">
        <v>88</v>
      </c>
      <c r="G2428" s="22" t="s">
        <v>89</v>
      </c>
      <c r="H2428" s="22" t="s">
        <v>16</v>
      </c>
      <c r="I2428" s="24">
        <v>0.55000000000000004</v>
      </c>
      <c r="J2428" s="25">
        <v>5000</v>
      </c>
      <c r="K2428" s="26">
        <f t="shared" si="796"/>
        <v>2750</v>
      </c>
      <c r="L2428" s="26">
        <f t="shared" si="797"/>
        <v>962.49999999999989</v>
      </c>
      <c r="M2428" s="27">
        <v>0.35</v>
      </c>
      <c r="O2428" s="1"/>
      <c r="P2428" s="2"/>
      <c r="Q2428" s="3"/>
      <c r="R2428" s="5"/>
    </row>
    <row r="2429" spans="2:18" x14ac:dyDescent="0.3">
      <c r="B2429" s="22" t="s">
        <v>10</v>
      </c>
      <c r="C2429" s="22">
        <v>1185732</v>
      </c>
      <c r="D2429" s="23">
        <v>44418</v>
      </c>
      <c r="E2429" s="22" t="s">
        <v>131</v>
      </c>
      <c r="F2429" s="22" t="s">
        <v>88</v>
      </c>
      <c r="G2429" s="22" t="s">
        <v>89</v>
      </c>
      <c r="H2429" s="22" t="s">
        <v>17</v>
      </c>
      <c r="I2429" s="24">
        <v>0.60000000000000009</v>
      </c>
      <c r="J2429" s="25">
        <v>6750</v>
      </c>
      <c r="K2429" s="26">
        <f t="shared" si="796"/>
        <v>4050.0000000000005</v>
      </c>
      <c r="L2429" s="26">
        <f t="shared" si="797"/>
        <v>2025.0000000000002</v>
      </c>
      <c r="M2429" s="27">
        <v>0.5</v>
      </c>
      <c r="O2429" s="1"/>
      <c r="P2429" s="2"/>
      <c r="Q2429" s="3"/>
      <c r="R2429" s="5"/>
    </row>
    <row r="2430" spans="2:18" x14ac:dyDescent="0.3">
      <c r="B2430" s="22" t="s">
        <v>10</v>
      </c>
      <c r="C2430" s="22">
        <v>1185732</v>
      </c>
      <c r="D2430" s="23">
        <v>44448</v>
      </c>
      <c r="E2430" s="22" t="s">
        <v>131</v>
      </c>
      <c r="F2430" s="22" t="s">
        <v>88</v>
      </c>
      <c r="G2430" s="22" t="s">
        <v>89</v>
      </c>
      <c r="H2430" s="22" t="s">
        <v>12</v>
      </c>
      <c r="I2430" s="24">
        <v>0.55000000000000004</v>
      </c>
      <c r="J2430" s="25">
        <v>7750</v>
      </c>
      <c r="K2430" s="26">
        <f>I2430*J2430</f>
        <v>4262.5</v>
      </c>
      <c r="L2430" s="26">
        <f>K2430*M2430</f>
        <v>1705</v>
      </c>
      <c r="M2430" s="27">
        <v>0.4</v>
      </c>
      <c r="O2430" s="1"/>
      <c r="P2430" s="2"/>
      <c r="Q2430" s="3"/>
      <c r="R2430" s="5"/>
    </row>
    <row r="2431" spans="2:18" x14ac:dyDescent="0.3">
      <c r="B2431" s="22" t="s">
        <v>10</v>
      </c>
      <c r="C2431" s="22">
        <v>1185732</v>
      </c>
      <c r="D2431" s="23">
        <v>44448</v>
      </c>
      <c r="E2431" s="22" t="s">
        <v>131</v>
      </c>
      <c r="F2431" s="22" t="s">
        <v>88</v>
      </c>
      <c r="G2431" s="22" t="s">
        <v>89</v>
      </c>
      <c r="H2431" s="22" t="s">
        <v>15</v>
      </c>
      <c r="I2431" s="24">
        <v>0.50000000000000011</v>
      </c>
      <c r="J2431" s="25">
        <v>5750</v>
      </c>
      <c r="K2431" s="26">
        <f>I2431*J2431</f>
        <v>2875.0000000000005</v>
      </c>
      <c r="L2431" s="26">
        <f>K2431*M2431</f>
        <v>1006.2500000000001</v>
      </c>
      <c r="M2431" s="27">
        <v>0.35</v>
      </c>
      <c r="O2431" s="1"/>
      <c r="P2431" s="2"/>
      <c r="Q2431" s="3"/>
      <c r="R2431" s="5"/>
    </row>
    <row r="2432" spans="2:18" x14ac:dyDescent="0.3">
      <c r="B2432" s="22" t="s">
        <v>10</v>
      </c>
      <c r="C2432" s="22">
        <v>1185732</v>
      </c>
      <c r="D2432" s="23">
        <v>44448</v>
      </c>
      <c r="E2432" s="22" t="s">
        <v>131</v>
      </c>
      <c r="F2432" s="22" t="s">
        <v>88</v>
      </c>
      <c r="G2432" s="22" t="s">
        <v>89</v>
      </c>
      <c r="H2432" s="22" t="s">
        <v>13</v>
      </c>
      <c r="I2432" s="24">
        <v>0.25000000000000006</v>
      </c>
      <c r="J2432" s="25">
        <v>4750</v>
      </c>
      <c r="K2432" s="26">
        <f t="shared" ref="K2432:K2435" si="798">I2432*J2432</f>
        <v>1187.5000000000002</v>
      </c>
      <c r="L2432" s="26">
        <f t="shared" ref="L2432:L2435" si="799">K2432*M2432</f>
        <v>475.00000000000011</v>
      </c>
      <c r="M2432" s="27">
        <v>0.4</v>
      </c>
      <c r="O2432" s="1"/>
      <c r="P2432" s="2"/>
      <c r="Q2432" s="3"/>
      <c r="R2432" s="5"/>
    </row>
    <row r="2433" spans="2:18" x14ac:dyDescent="0.3">
      <c r="B2433" s="22" t="s">
        <v>10</v>
      </c>
      <c r="C2433" s="22">
        <v>1185732</v>
      </c>
      <c r="D2433" s="23">
        <v>44448</v>
      </c>
      <c r="E2433" s="22" t="s">
        <v>131</v>
      </c>
      <c r="F2433" s="22" t="s">
        <v>88</v>
      </c>
      <c r="G2433" s="22" t="s">
        <v>89</v>
      </c>
      <c r="H2433" s="22" t="s">
        <v>14</v>
      </c>
      <c r="I2433" s="24">
        <v>0.25000000000000006</v>
      </c>
      <c r="J2433" s="25">
        <v>4500</v>
      </c>
      <c r="K2433" s="26">
        <f t="shared" si="798"/>
        <v>1125.0000000000002</v>
      </c>
      <c r="L2433" s="26">
        <f t="shared" si="799"/>
        <v>450.00000000000011</v>
      </c>
      <c r="M2433" s="27">
        <v>0.4</v>
      </c>
      <c r="O2433" s="1"/>
      <c r="P2433" s="2"/>
      <c r="Q2433" s="3"/>
      <c r="R2433" s="5"/>
    </row>
    <row r="2434" spans="2:18" x14ac:dyDescent="0.3">
      <c r="B2434" s="22" t="s">
        <v>10</v>
      </c>
      <c r="C2434" s="22">
        <v>1185732</v>
      </c>
      <c r="D2434" s="23">
        <v>44448</v>
      </c>
      <c r="E2434" s="22" t="s">
        <v>131</v>
      </c>
      <c r="F2434" s="22" t="s">
        <v>88</v>
      </c>
      <c r="G2434" s="22" t="s">
        <v>89</v>
      </c>
      <c r="H2434" s="22" t="s">
        <v>16</v>
      </c>
      <c r="I2434" s="24">
        <v>0.35000000000000003</v>
      </c>
      <c r="J2434" s="25">
        <v>4500</v>
      </c>
      <c r="K2434" s="26">
        <f t="shared" si="798"/>
        <v>1575.0000000000002</v>
      </c>
      <c r="L2434" s="26">
        <f t="shared" si="799"/>
        <v>551.25</v>
      </c>
      <c r="M2434" s="27">
        <v>0.35</v>
      </c>
      <c r="O2434" s="1"/>
      <c r="P2434" s="2"/>
      <c r="Q2434" s="3"/>
      <c r="R2434" s="5"/>
    </row>
    <row r="2435" spans="2:18" x14ac:dyDescent="0.3">
      <c r="B2435" s="22" t="s">
        <v>10</v>
      </c>
      <c r="C2435" s="22">
        <v>1185732</v>
      </c>
      <c r="D2435" s="23">
        <v>44448</v>
      </c>
      <c r="E2435" s="22" t="s">
        <v>131</v>
      </c>
      <c r="F2435" s="22" t="s">
        <v>88</v>
      </c>
      <c r="G2435" s="22" t="s">
        <v>89</v>
      </c>
      <c r="H2435" s="22" t="s">
        <v>17</v>
      </c>
      <c r="I2435" s="24">
        <v>0.40000000000000008</v>
      </c>
      <c r="J2435" s="25">
        <v>5500</v>
      </c>
      <c r="K2435" s="26">
        <f t="shared" si="798"/>
        <v>2200.0000000000005</v>
      </c>
      <c r="L2435" s="26">
        <f t="shared" si="799"/>
        <v>1100.0000000000002</v>
      </c>
      <c r="M2435" s="27">
        <v>0.5</v>
      </c>
      <c r="O2435" s="1"/>
      <c r="P2435" s="2"/>
      <c r="Q2435" s="3"/>
      <c r="R2435" s="5"/>
    </row>
    <row r="2436" spans="2:18" x14ac:dyDescent="0.3">
      <c r="B2436" s="22" t="s">
        <v>10</v>
      </c>
      <c r="C2436" s="22">
        <v>1185732</v>
      </c>
      <c r="D2436" s="23">
        <v>44480</v>
      </c>
      <c r="E2436" s="22" t="s">
        <v>131</v>
      </c>
      <c r="F2436" s="22" t="s">
        <v>88</v>
      </c>
      <c r="G2436" s="22" t="s">
        <v>89</v>
      </c>
      <c r="H2436" s="22" t="s">
        <v>12</v>
      </c>
      <c r="I2436" s="24">
        <v>0.40000000000000008</v>
      </c>
      <c r="J2436" s="25">
        <v>7250</v>
      </c>
      <c r="K2436" s="26">
        <f>I2436*J2436</f>
        <v>2900.0000000000005</v>
      </c>
      <c r="L2436" s="26">
        <f>K2436*M2436</f>
        <v>1160.0000000000002</v>
      </c>
      <c r="M2436" s="27">
        <v>0.4</v>
      </c>
      <c r="O2436" s="1"/>
      <c r="P2436" s="2"/>
      <c r="Q2436" s="3"/>
      <c r="R2436" s="5"/>
    </row>
    <row r="2437" spans="2:18" x14ac:dyDescent="0.3">
      <c r="B2437" s="22" t="s">
        <v>10</v>
      </c>
      <c r="C2437" s="22">
        <v>1185732</v>
      </c>
      <c r="D2437" s="23">
        <v>44480</v>
      </c>
      <c r="E2437" s="22" t="s">
        <v>131</v>
      </c>
      <c r="F2437" s="22" t="s">
        <v>88</v>
      </c>
      <c r="G2437" s="22" t="s">
        <v>89</v>
      </c>
      <c r="H2437" s="22" t="s">
        <v>15</v>
      </c>
      <c r="I2437" s="24">
        <v>0.3000000000000001</v>
      </c>
      <c r="J2437" s="25">
        <v>5500</v>
      </c>
      <c r="K2437" s="26">
        <f>I2437*J2437</f>
        <v>1650.0000000000005</v>
      </c>
      <c r="L2437" s="26">
        <f>K2437*M2437</f>
        <v>577.50000000000011</v>
      </c>
      <c r="M2437" s="27">
        <v>0.35</v>
      </c>
      <c r="O2437" s="1"/>
      <c r="P2437" s="2"/>
      <c r="Q2437" s="3"/>
      <c r="R2437" s="5"/>
    </row>
    <row r="2438" spans="2:18" x14ac:dyDescent="0.3">
      <c r="B2438" s="22" t="s">
        <v>10</v>
      </c>
      <c r="C2438" s="22">
        <v>1185732</v>
      </c>
      <c r="D2438" s="23">
        <v>44480</v>
      </c>
      <c r="E2438" s="22" t="s">
        <v>131</v>
      </c>
      <c r="F2438" s="22" t="s">
        <v>88</v>
      </c>
      <c r="G2438" s="22" t="s">
        <v>89</v>
      </c>
      <c r="H2438" s="22" t="s">
        <v>13</v>
      </c>
      <c r="I2438" s="24">
        <v>0.3000000000000001</v>
      </c>
      <c r="J2438" s="25">
        <v>4250</v>
      </c>
      <c r="K2438" s="26">
        <f t="shared" ref="K2438:K2441" si="800">I2438*J2438</f>
        <v>1275.0000000000005</v>
      </c>
      <c r="L2438" s="26">
        <f t="shared" ref="L2438:L2441" si="801">K2438*M2438</f>
        <v>510.00000000000023</v>
      </c>
      <c r="M2438" s="27">
        <v>0.4</v>
      </c>
      <c r="O2438" s="1"/>
      <c r="P2438" s="2"/>
      <c r="Q2438" s="3"/>
      <c r="R2438" s="5"/>
    </row>
    <row r="2439" spans="2:18" x14ac:dyDescent="0.3">
      <c r="B2439" s="22" t="s">
        <v>10</v>
      </c>
      <c r="C2439" s="22">
        <v>1185732</v>
      </c>
      <c r="D2439" s="23">
        <v>44480</v>
      </c>
      <c r="E2439" s="22" t="s">
        <v>131</v>
      </c>
      <c r="F2439" s="22" t="s">
        <v>88</v>
      </c>
      <c r="G2439" s="22" t="s">
        <v>89</v>
      </c>
      <c r="H2439" s="22" t="s">
        <v>14</v>
      </c>
      <c r="I2439" s="24">
        <v>0.3000000000000001</v>
      </c>
      <c r="J2439" s="25">
        <v>4000</v>
      </c>
      <c r="K2439" s="26">
        <f t="shared" si="800"/>
        <v>1200.0000000000005</v>
      </c>
      <c r="L2439" s="26">
        <f t="shared" si="801"/>
        <v>480.00000000000023</v>
      </c>
      <c r="M2439" s="27">
        <v>0.4</v>
      </c>
      <c r="O2439" s="1"/>
      <c r="P2439" s="2"/>
      <c r="Q2439" s="3"/>
      <c r="R2439" s="5"/>
    </row>
    <row r="2440" spans="2:18" x14ac:dyDescent="0.3">
      <c r="B2440" s="22" t="s">
        <v>10</v>
      </c>
      <c r="C2440" s="22">
        <v>1185732</v>
      </c>
      <c r="D2440" s="23">
        <v>44480</v>
      </c>
      <c r="E2440" s="22" t="s">
        <v>131</v>
      </c>
      <c r="F2440" s="22" t="s">
        <v>88</v>
      </c>
      <c r="G2440" s="22" t="s">
        <v>89</v>
      </c>
      <c r="H2440" s="22" t="s">
        <v>16</v>
      </c>
      <c r="I2440" s="24">
        <v>0.40000000000000008</v>
      </c>
      <c r="J2440" s="25">
        <v>4000</v>
      </c>
      <c r="K2440" s="26">
        <f t="shared" si="800"/>
        <v>1600.0000000000002</v>
      </c>
      <c r="L2440" s="26">
        <f t="shared" si="801"/>
        <v>560</v>
      </c>
      <c r="M2440" s="27">
        <v>0.35</v>
      </c>
      <c r="O2440" s="1"/>
      <c r="P2440" s="2"/>
      <c r="Q2440" s="3"/>
      <c r="R2440" s="5"/>
    </row>
    <row r="2441" spans="2:18" x14ac:dyDescent="0.3">
      <c r="B2441" s="22" t="s">
        <v>10</v>
      </c>
      <c r="C2441" s="22">
        <v>1185732</v>
      </c>
      <c r="D2441" s="23">
        <v>44480</v>
      </c>
      <c r="E2441" s="22" t="s">
        <v>131</v>
      </c>
      <c r="F2441" s="22" t="s">
        <v>88</v>
      </c>
      <c r="G2441" s="22" t="s">
        <v>89</v>
      </c>
      <c r="H2441" s="22" t="s">
        <v>17</v>
      </c>
      <c r="I2441" s="24">
        <v>0.4</v>
      </c>
      <c r="J2441" s="25">
        <v>5250</v>
      </c>
      <c r="K2441" s="26">
        <f t="shared" si="800"/>
        <v>2100</v>
      </c>
      <c r="L2441" s="26">
        <f t="shared" si="801"/>
        <v>1050</v>
      </c>
      <c r="M2441" s="27">
        <v>0.5</v>
      </c>
      <c r="O2441" s="1"/>
      <c r="P2441" s="2"/>
      <c r="Q2441" s="3"/>
      <c r="R2441" s="5"/>
    </row>
    <row r="2442" spans="2:18" x14ac:dyDescent="0.3">
      <c r="B2442" s="22" t="s">
        <v>10</v>
      </c>
      <c r="C2442" s="22">
        <v>1185732</v>
      </c>
      <c r="D2442" s="23">
        <v>44510</v>
      </c>
      <c r="E2442" s="22" t="s">
        <v>131</v>
      </c>
      <c r="F2442" s="22" t="s">
        <v>88</v>
      </c>
      <c r="G2442" s="22" t="s">
        <v>89</v>
      </c>
      <c r="H2442" s="22" t="s">
        <v>12</v>
      </c>
      <c r="I2442" s="24">
        <v>0.35000000000000009</v>
      </c>
      <c r="J2442" s="25">
        <v>6750</v>
      </c>
      <c r="K2442" s="26">
        <f>I2442*J2442</f>
        <v>2362.5000000000005</v>
      </c>
      <c r="L2442" s="26">
        <f>K2442*M2442</f>
        <v>945.00000000000023</v>
      </c>
      <c r="M2442" s="27">
        <v>0.4</v>
      </c>
      <c r="O2442" s="1"/>
      <c r="P2442" s="2"/>
      <c r="Q2442" s="3"/>
      <c r="R2442" s="5"/>
    </row>
    <row r="2443" spans="2:18" x14ac:dyDescent="0.3">
      <c r="B2443" s="22" t="s">
        <v>10</v>
      </c>
      <c r="C2443" s="22">
        <v>1185732</v>
      </c>
      <c r="D2443" s="23">
        <v>44510</v>
      </c>
      <c r="E2443" s="22" t="s">
        <v>131</v>
      </c>
      <c r="F2443" s="22" t="s">
        <v>88</v>
      </c>
      <c r="G2443" s="22" t="s">
        <v>89</v>
      </c>
      <c r="H2443" s="22" t="s">
        <v>15</v>
      </c>
      <c r="I2443" s="24">
        <v>0.25000000000000011</v>
      </c>
      <c r="J2443" s="25">
        <v>5000</v>
      </c>
      <c r="K2443" s="26">
        <f>I2443*J2443</f>
        <v>1250.0000000000005</v>
      </c>
      <c r="L2443" s="26">
        <f>K2443*M2443</f>
        <v>437.50000000000011</v>
      </c>
      <c r="M2443" s="27">
        <v>0.35</v>
      </c>
      <c r="O2443" s="1"/>
      <c r="P2443" s="2"/>
      <c r="Q2443" s="3"/>
      <c r="R2443" s="5"/>
    </row>
    <row r="2444" spans="2:18" x14ac:dyDescent="0.3">
      <c r="B2444" s="22" t="s">
        <v>10</v>
      </c>
      <c r="C2444" s="22">
        <v>1185732</v>
      </c>
      <c r="D2444" s="23">
        <v>44510</v>
      </c>
      <c r="E2444" s="22" t="s">
        <v>131</v>
      </c>
      <c r="F2444" s="22" t="s">
        <v>88</v>
      </c>
      <c r="G2444" s="22" t="s">
        <v>89</v>
      </c>
      <c r="H2444" s="22" t="s">
        <v>13</v>
      </c>
      <c r="I2444" s="24">
        <v>0.35000000000000014</v>
      </c>
      <c r="J2444" s="25">
        <v>4450</v>
      </c>
      <c r="K2444" s="26">
        <f t="shared" ref="K2444:K2447" si="802">I2444*J2444</f>
        <v>1557.5000000000007</v>
      </c>
      <c r="L2444" s="26">
        <f t="shared" ref="L2444:L2447" si="803">K2444*M2444</f>
        <v>623.00000000000034</v>
      </c>
      <c r="M2444" s="27">
        <v>0.4</v>
      </c>
      <c r="O2444" s="1"/>
      <c r="P2444" s="2"/>
      <c r="Q2444" s="3"/>
      <c r="R2444" s="5"/>
    </row>
    <row r="2445" spans="2:18" x14ac:dyDescent="0.3">
      <c r="B2445" s="22" t="s">
        <v>10</v>
      </c>
      <c r="C2445" s="22">
        <v>1185732</v>
      </c>
      <c r="D2445" s="23">
        <v>44510</v>
      </c>
      <c r="E2445" s="22" t="s">
        <v>131</v>
      </c>
      <c r="F2445" s="22" t="s">
        <v>88</v>
      </c>
      <c r="G2445" s="22" t="s">
        <v>89</v>
      </c>
      <c r="H2445" s="22" t="s">
        <v>14</v>
      </c>
      <c r="I2445" s="24">
        <v>0.65000000000000024</v>
      </c>
      <c r="J2445" s="25">
        <v>5000</v>
      </c>
      <c r="K2445" s="26">
        <f t="shared" si="802"/>
        <v>3250.0000000000014</v>
      </c>
      <c r="L2445" s="26">
        <f t="shared" si="803"/>
        <v>1300.0000000000007</v>
      </c>
      <c r="M2445" s="27">
        <v>0.4</v>
      </c>
      <c r="O2445" s="1"/>
      <c r="P2445" s="2"/>
      <c r="Q2445" s="3"/>
      <c r="R2445" s="5"/>
    </row>
    <row r="2446" spans="2:18" x14ac:dyDescent="0.3">
      <c r="B2446" s="22" t="s">
        <v>10</v>
      </c>
      <c r="C2446" s="22">
        <v>1185732</v>
      </c>
      <c r="D2446" s="23">
        <v>44510</v>
      </c>
      <c r="E2446" s="22" t="s">
        <v>131</v>
      </c>
      <c r="F2446" s="22" t="s">
        <v>88</v>
      </c>
      <c r="G2446" s="22" t="s">
        <v>89</v>
      </c>
      <c r="H2446" s="22" t="s">
        <v>16</v>
      </c>
      <c r="I2446" s="24">
        <v>0.80000000000000016</v>
      </c>
      <c r="J2446" s="25">
        <v>4750</v>
      </c>
      <c r="K2446" s="26">
        <f t="shared" si="802"/>
        <v>3800.0000000000009</v>
      </c>
      <c r="L2446" s="26">
        <f t="shared" si="803"/>
        <v>1330.0000000000002</v>
      </c>
      <c r="M2446" s="27">
        <v>0.35</v>
      </c>
      <c r="O2446" s="1"/>
      <c r="P2446" s="2"/>
      <c r="Q2446" s="3"/>
      <c r="R2446" s="5"/>
    </row>
    <row r="2447" spans="2:18" x14ac:dyDescent="0.3">
      <c r="B2447" s="22" t="s">
        <v>10</v>
      </c>
      <c r="C2447" s="22">
        <v>1185732</v>
      </c>
      <c r="D2447" s="23">
        <v>44510</v>
      </c>
      <c r="E2447" s="22" t="s">
        <v>131</v>
      </c>
      <c r="F2447" s="22" t="s">
        <v>88</v>
      </c>
      <c r="G2447" s="22" t="s">
        <v>89</v>
      </c>
      <c r="H2447" s="22" t="s">
        <v>17</v>
      </c>
      <c r="I2447" s="24">
        <v>0.8</v>
      </c>
      <c r="J2447" s="25">
        <v>5750</v>
      </c>
      <c r="K2447" s="26">
        <f t="shared" si="802"/>
        <v>4600</v>
      </c>
      <c r="L2447" s="26">
        <f t="shared" si="803"/>
        <v>2300</v>
      </c>
      <c r="M2447" s="27">
        <v>0.5</v>
      </c>
      <c r="O2447" s="1"/>
      <c r="P2447" s="2"/>
      <c r="Q2447" s="3"/>
      <c r="R2447" s="5"/>
    </row>
    <row r="2448" spans="2:18" x14ac:dyDescent="0.3">
      <c r="B2448" s="22" t="s">
        <v>10</v>
      </c>
      <c r="C2448" s="22">
        <v>1185732</v>
      </c>
      <c r="D2448" s="23">
        <v>44539</v>
      </c>
      <c r="E2448" s="22" t="s">
        <v>131</v>
      </c>
      <c r="F2448" s="22" t="s">
        <v>88</v>
      </c>
      <c r="G2448" s="22" t="s">
        <v>89</v>
      </c>
      <c r="H2448" s="22" t="s">
        <v>12</v>
      </c>
      <c r="I2448" s="24">
        <v>0.75000000000000011</v>
      </c>
      <c r="J2448" s="25">
        <v>8250</v>
      </c>
      <c r="K2448" s="26">
        <f>I2448*J2448</f>
        <v>6187.5000000000009</v>
      </c>
      <c r="L2448" s="26">
        <f>K2448*M2448</f>
        <v>2475.0000000000005</v>
      </c>
      <c r="M2448" s="27">
        <v>0.4</v>
      </c>
      <c r="O2448" s="1"/>
      <c r="P2448" s="2"/>
      <c r="Q2448" s="3"/>
      <c r="R2448" s="5"/>
    </row>
    <row r="2449" spans="1:18" x14ac:dyDescent="0.3">
      <c r="B2449" s="22" t="s">
        <v>10</v>
      </c>
      <c r="C2449" s="22">
        <v>1185732</v>
      </c>
      <c r="D2449" s="23">
        <v>44539</v>
      </c>
      <c r="E2449" s="22" t="s">
        <v>131</v>
      </c>
      <c r="F2449" s="22" t="s">
        <v>88</v>
      </c>
      <c r="G2449" s="22" t="s">
        <v>89</v>
      </c>
      <c r="H2449" s="22" t="s">
        <v>15</v>
      </c>
      <c r="I2449" s="24">
        <v>0.65000000000000013</v>
      </c>
      <c r="J2449" s="25">
        <v>6250</v>
      </c>
      <c r="K2449" s="26">
        <f>I2449*J2449</f>
        <v>4062.5000000000009</v>
      </c>
      <c r="L2449" s="26">
        <f>K2449*M2449</f>
        <v>1421.8750000000002</v>
      </c>
      <c r="M2449" s="27">
        <v>0.35</v>
      </c>
      <c r="O2449" s="1"/>
      <c r="P2449" s="2"/>
      <c r="Q2449" s="3"/>
      <c r="R2449" s="5"/>
    </row>
    <row r="2450" spans="1:18" x14ac:dyDescent="0.3">
      <c r="B2450" s="22" t="s">
        <v>10</v>
      </c>
      <c r="C2450" s="22">
        <v>1185732</v>
      </c>
      <c r="D2450" s="23">
        <v>44539</v>
      </c>
      <c r="E2450" s="22" t="s">
        <v>131</v>
      </c>
      <c r="F2450" s="22" t="s">
        <v>88</v>
      </c>
      <c r="G2450" s="22" t="s">
        <v>89</v>
      </c>
      <c r="H2450" s="22" t="s">
        <v>13</v>
      </c>
      <c r="I2450" s="24">
        <v>0.65000000000000013</v>
      </c>
      <c r="J2450" s="25">
        <v>5750</v>
      </c>
      <c r="K2450" s="26">
        <f t="shared" ref="K2450:K2453" si="804">I2450*J2450</f>
        <v>3737.5000000000009</v>
      </c>
      <c r="L2450" s="26">
        <f t="shared" ref="L2450:L2453" si="805">K2450*M2450</f>
        <v>1495.0000000000005</v>
      </c>
      <c r="M2450" s="27">
        <v>0.4</v>
      </c>
      <c r="O2450" s="1"/>
      <c r="P2450" s="2"/>
      <c r="Q2450" s="3"/>
      <c r="R2450" s="5"/>
    </row>
    <row r="2451" spans="1:18" x14ac:dyDescent="0.3">
      <c r="B2451" s="22" t="s">
        <v>10</v>
      </c>
      <c r="C2451" s="22">
        <v>1185732</v>
      </c>
      <c r="D2451" s="23">
        <v>44539</v>
      </c>
      <c r="E2451" s="22" t="s">
        <v>131</v>
      </c>
      <c r="F2451" s="22" t="s">
        <v>88</v>
      </c>
      <c r="G2451" s="22" t="s">
        <v>89</v>
      </c>
      <c r="H2451" s="22" t="s">
        <v>14</v>
      </c>
      <c r="I2451" s="24">
        <v>0.65000000000000013</v>
      </c>
      <c r="J2451" s="25">
        <v>5250</v>
      </c>
      <c r="K2451" s="26">
        <f t="shared" si="804"/>
        <v>3412.5000000000009</v>
      </c>
      <c r="L2451" s="26">
        <f t="shared" si="805"/>
        <v>1365.0000000000005</v>
      </c>
      <c r="M2451" s="27">
        <v>0.4</v>
      </c>
      <c r="O2451" s="1"/>
      <c r="P2451" s="2"/>
      <c r="Q2451" s="3"/>
      <c r="R2451" s="5"/>
    </row>
    <row r="2452" spans="1:18" x14ac:dyDescent="0.3">
      <c r="B2452" s="22" t="s">
        <v>10</v>
      </c>
      <c r="C2452" s="22">
        <v>1185732</v>
      </c>
      <c r="D2452" s="23">
        <v>44539</v>
      </c>
      <c r="E2452" s="22" t="s">
        <v>131</v>
      </c>
      <c r="F2452" s="22" t="s">
        <v>88</v>
      </c>
      <c r="G2452" s="22" t="s">
        <v>89</v>
      </c>
      <c r="H2452" s="22" t="s">
        <v>16</v>
      </c>
      <c r="I2452" s="24">
        <v>0.75000000000000011</v>
      </c>
      <c r="J2452" s="25">
        <v>5250</v>
      </c>
      <c r="K2452" s="26">
        <f t="shared" si="804"/>
        <v>3937.5000000000005</v>
      </c>
      <c r="L2452" s="26">
        <f t="shared" si="805"/>
        <v>1378.125</v>
      </c>
      <c r="M2452" s="27">
        <v>0.35</v>
      </c>
      <c r="O2452" s="1"/>
      <c r="P2452" s="2"/>
      <c r="Q2452" s="3"/>
      <c r="R2452" s="5"/>
    </row>
    <row r="2453" spans="1:18" x14ac:dyDescent="0.3">
      <c r="B2453" s="22" t="s">
        <v>10</v>
      </c>
      <c r="C2453" s="22">
        <v>1185732</v>
      </c>
      <c r="D2453" s="23">
        <v>44539</v>
      </c>
      <c r="E2453" s="22" t="s">
        <v>131</v>
      </c>
      <c r="F2453" s="22" t="s">
        <v>88</v>
      </c>
      <c r="G2453" s="22" t="s">
        <v>89</v>
      </c>
      <c r="H2453" s="22" t="s">
        <v>17</v>
      </c>
      <c r="I2453" s="24">
        <v>0.8</v>
      </c>
      <c r="J2453" s="25">
        <v>6250</v>
      </c>
      <c r="K2453" s="26">
        <f t="shared" si="804"/>
        <v>5000</v>
      </c>
      <c r="L2453" s="26">
        <f t="shared" si="805"/>
        <v>2500</v>
      </c>
      <c r="M2453" s="27">
        <v>0.5</v>
      </c>
      <c r="O2453" s="1"/>
      <c r="P2453" s="2"/>
      <c r="Q2453" s="3"/>
      <c r="R2453" s="5"/>
    </row>
    <row r="2454" spans="1:18" x14ac:dyDescent="0.3">
      <c r="A2454" s="8" t="s">
        <v>40</v>
      </c>
      <c r="B2454" s="22" t="s">
        <v>10</v>
      </c>
      <c r="C2454" s="22">
        <v>1185732</v>
      </c>
      <c r="D2454" s="23">
        <v>44218</v>
      </c>
      <c r="E2454" s="22" t="s">
        <v>30</v>
      </c>
      <c r="F2454" s="22" t="s">
        <v>90</v>
      </c>
      <c r="G2454" s="22" t="s">
        <v>91</v>
      </c>
      <c r="H2454" s="22" t="s">
        <v>12</v>
      </c>
      <c r="I2454" s="24">
        <v>0.4</v>
      </c>
      <c r="J2454" s="25">
        <v>5000</v>
      </c>
      <c r="K2454" s="26">
        <f>I2454*J2454</f>
        <v>2000</v>
      </c>
      <c r="L2454" s="26">
        <f>K2454*M2454</f>
        <v>800</v>
      </c>
      <c r="M2454" s="27">
        <v>0.4</v>
      </c>
      <c r="O2454" s="1"/>
      <c r="P2454" s="2"/>
      <c r="Q2454" s="3"/>
      <c r="R2454" s="5"/>
    </row>
    <row r="2455" spans="1:18" x14ac:dyDescent="0.3">
      <c r="B2455" s="22" t="s">
        <v>10</v>
      </c>
      <c r="C2455" s="22">
        <v>1185732</v>
      </c>
      <c r="D2455" s="23">
        <v>44218</v>
      </c>
      <c r="E2455" s="22" t="s">
        <v>30</v>
      </c>
      <c r="F2455" s="22" t="s">
        <v>90</v>
      </c>
      <c r="G2455" s="22" t="s">
        <v>91</v>
      </c>
      <c r="H2455" s="22" t="s">
        <v>15</v>
      </c>
      <c r="I2455" s="24">
        <v>0.4</v>
      </c>
      <c r="J2455" s="25">
        <v>3000</v>
      </c>
      <c r="K2455" s="26">
        <f>I2455*J2455</f>
        <v>1200</v>
      </c>
      <c r="L2455" s="26">
        <f>K2455*M2455</f>
        <v>420</v>
      </c>
      <c r="M2455" s="27">
        <v>0.35</v>
      </c>
      <c r="O2455" s="1"/>
      <c r="P2455" s="2"/>
      <c r="Q2455" s="3"/>
      <c r="R2455" s="5"/>
    </row>
    <row r="2456" spans="1:18" x14ac:dyDescent="0.3">
      <c r="B2456" s="22" t="s">
        <v>10</v>
      </c>
      <c r="C2456" s="22">
        <v>1185732</v>
      </c>
      <c r="D2456" s="23">
        <v>44218</v>
      </c>
      <c r="E2456" s="22" t="s">
        <v>30</v>
      </c>
      <c r="F2456" s="22" t="s">
        <v>90</v>
      </c>
      <c r="G2456" s="22" t="s">
        <v>91</v>
      </c>
      <c r="H2456" s="22" t="s">
        <v>13</v>
      </c>
      <c r="I2456" s="24">
        <v>0.30000000000000004</v>
      </c>
      <c r="J2456" s="25">
        <v>3000</v>
      </c>
      <c r="K2456" s="26">
        <f t="shared" ref="K2456:K2459" si="806">I2456*J2456</f>
        <v>900.00000000000011</v>
      </c>
      <c r="L2456" s="26">
        <f t="shared" ref="L2456:L2459" si="807">K2456*M2456</f>
        <v>360.00000000000006</v>
      </c>
      <c r="M2456" s="27">
        <v>0.4</v>
      </c>
      <c r="O2456" s="1"/>
      <c r="P2456" s="2"/>
      <c r="Q2456" s="3"/>
      <c r="R2456" s="5"/>
    </row>
    <row r="2457" spans="1:18" x14ac:dyDescent="0.3">
      <c r="B2457" s="22" t="s">
        <v>10</v>
      </c>
      <c r="C2457" s="22">
        <v>1185732</v>
      </c>
      <c r="D2457" s="23">
        <v>44218</v>
      </c>
      <c r="E2457" s="22" t="s">
        <v>30</v>
      </c>
      <c r="F2457" s="22" t="s">
        <v>90</v>
      </c>
      <c r="G2457" s="22" t="s">
        <v>91</v>
      </c>
      <c r="H2457" s="22" t="s">
        <v>14</v>
      </c>
      <c r="I2457" s="24">
        <v>0.35000000000000003</v>
      </c>
      <c r="J2457" s="25">
        <v>1500</v>
      </c>
      <c r="K2457" s="26">
        <f t="shared" si="806"/>
        <v>525</v>
      </c>
      <c r="L2457" s="26">
        <f t="shared" si="807"/>
        <v>210</v>
      </c>
      <c r="M2457" s="27">
        <v>0.4</v>
      </c>
      <c r="O2457" s="1"/>
      <c r="P2457" s="2"/>
      <c r="Q2457" s="3"/>
      <c r="R2457" s="5"/>
    </row>
    <row r="2458" spans="1:18" x14ac:dyDescent="0.3">
      <c r="B2458" s="22" t="s">
        <v>10</v>
      </c>
      <c r="C2458" s="22">
        <v>1185732</v>
      </c>
      <c r="D2458" s="23">
        <v>44218</v>
      </c>
      <c r="E2458" s="22" t="s">
        <v>30</v>
      </c>
      <c r="F2458" s="22" t="s">
        <v>90</v>
      </c>
      <c r="G2458" s="22" t="s">
        <v>91</v>
      </c>
      <c r="H2458" s="22" t="s">
        <v>16</v>
      </c>
      <c r="I2458" s="24">
        <v>0.49999999999999994</v>
      </c>
      <c r="J2458" s="25">
        <v>2000</v>
      </c>
      <c r="K2458" s="26">
        <f t="shared" si="806"/>
        <v>999.99999999999989</v>
      </c>
      <c r="L2458" s="26">
        <f t="shared" si="807"/>
        <v>349.99999999999994</v>
      </c>
      <c r="M2458" s="27">
        <v>0.35</v>
      </c>
      <c r="O2458" s="1"/>
      <c r="P2458" s="2"/>
      <c r="Q2458" s="3"/>
      <c r="R2458" s="5"/>
    </row>
    <row r="2459" spans="1:18" x14ac:dyDescent="0.3">
      <c r="B2459" s="22" t="s">
        <v>10</v>
      </c>
      <c r="C2459" s="22">
        <v>1185732</v>
      </c>
      <c r="D2459" s="23">
        <v>44218</v>
      </c>
      <c r="E2459" s="22" t="s">
        <v>30</v>
      </c>
      <c r="F2459" s="22" t="s">
        <v>90</v>
      </c>
      <c r="G2459" s="22" t="s">
        <v>91</v>
      </c>
      <c r="H2459" s="22" t="s">
        <v>17</v>
      </c>
      <c r="I2459" s="24">
        <v>0.4</v>
      </c>
      <c r="J2459" s="25">
        <v>3000</v>
      </c>
      <c r="K2459" s="26">
        <f t="shared" si="806"/>
        <v>1200</v>
      </c>
      <c r="L2459" s="26">
        <f t="shared" si="807"/>
        <v>480</v>
      </c>
      <c r="M2459" s="27">
        <v>0.4</v>
      </c>
      <c r="O2459" s="1"/>
      <c r="P2459" s="2"/>
      <c r="Q2459" s="3"/>
      <c r="R2459" s="5"/>
    </row>
    <row r="2460" spans="1:18" x14ac:dyDescent="0.3">
      <c r="B2460" s="22" t="s">
        <v>10</v>
      </c>
      <c r="C2460" s="22">
        <v>1185732</v>
      </c>
      <c r="D2460" s="23">
        <v>44249</v>
      </c>
      <c r="E2460" s="22" t="s">
        <v>30</v>
      </c>
      <c r="F2460" s="22" t="s">
        <v>90</v>
      </c>
      <c r="G2460" s="22" t="s">
        <v>91</v>
      </c>
      <c r="H2460" s="22" t="s">
        <v>12</v>
      </c>
      <c r="I2460" s="24">
        <v>0.4</v>
      </c>
      <c r="J2460" s="25">
        <v>5500</v>
      </c>
      <c r="K2460" s="26">
        <f>I2460*J2460</f>
        <v>2200</v>
      </c>
      <c r="L2460" s="26">
        <f>K2460*M2460</f>
        <v>880</v>
      </c>
      <c r="M2460" s="27">
        <v>0.4</v>
      </c>
      <c r="O2460" s="1"/>
      <c r="P2460" s="2"/>
      <c r="Q2460" s="3"/>
      <c r="R2460" s="5"/>
    </row>
    <row r="2461" spans="1:18" x14ac:dyDescent="0.3">
      <c r="B2461" s="22" t="s">
        <v>10</v>
      </c>
      <c r="C2461" s="22">
        <v>1185732</v>
      </c>
      <c r="D2461" s="23">
        <v>44249</v>
      </c>
      <c r="E2461" s="22" t="s">
        <v>30</v>
      </c>
      <c r="F2461" s="22" t="s">
        <v>90</v>
      </c>
      <c r="G2461" s="22" t="s">
        <v>91</v>
      </c>
      <c r="H2461" s="22" t="s">
        <v>15</v>
      </c>
      <c r="I2461" s="24">
        <v>0.4</v>
      </c>
      <c r="J2461" s="25">
        <v>2000</v>
      </c>
      <c r="K2461" s="26">
        <f>I2461*J2461</f>
        <v>800</v>
      </c>
      <c r="L2461" s="26">
        <f>K2461*M2461</f>
        <v>280</v>
      </c>
      <c r="M2461" s="27">
        <v>0.35</v>
      </c>
      <c r="O2461" s="1"/>
      <c r="P2461" s="2"/>
      <c r="Q2461" s="3"/>
      <c r="R2461" s="5"/>
    </row>
    <row r="2462" spans="1:18" x14ac:dyDescent="0.3">
      <c r="B2462" s="22" t="s">
        <v>10</v>
      </c>
      <c r="C2462" s="22">
        <v>1185732</v>
      </c>
      <c r="D2462" s="23">
        <v>44249</v>
      </c>
      <c r="E2462" s="22" t="s">
        <v>30</v>
      </c>
      <c r="F2462" s="22" t="s">
        <v>90</v>
      </c>
      <c r="G2462" s="22" t="s">
        <v>91</v>
      </c>
      <c r="H2462" s="22" t="s">
        <v>13</v>
      </c>
      <c r="I2462" s="24">
        <v>0.30000000000000004</v>
      </c>
      <c r="J2462" s="25">
        <v>2500</v>
      </c>
      <c r="K2462" s="26">
        <f t="shared" ref="K2462:K2465" si="808">I2462*J2462</f>
        <v>750.00000000000011</v>
      </c>
      <c r="L2462" s="26">
        <f t="shared" ref="L2462:L2465" si="809">K2462*M2462</f>
        <v>300.00000000000006</v>
      </c>
      <c r="M2462" s="27">
        <v>0.4</v>
      </c>
      <c r="O2462" s="1"/>
      <c r="P2462" s="2"/>
      <c r="Q2462" s="3"/>
      <c r="R2462" s="5"/>
    </row>
    <row r="2463" spans="1:18" x14ac:dyDescent="0.3">
      <c r="B2463" s="22" t="s">
        <v>10</v>
      </c>
      <c r="C2463" s="22">
        <v>1185732</v>
      </c>
      <c r="D2463" s="23">
        <v>44249</v>
      </c>
      <c r="E2463" s="22" t="s">
        <v>30</v>
      </c>
      <c r="F2463" s="22" t="s">
        <v>90</v>
      </c>
      <c r="G2463" s="22" t="s">
        <v>91</v>
      </c>
      <c r="H2463" s="22" t="s">
        <v>14</v>
      </c>
      <c r="I2463" s="24">
        <v>0.35000000000000003</v>
      </c>
      <c r="J2463" s="25">
        <v>1250</v>
      </c>
      <c r="K2463" s="26">
        <f t="shared" si="808"/>
        <v>437.50000000000006</v>
      </c>
      <c r="L2463" s="26">
        <f t="shared" si="809"/>
        <v>175.00000000000003</v>
      </c>
      <c r="M2463" s="27">
        <v>0.4</v>
      </c>
      <c r="O2463" s="1"/>
      <c r="P2463" s="2"/>
      <c r="Q2463" s="3"/>
      <c r="R2463" s="5"/>
    </row>
    <row r="2464" spans="1:18" x14ac:dyDescent="0.3">
      <c r="B2464" s="22" t="s">
        <v>10</v>
      </c>
      <c r="C2464" s="22">
        <v>1185732</v>
      </c>
      <c r="D2464" s="23">
        <v>44249</v>
      </c>
      <c r="E2464" s="22" t="s">
        <v>30</v>
      </c>
      <c r="F2464" s="22" t="s">
        <v>90</v>
      </c>
      <c r="G2464" s="22" t="s">
        <v>91</v>
      </c>
      <c r="H2464" s="22" t="s">
        <v>16</v>
      </c>
      <c r="I2464" s="24">
        <v>0.49999999999999994</v>
      </c>
      <c r="J2464" s="25">
        <v>2000</v>
      </c>
      <c r="K2464" s="26">
        <f t="shared" si="808"/>
        <v>999.99999999999989</v>
      </c>
      <c r="L2464" s="26">
        <f t="shared" si="809"/>
        <v>349.99999999999994</v>
      </c>
      <c r="M2464" s="27">
        <v>0.35</v>
      </c>
      <c r="O2464" s="1"/>
      <c r="P2464" s="2"/>
      <c r="Q2464" s="3"/>
      <c r="R2464" s="5"/>
    </row>
    <row r="2465" spans="2:18" x14ac:dyDescent="0.3">
      <c r="B2465" s="22" t="s">
        <v>10</v>
      </c>
      <c r="C2465" s="22">
        <v>1185732</v>
      </c>
      <c r="D2465" s="23">
        <v>44249</v>
      </c>
      <c r="E2465" s="22" t="s">
        <v>30</v>
      </c>
      <c r="F2465" s="22" t="s">
        <v>90</v>
      </c>
      <c r="G2465" s="22" t="s">
        <v>91</v>
      </c>
      <c r="H2465" s="22" t="s">
        <v>17</v>
      </c>
      <c r="I2465" s="24">
        <v>0.4</v>
      </c>
      <c r="J2465" s="25">
        <v>3000</v>
      </c>
      <c r="K2465" s="26">
        <f t="shared" si="808"/>
        <v>1200</v>
      </c>
      <c r="L2465" s="26">
        <f t="shared" si="809"/>
        <v>480</v>
      </c>
      <c r="M2465" s="27">
        <v>0.4</v>
      </c>
      <c r="O2465" s="1"/>
      <c r="P2465" s="2"/>
      <c r="Q2465" s="3"/>
      <c r="R2465" s="5"/>
    </row>
    <row r="2466" spans="2:18" x14ac:dyDescent="0.3">
      <c r="B2466" s="22" t="s">
        <v>10</v>
      </c>
      <c r="C2466" s="22">
        <v>1185732</v>
      </c>
      <c r="D2466" s="23">
        <v>44276</v>
      </c>
      <c r="E2466" s="22" t="s">
        <v>30</v>
      </c>
      <c r="F2466" s="22" t="s">
        <v>90</v>
      </c>
      <c r="G2466" s="22" t="s">
        <v>91</v>
      </c>
      <c r="H2466" s="22" t="s">
        <v>12</v>
      </c>
      <c r="I2466" s="24">
        <v>0.45</v>
      </c>
      <c r="J2466" s="25">
        <v>5200</v>
      </c>
      <c r="K2466" s="26">
        <f>I2466*J2466</f>
        <v>2340</v>
      </c>
      <c r="L2466" s="26">
        <f>K2466*M2466</f>
        <v>936</v>
      </c>
      <c r="M2466" s="27">
        <v>0.4</v>
      </c>
      <c r="O2466" s="1"/>
      <c r="P2466" s="2"/>
      <c r="Q2466" s="3"/>
      <c r="R2466" s="5"/>
    </row>
    <row r="2467" spans="2:18" x14ac:dyDescent="0.3">
      <c r="B2467" s="22" t="s">
        <v>10</v>
      </c>
      <c r="C2467" s="22">
        <v>1185732</v>
      </c>
      <c r="D2467" s="23">
        <v>44276</v>
      </c>
      <c r="E2467" s="22" t="s">
        <v>30</v>
      </c>
      <c r="F2467" s="22" t="s">
        <v>90</v>
      </c>
      <c r="G2467" s="22" t="s">
        <v>91</v>
      </c>
      <c r="H2467" s="22" t="s">
        <v>15</v>
      </c>
      <c r="I2467" s="24">
        <v>0.45</v>
      </c>
      <c r="J2467" s="25">
        <v>2250</v>
      </c>
      <c r="K2467" s="26">
        <f>I2467*J2467</f>
        <v>1012.5</v>
      </c>
      <c r="L2467" s="26">
        <f>K2467*M2467</f>
        <v>354.375</v>
      </c>
      <c r="M2467" s="27">
        <v>0.35</v>
      </c>
      <c r="O2467" s="1"/>
      <c r="P2467" s="2"/>
      <c r="Q2467" s="3"/>
      <c r="R2467" s="5"/>
    </row>
    <row r="2468" spans="2:18" x14ac:dyDescent="0.3">
      <c r="B2468" s="22" t="s">
        <v>10</v>
      </c>
      <c r="C2468" s="22">
        <v>1185732</v>
      </c>
      <c r="D2468" s="23">
        <v>44276</v>
      </c>
      <c r="E2468" s="22" t="s">
        <v>30</v>
      </c>
      <c r="F2468" s="22" t="s">
        <v>90</v>
      </c>
      <c r="G2468" s="22" t="s">
        <v>91</v>
      </c>
      <c r="H2468" s="22" t="s">
        <v>13</v>
      </c>
      <c r="I2468" s="24">
        <v>0.35000000000000003</v>
      </c>
      <c r="J2468" s="25">
        <v>2500</v>
      </c>
      <c r="K2468" s="26">
        <f t="shared" ref="K2468:K2471" si="810">I2468*J2468</f>
        <v>875.00000000000011</v>
      </c>
      <c r="L2468" s="26">
        <f t="shared" ref="L2468:L2471" si="811">K2468*M2468</f>
        <v>350.00000000000006</v>
      </c>
      <c r="M2468" s="27">
        <v>0.4</v>
      </c>
      <c r="O2468" s="1"/>
      <c r="P2468" s="2"/>
      <c r="Q2468" s="3"/>
      <c r="R2468" s="5"/>
    </row>
    <row r="2469" spans="2:18" x14ac:dyDescent="0.3">
      <c r="B2469" s="22" t="s">
        <v>10</v>
      </c>
      <c r="C2469" s="22">
        <v>1185732</v>
      </c>
      <c r="D2469" s="23">
        <v>44276</v>
      </c>
      <c r="E2469" s="22" t="s">
        <v>30</v>
      </c>
      <c r="F2469" s="22" t="s">
        <v>90</v>
      </c>
      <c r="G2469" s="22" t="s">
        <v>91</v>
      </c>
      <c r="H2469" s="22" t="s">
        <v>14</v>
      </c>
      <c r="I2469" s="24">
        <v>0.4</v>
      </c>
      <c r="J2469" s="25">
        <v>1000</v>
      </c>
      <c r="K2469" s="26">
        <f t="shared" si="810"/>
        <v>400</v>
      </c>
      <c r="L2469" s="26">
        <f t="shared" si="811"/>
        <v>160</v>
      </c>
      <c r="M2469" s="27">
        <v>0.4</v>
      </c>
      <c r="O2469" s="1"/>
      <c r="P2469" s="2"/>
      <c r="Q2469" s="3"/>
      <c r="R2469" s="5"/>
    </row>
    <row r="2470" spans="2:18" x14ac:dyDescent="0.3">
      <c r="B2470" s="22" t="s">
        <v>10</v>
      </c>
      <c r="C2470" s="22">
        <v>1185732</v>
      </c>
      <c r="D2470" s="23">
        <v>44276</v>
      </c>
      <c r="E2470" s="22" t="s">
        <v>30</v>
      </c>
      <c r="F2470" s="22" t="s">
        <v>90</v>
      </c>
      <c r="G2470" s="22" t="s">
        <v>91</v>
      </c>
      <c r="H2470" s="22" t="s">
        <v>16</v>
      </c>
      <c r="I2470" s="24">
        <v>0.54999999999999993</v>
      </c>
      <c r="J2470" s="25">
        <v>1500</v>
      </c>
      <c r="K2470" s="26">
        <f t="shared" si="810"/>
        <v>824.99999999999989</v>
      </c>
      <c r="L2470" s="26">
        <f t="shared" si="811"/>
        <v>288.74999999999994</v>
      </c>
      <c r="M2470" s="27">
        <v>0.35</v>
      </c>
      <c r="O2470" s="1"/>
      <c r="P2470" s="2"/>
      <c r="Q2470" s="3"/>
      <c r="R2470" s="5"/>
    </row>
    <row r="2471" spans="2:18" x14ac:dyDescent="0.3">
      <c r="B2471" s="22" t="s">
        <v>10</v>
      </c>
      <c r="C2471" s="22">
        <v>1185732</v>
      </c>
      <c r="D2471" s="23">
        <v>44276</v>
      </c>
      <c r="E2471" s="22" t="s">
        <v>30</v>
      </c>
      <c r="F2471" s="22" t="s">
        <v>90</v>
      </c>
      <c r="G2471" s="22" t="s">
        <v>91</v>
      </c>
      <c r="H2471" s="22" t="s">
        <v>17</v>
      </c>
      <c r="I2471" s="24">
        <v>0.45</v>
      </c>
      <c r="J2471" s="25">
        <v>2500</v>
      </c>
      <c r="K2471" s="26">
        <f t="shared" si="810"/>
        <v>1125</v>
      </c>
      <c r="L2471" s="26">
        <f t="shared" si="811"/>
        <v>450</v>
      </c>
      <c r="M2471" s="27">
        <v>0.4</v>
      </c>
      <c r="O2471" s="1"/>
      <c r="P2471" s="2"/>
      <c r="Q2471" s="3"/>
      <c r="R2471" s="5"/>
    </row>
    <row r="2472" spans="2:18" x14ac:dyDescent="0.3">
      <c r="B2472" s="22" t="s">
        <v>10</v>
      </c>
      <c r="C2472" s="22">
        <v>1185732</v>
      </c>
      <c r="D2472" s="23">
        <v>44308</v>
      </c>
      <c r="E2472" s="22" t="s">
        <v>30</v>
      </c>
      <c r="F2472" s="22" t="s">
        <v>90</v>
      </c>
      <c r="G2472" s="22" t="s">
        <v>91</v>
      </c>
      <c r="H2472" s="22" t="s">
        <v>12</v>
      </c>
      <c r="I2472" s="24">
        <v>0.45</v>
      </c>
      <c r="J2472" s="25">
        <v>4750</v>
      </c>
      <c r="K2472" s="26">
        <f>I2472*J2472</f>
        <v>2137.5</v>
      </c>
      <c r="L2472" s="26">
        <f>K2472*M2472</f>
        <v>855</v>
      </c>
      <c r="M2472" s="27">
        <v>0.4</v>
      </c>
      <c r="O2472" s="1"/>
      <c r="P2472" s="2"/>
      <c r="Q2472" s="3"/>
      <c r="R2472" s="5"/>
    </row>
    <row r="2473" spans="2:18" x14ac:dyDescent="0.3">
      <c r="B2473" s="22" t="s">
        <v>10</v>
      </c>
      <c r="C2473" s="22">
        <v>1185732</v>
      </c>
      <c r="D2473" s="23">
        <v>44308</v>
      </c>
      <c r="E2473" s="22" t="s">
        <v>30</v>
      </c>
      <c r="F2473" s="22" t="s">
        <v>90</v>
      </c>
      <c r="G2473" s="22" t="s">
        <v>91</v>
      </c>
      <c r="H2473" s="22" t="s">
        <v>15</v>
      </c>
      <c r="I2473" s="24">
        <v>0.45</v>
      </c>
      <c r="J2473" s="25">
        <v>1750</v>
      </c>
      <c r="K2473" s="26">
        <f>I2473*J2473</f>
        <v>787.5</v>
      </c>
      <c r="L2473" s="26">
        <f>K2473*M2473</f>
        <v>275.625</v>
      </c>
      <c r="M2473" s="27">
        <v>0.35</v>
      </c>
      <c r="O2473" s="1"/>
      <c r="P2473" s="2"/>
      <c r="Q2473" s="3"/>
      <c r="R2473" s="5"/>
    </row>
    <row r="2474" spans="2:18" x14ac:dyDescent="0.3">
      <c r="B2474" s="22" t="s">
        <v>10</v>
      </c>
      <c r="C2474" s="22">
        <v>1185732</v>
      </c>
      <c r="D2474" s="23">
        <v>44308</v>
      </c>
      <c r="E2474" s="22" t="s">
        <v>30</v>
      </c>
      <c r="F2474" s="22" t="s">
        <v>90</v>
      </c>
      <c r="G2474" s="22" t="s">
        <v>91</v>
      </c>
      <c r="H2474" s="22" t="s">
        <v>13</v>
      </c>
      <c r="I2474" s="24">
        <v>0.4</v>
      </c>
      <c r="J2474" s="25">
        <v>1750</v>
      </c>
      <c r="K2474" s="26">
        <f t="shared" ref="K2474:K2477" si="812">I2474*J2474</f>
        <v>700</v>
      </c>
      <c r="L2474" s="26">
        <f t="shared" ref="L2474:L2477" si="813">K2474*M2474</f>
        <v>280</v>
      </c>
      <c r="M2474" s="27">
        <v>0.4</v>
      </c>
      <c r="O2474" s="1"/>
      <c r="P2474" s="2"/>
      <c r="Q2474" s="3"/>
      <c r="R2474" s="5"/>
    </row>
    <row r="2475" spans="2:18" x14ac:dyDescent="0.3">
      <c r="B2475" s="22" t="s">
        <v>10</v>
      </c>
      <c r="C2475" s="22">
        <v>1185732</v>
      </c>
      <c r="D2475" s="23">
        <v>44308</v>
      </c>
      <c r="E2475" s="22" t="s">
        <v>30</v>
      </c>
      <c r="F2475" s="22" t="s">
        <v>90</v>
      </c>
      <c r="G2475" s="22" t="s">
        <v>91</v>
      </c>
      <c r="H2475" s="22" t="s">
        <v>14</v>
      </c>
      <c r="I2475" s="24">
        <v>0.45</v>
      </c>
      <c r="J2475" s="25">
        <v>1000</v>
      </c>
      <c r="K2475" s="26">
        <f t="shared" si="812"/>
        <v>450</v>
      </c>
      <c r="L2475" s="26">
        <f t="shared" si="813"/>
        <v>180</v>
      </c>
      <c r="M2475" s="27">
        <v>0.4</v>
      </c>
      <c r="O2475" s="1"/>
      <c r="P2475" s="2"/>
      <c r="Q2475" s="3"/>
      <c r="R2475" s="5"/>
    </row>
    <row r="2476" spans="2:18" x14ac:dyDescent="0.3">
      <c r="B2476" s="22" t="s">
        <v>10</v>
      </c>
      <c r="C2476" s="22">
        <v>1185732</v>
      </c>
      <c r="D2476" s="23">
        <v>44308</v>
      </c>
      <c r="E2476" s="22" t="s">
        <v>30</v>
      </c>
      <c r="F2476" s="22" t="s">
        <v>90</v>
      </c>
      <c r="G2476" s="22" t="s">
        <v>91</v>
      </c>
      <c r="H2476" s="22" t="s">
        <v>16</v>
      </c>
      <c r="I2476" s="24">
        <v>0.5</v>
      </c>
      <c r="J2476" s="25">
        <v>1250</v>
      </c>
      <c r="K2476" s="26">
        <f t="shared" si="812"/>
        <v>625</v>
      </c>
      <c r="L2476" s="26">
        <f t="shared" si="813"/>
        <v>218.75</v>
      </c>
      <c r="M2476" s="27">
        <v>0.35</v>
      </c>
      <c r="O2476" s="1"/>
      <c r="P2476" s="2"/>
      <c r="Q2476" s="3"/>
      <c r="R2476" s="5"/>
    </row>
    <row r="2477" spans="2:18" x14ac:dyDescent="0.3">
      <c r="B2477" s="22" t="s">
        <v>10</v>
      </c>
      <c r="C2477" s="22">
        <v>1185732</v>
      </c>
      <c r="D2477" s="23">
        <v>44308</v>
      </c>
      <c r="E2477" s="22" t="s">
        <v>30</v>
      </c>
      <c r="F2477" s="22" t="s">
        <v>90</v>
      </c>
      <c r="G2477" s="22" t="s">
        <v>91</v>
      </c>
      <c r="H2477" s="22" t="s">
        <v>17</v>
      </c>
      <c r="I2477" s="24">
        <v>0.4</v>
      </c>
      <c r="J2477" s="25">
        <v>2500</v>
      </c>
      <c r="K2477" s="26">
        <f t="shared" si="812"/>
        <v>1000</v>
      </c>
      <c r="L2477" s="26">
        <f t="shared" si="813"/>
        <v>400</v>
      </c>
      <c r="M2477" s="27">
        <v>0.4</v>
      </c>
      <c r="O2477" s="1"/>
      <c r="P2477" s="2"/>
      <c r="Q2477" s="3"/>
      <c r="R2477" s="5"/>
    </row>
    <row r="2478" spans="2:18" x14ac:dyDescent="0.3">
      <c r="B2478" s="22" t="s">
        <v>10</v>
      </c>
      <c r="C2478" s="22">
        <v>1185732</v>
      </c>
      <c r="D2478" s="23">
        <v>44339</v>
      </c>
      <c r="E2478" s="22" t="s">
        <v>30</v>
      </c>
      <c r="F2478" s="22" t="s">
        <v>90</v>
      </c>
      <c r="G2478" s="22" t="s">
        <v>91</v>
      </c>
      <c r="H2478" s="22" t="s">
        <v>12</v>
      </c>
      <c r="I2478" s="24">
        <v>0.5</v>
      </c>
      <c r="J2478" s="25">
        <v>5200</v>
      </c>
      <c r="K2478" s="26">
        <f>I2478*J2478</f>
        <v>2600</v>
      </c>
      <c r="L2478" s="26">
        <f>K2478*M2478</f>
        <v>1040</v>
      </c>
      <c r="M2478" s="27">
        <v>0.4</v>
      </c>
      <c r="O2478" s="1"/>
      <c r="P2478" s="2"/>
      <c r="Q2478" s="3"/>
      <c r="R2478" s="5"/>
    </row>
    <row r="2479" spans="2:18" x14ac:dyDescent="0.3">
      <c r="B2479" s="22" t="s">
        <v>10</v>
      </c>
      <c r="C2479" s="22">
        <v>1185732</v>
      </c>
      <c r="D2479" s="23">
        <v>44339</v>
      </c>
      <c r="E2479" s="22" t="s">
        <v>30</v>
      </c>
      <c r="F2479" s="22" t="s">
        <v>90</v>
      </c>
      <c r="G2479" s="22" t="s">
        <v>91</v>
      </c>
      <c r="H2479" s="22" t="s">
        <v>15</v>
      </c>
      <c r="I2479" s="24">
        <v>0.45000000000000007</v>
      </c>
      <c r="J2479" s="25">
        <v>2250</v>
      </c>
      <c r="K2479" s="26">
        <f>I2479*J2479</f>
        <v>1012.5000000000001</v>
      </c>
      <c r="L2479" s="26">
        <f>K2479*M2479</f>
        <v>354.375</v>
      </c>
      <c r="M2479" s="27">
        <v>0.35</v>
      </c>
      <c r="O2479" s="1"/>
      <c r="P2479" s="2"/>
      <c r="Q2479" s="3"/>
      <c r="R2479" s="5"/>
    </row>
    <row r="2480" spans="2:18" x14ac:dyDescent="0.3">
      <c r="B2480" s="22" t="s">
        <v>10</v>
      </c>
      <c r="C2480" s="22">
        <v>1185732</v>
      </c>
      <c r="D2480" s="23">
        <v>44339</v>
      </c>
      <c r="E2480" s="22" t="s">
        <v>30</v>
      </c>
      <c r="F2480" s="22" t="s">
        <v>90</v>
      </c>
      <c r="G2480" s="22" t="s">
        <v>91</v>
      </c>
      <c r="H2480" s="22" t="s">
        <v>13</v>
      </c>
      <c r="I2480" s="24">
        <v>0.4</v>
      </c>
      <c r="J2480" s="25">
        <v>2000</v>
      </c>
      <c r="K2480" s="26">
        <f t="shared" ref="K2480:K2483" si="814">I2480*J2480</f>
        <v>800</v>
      </c>
      <c r="L2480" s="26">
        <f t="shared" ref="L2480:L2483" si="815">K2480*M2480</f>
        <v>320</v>
      </c>
      <c r="M2480" s="27">
        <v>0.4</v>
      </c>
      <c r="O2480" s="1"/>
      <c r="P2480" s="2"/>
      <c r="Q2480" s="3"/>
      <c r="R2480" s="5"/>
    </row>
    <row r="2481" spans="2:18" x14ac:dyDescent="0.3">
      <c r="B2481" s="22" t="s">
        <v>10</v>
      </c>
      <c r="C2481" s="22">
        <v>1185732</v>
      </c>
      <c r="D2481" s="23">
        <v>44339</v>
      </c>
      <c r="E2481" s="22" t="s">
        <v>30</v>
      </c>
      <c r="F2481" s="22" t="s">
        <v>90</v>
      </c>
      <c r="G2481" s="22" t="s">
        <v>91</v>
      </c>
      <c r="H2481" s="22" t="s">
        <v>14</v>
      </c>
      <c r="I2481" s="24">
        <v>0.4</v>
      </c>
      <c r="J2481" s="25">
        <v>1250</v>
      </c>
      <c r="K2481" s="26">
        <f t="shared" si="814"/>
        <v>500</v>
      </c>
      <c r="L2481" s="26">
        <f t="shared" si="815"/>
        <v>200</v>
      </c>
      <c r="M2481" s="27">
        <v>0.4</v>
      </c>
      <c r="O2481" s="1"/>
      <c r="P2481" s="2"/>
      <c r="Q2481" s="3"/>
      <c r="R2481" s="5"/>
    </row>
    <row r="2482" spans="2:18" x14ac:dyDescent="0.3">
      <c r="B2482" s="22" t="s">
        <v>10</v>
      </c>
      <c r="C2482" s="22">
        <v>1185732</v>
      </c>
      <c r="D2482" s="23">
        <v>44339</v>
      </c>
      <c r="E2482" s="22" t="s">
        <v>30</v>
      </c>
      <c r="F2482" s="22" t="s">
        <v>90</v>
      </c>
      <c r="G2482" s="22" t="s">
        <v>91</v>
      </c>
      <c r="H2482" s="22" t="s">
        <v>16</v>
      </c>
      <c r="I2482" s="24">
        <v>0.5</v>
      </c>
      <c r="J2482" s="25">
        <v>1500</v>
      </c>
      <c r="K2482" s="26">
        <f t="shared" si="814"/>
        <v>750</v>
      </c>
      <c r="L2482" s="26">
        <f t="shared" si="815"/>
        <v>262.5</v>
      </c>
      <c r="M2482" s="27">
        <v>0.35</v>
      </c>
      <c r="O2482" s="1"/>
      <c r="P2482" s="2"/>
      <c r="Q2482" s="3"/>
      <c r="R2482" s="5"/>
    </row>
    <row r="2483" spans="2:18" x14ac:dyDescent="0.3">
      <c r="B2483" s="22" t="s">
        <v>10</v>
      </c>
      <c r="C2483" s="22">
        <v>1185732</v>
      </c>
      <c r="D2483" s="23">
        <v>44339</v>
      </c>
      <c r="E2483" s="22" t="s">
        <v>30</v>
      </c>
      <c r="F2483" s="22" t="s">
        <v>90</v>
      </c>
      <c r="G2483" s="22" t="s">
        <v>91</v>
      </c>
      <c r="H2483" s="22" t="s">
        <v>17</v>
      </c>
      <c r="I2483" s="24">
        <v>0.55000000000000004</v>
      </c>
      <c r="J2483" s="25">
        <v>2750</v>
      </c>
      <c r="K2483" s="26">
        <f t="shared" si="814"/>
        <v>1512.5000000000002</v>
      </c>
      <c r="L2483" s="26">
        <f t="shared" si="815"/>
        <v>605.00000000000011</v>
      </c>
      <c r="M2483" s="27">
        <v>0.4</v>
      </c>
      <c r="O2483" s="1"/>
      <c r="P2483" s="2"/>
      <c r="Q2483" s="3"/>
      <c r="R2483" s="5"/>
    </row>
    <row r="2484" spans="2:18" x14ac:dyDescent="0.3">
      <c r="B2484" s="22" t="s">
        <v>10</v>
      </c>
      <c r="C2484" s="22">
        <v>1185732</v>
      </c>
      <c r="D2484" s="23">
        <v>44369</v>
      </c>
      <c r="E2484" s="22" t="s">
        <v>30</v>
      </c>
      <c r="F2484" s="22" t="s">
        <v>90</v>
      </c>
      <c r="G2484" s="22" t="s">
        <v>91</v>
      </c>
      <c r="H2484" s="22" t="s">
        <v>12</v>
      </c>
      <c r="I2484" s="24">
        <v>0.4</v>
      </c>
      <c r="J2484" s="25">
        <v>5250</v>
      </c>
      <c r="K2484" s="26">
        <f>I2484*J2484</f>
        <v>2100</v>
      </c>
      <c r="L2484" s="26">
        <f>K2484*M2484</f>
        <v>840</v>
      </c>
      <c r="M2484" s="27">
        <v>0.4</v>
      </c>
      <c r="O2484" s="1"/>
      <c r="P2484" s="2"/>
      <c r="Q2484" s="3"/>
      <c r="R2484" s="5"/>
    </row>
    <row r="2485" spans="2:18" x14ac:dyDescent="0.3">
      <c r="B2485" s="22" t="s">
        <v>10</v>
      </c>
      <c r="C2485" s="22">
        <v>1185732</v>
      </c>
      <c r="D2485" s="23">
        <v>44369</v>
      </c>
      <c r="E2485" s="22" t="s">
        <v>30</v>
      </c>
      <c r="F2485" s="22" t="s">
        <v>90</v>
      </c>
      <c r="G2485" s="22" t="s">
        <v>91</v>
      </c>
      <c r="H2485" s="22" t="s">
        <v>15</v>
      </c>
      <c r="I2485" s="24">
        <v>0.35000000000000009</v>
      </c>
      <c r="J2485" s="25">
        <v>2750</v>
      </c>
      <c r="K2485" s="26">
        <f>I2485*J2485</f>
        <v>962.50000000000023</v>
      </c>
      <c r="L2485" s="26">
        <f>K2485*M2485</f>
        <v>336.87500000000006</v>
      </c>
      <c r="M2485" s="27">
        <v>0.35</v>
      </c>
      <c r="O2485" s="1"/>
      <c r="P2485" s="2"/>
      <c r="Q2485" s="3"/>
      <c r="R2485" s="5"/>
    </row>
    <row r="2486" spans="2:18" x14ac:dyDescent="0.3">
      <c r="B2486" s="22" t="s">
        <v>10</v>
      </c>
      <c r="C2486" s="22">
        <v>1185732</v>
      </c>
      <c r="D2486" s="23">
        <v>44369</v>
      </c>
      <c r="E2486" s="22" t="s">
        <v>30</v>
      </c>
      <c r="F2486" s="22" t="s">
        <v>90</v>
      </c>
      <c r="G2486" s="22" t="s">
        <v>91</v>
      </c>
      <c r="H2486" s="22" t="s">
        <v>13</v>
      </c>
      <c r="I2486" s="24">
        <v>0.30000000000000004</v>
      </c>
      <c r="J2486" s="25">
        <v>2250</v>
      </c>
      <c r="K2486" s="26">
        <f t="shared" ref="K2486:K2489" si="816">I2486*J2486</f>
        <v>675.00000000000011</v>
      </c>
      <c r="L2486" s="26">
        <f t="shared" ref="L2486:L2489" si="817">K2486*M2486</f>
        <v>270.00000000000006</v>
      </c>
      <c r="M2486" s="27">
        <v>0.4</v>
      </c>
      <c r="O2486" s="1"/>
      <c r="P2486" s="2"/>
      <c r="Q2486" s="3"/>
      <c r="R2486" s="5"/>
    </row>
    <row r="2487" spans="2:18" x14ac:dyDescent="0.3">
      <c r="B2487" s="22" t="s">
        <v>10</v>
      </c>
      <c r="C2487" s="22">
        <v>1185732</v>
      </c>
      <c r="D2487" s="23">
        <v>44369</v>
      </c>
      <c r="E2487" s="22" t="s">
        <v>30</v>
      </c>
      <c r="F2487" s="22" t="s">
        <v>90</v>
      </c>
      <c r="G2487" s="22" t="s">
        <v>91</v>
      </c>
      <c r="H2487" s="22" t="s">
        <v>14</v>
      </c>
      <c r="I2487" s="24">
        <v>0.30000000000000004</v>
      </c>
      <c r="J2487" s="25">
        <v>2000</v>
      </c>
      <c r="K2487" s="26">
        <f t="shared" si="816"/>
        <v>600.00000000000011</v>
      </c>
      <c r="L2487" s="26">
        <f t="shared" si="817"/>
        <v>240.00000000000006</v>
      </c>
      <c r="M2487" s="27">
        <v>0.4</v>
      </c>
      <c r="O2487" s="1"/>
      <c r="P2487" s="2"/>
      <c r="Q2487" s="3"/>
      <c r="R2487" s="5"/>
    </row>
    <row r="2488" spans="2:18" x14ac:dyDescent="0.3">
      <c r="B2488" s="22" t="s">
        <v>10</v>
      </c>
      <c r="C2488" s="22">
        <v>1185732</v>
      </c>
      <c r="D2488" s="23">
        <v>44369</v>
      </c>
      <c r="E2488" s="22" t="s">
        <v>30</v>
      </c>
      <c r="F2488" s="22" t="s">
        <v>90</v>
      </c>
      <c r="G2488" s="22" t="s">
        <v>91</v>
      </c>
      <c r="H2488" s="22" t="s">
        <v>16</v>
      </c>
      <c r="I2488" s="24">
        <v>0.5</v>
      </c>
      <c r="J2488" s="25">
        <v>2000</v>
      </c>
      <c r="K2488" s="26">
        <f t="shared" si="816"/>
        <v>1000</v>
      </c>
      <c r="L2488" s="26">
        <f t="shared" si="817"/>
        <v>350</v>
      </c>
      <c r="M2488" s="27">
        <v>0.35</v>
      </c>
      <c r="O2488" s="1"/>
      <c r="P2488" s="2"/>
      <c r="Q2488" s="3"/>
      <c r="R2488" s="5"/>
    </row>
    <row r="2489" spans="2:18" x14ac:dyDescent="0.3">
      <c r="B2489" s="22" t="s">
        <v>10</v>
      </c>
      <c r="C2489" s="22">
        <v>1185732</v>
      </c>
      <c r="D2489" s="23">
        <v>44369</v>
      </c>
      <c r="E2489" s="22" t="s">
        <v>30</v>
      </c>
      <c r="F2489" s="22" t="s">
        <v>90</v>
      </c>
      <c r="G2489" s="22" t="s">
        <v>91</v>
      </c>
      <c r="H2489" s="22" t="s">
        <v>17</v>
      </c>
      <c r="I2489" s="24">
        <v>0.55000000000000004</v>
      </c>
      <c r="J2489" s="25">
        <v>3750</v>
      </c>
      <c r="K2489" s="26">
        <f t="shared" si="816"/>
        <v>2062.5</v>
      </c>
      <c r="L2489" s="26">
        <f t="shared" si="817"/>
        <v>825</v>
      </c>
      <c r="M2489" s="27">
        <v>0.4</v>
      </c>
      <c r="O2489" s="1"/>
      <c r="P2489" s="2"/>
      <c r="Q2489" s="3"/>
      <c r="R2489" s="5"/>
    </row>
    <row r="2490" spans="2:18" x14ac:dyDescent="0.3">
      <c r="B2490" s="22" t="s">
        <v>10</v>
      </c>
      <c r="C2490" s="22">
        <v>1185732</v>
      </c>
      <c r="D2490" s="23">
        <v>44398</v>
      </c>
      <c r="E2490" s="22" t="s">
        <v>30</v>
      </c>
      <c r="F2490" s="22" t="s">
        <v>90</v>
      </c>
      <c r="G2490" s="22" t="s">
        <v>91</v>
      </c>
      <c r="H2490" s="22" t="s">
        <v>12</v>
      </c>
      <c r="I2490" s="24">
        <v>0.5</v>
      </c>
      <c r="J2490" s="25">
        <v>6000</v>
      </c>
      <c r="K2490" s="26">
        <f>I2490*J2490</f>
        <v>3000</v>
      </c>
      <c r="L2490" s="26">
        <f>K2490*M2490</f>
        <v>1200</v>
      </c>
      <c r="M2490" s="27">
        <v>0.4</v>
      </c>
      <c r="O2490" s="1"/>
      <c r="P2490" s="2"/>
      <c r="Q2490" s="3"/>
      <c r="R2490" s="5"/>
    </row>
    <row r="2491" spans="2:18" x14ac:dyDescent="0.3">
      <c r="B2491" s="22" t="s">
        <v>10</v>
      </c>
      <c r="C2491" s="22">
        <v>1185732</v>
      </c>
      <c r="D2491" s="23">
        <v>44398</v>
      </c>
      <c r="E2491" s="22" t="s">
        <v>30</v>
      </c>
      <c r="F2491" s="22" t="s">
        <v>90</v>
      </c>
      <c r="G2491" s="22" t="s">
        <v>91</v>
      </c>
      <c r="H2491" s="22" t="s">
        <v>15</v>
      </c>
      <c r="I2491" s="24">
        <v>0.45000000000000007</v>
      </c>
      <c r="J2491" s="25">
        <v>3500</v>
      </c>
      <c r="K2491" s="26">
        <f>I2491*J2491</f>
        <v>1575.0000000000002</v>
      </c>
      <c r="L2491" s="26">
        <f>K2491*M2491</f>
        <v>551.25</v>
      </c>
      <c r="M2491" s="27">
        <v>0.35</v>
      </c>
      <c r="O2491" s="1"/>
      <c r="P2491" s="2"/>
      <c r="Q2491" s="3"/>
      <c r="R2491" s="5"/>
    </row>
    <row r="2492" spans="2:18" x14ac:dyDescent="0.3">
      <c r="B2492" s="22" t="s">
        <v>10</v>
      </c>
      <c r="C2492" s="22">
        <v>1185732</v>
      </c>
      <c r="D2492" s="23">
        <v>44398</v>
      </c>
      <c r="E2492" s="22" t="s">
        <v>30</v>
      </c>
      <c r="F2492" s="22" t="s">
        <v>90</v>
      </c>
      <c r="G2492" s="22" t="s">
        <v>91</v>
      </c>
      <c r="H2492" s="22" t="s">
        <v>13</v>
      </c>
      <c r="I2492" s="24">
        <v>0.4</v>
      </c>
      <c r="J2492" s="25">
        <v>2750</v>
      </c>
      <c r="K2492" s="26">
        <f t="shared" ref="K2492:K2495" si="818">I2492*J2492</f>
        <v>1100</v>
      </c>
      <c r="L2492" s="26">
        <f t="shared" ref="L2492:L2495" si="819">K2492*M2492</f>
        <v>440</v>
      </c>
      <c r="M2492" s="27">
        <v>0.4</v>
      </c>
      <c r="O2492" s="1"/>
      <c r="P2492" s="2"/>
      <c r="Q2492" s="3"/>
      <c r="R2492" s="5"/>
    </row>
    <row r="2493" spans="2:18" x14ac:dyDescent="0.3">
      <c r="B2493" s="22" t="s">
        <v>10</v>
      </c>
      <c r="C2493" s="22">
        <v>1185732</v>
      </c>
      <c r="D2493" s="23">
        <v>44398</v>
      </c>
      <c r="E2493" s="22" t="s">
        <v>30</v>
      </c>
      <c r="F2493" s="22" t="s">
        <v>90</v>
      </c>
      <c r="G2493" s="22" t="s">
        <v>91</v>
      </c>
      <c r="H2493" s="22" t="s">
        <v>14</v>
      </c>
      <c r="I2493" s="24">
        <v>0.4</v>
      </c>
      <c r="J2493" s="25">
        <v>2250</v>
      </c>
      <c r="K2493" s="26">
        <f t="shared" si="818"/>
        <v>900</v>
      </c>
      <c r="L2493" s="26">
        <f t="shared" si="819"/>
        <v>360</v>
      </c>
      <c r="M2493" s="27">
        <v>0.4</v>
      </c>
      <c r="O2493" s="1"/>
      <c r="P2493" s="2"/>
      <c r="Q2493" s="3"/>
      <c r="R2493" s="5"/>
    </row>
    <row r="2494" spans="2:18" x14ac:dyDescent="0.3">
      <c r="B2494" s="22" t="s">
        <v>10</v>
      </c>
      <c r="C2494" s="22">
        <v>1185732</v>
      </c>
      <c r="D2494" s="23">
        <v>44398</v>
      </c>
      <c r="E2494" s="22" t="s">
        <v>30</v>
      </c>
      <c r="F2494" s="22" t="s">
        <v>90</v>
      </c>
      <c r="G2494" s="22" t="s">
        <v>91</v>
      </c>
      <c r="H2494" s="22" t="s">
        <v>16</v>
      </c>
      <c r="I2494" s="24">
        <v>0.5</v>
      </c>
      <c r="J2494" s="25">
        <v>2500</v>
      </c>
      <c r="K2494" s="26">
        <f t="shared" si="818"/>
        <v>1250</v>
      </c>
      <c r="L2494" s="26">
        <f t="shared" si="819"/>
        <v>437.5</v>
      </c>
      <c r="M2494" s="27">
        <v>0.35</v>
      </c>
      <c r="O2494" s="1"/>
      <c r="P2494" s="2"/>
      <c r="Q2494" s="3"/>
      <c r="R2494" s="5"/>
    </row>
    <row r="2495" spans="2:18" x14ac:dyDescent="0.3">
      <c r="B2495" s="22" t="s">
        <v>10</v>
      </c>
      <c r="C2495" s="22">
        <v>1185732</v>
      </c>
      <c r="D2495" s="23">
        <v>44398</v>
      </c>
      <c r="E2495" s="22" t="s">
        <v>30</v>
      </c>
      <c r="F2495" s="22" t="s">
        <v>90</v>
      </c>
      <c r="G2495" s="22" t="s">
        <v>91</v>
      </c>
      <c r="H2495" s="22" t="s">
        <v>17</v>
      </c>
      <c r="I2495" s="24">
        <v>0.55000000000000004</v>
      </c>
      <c r="J2495" s="25">
        <v>4250</v>
      </c>
      <c r="K2495" s="26">
        <f t="shared" si="818"/>
        <v>2337.5</v>
      </c>
      <c r="L2495" s="26">
        <f t="shared" si="819"/>
        <v>935</v>
      </c>
      <c r="M2495" s="27">
        <v>0.4</v>
      </c>
      <c r="O2495" s="1"/>
      <c r="P2495" s="2"/>
      <c r="Q2495" s="3"/>
      <c r="R2495" s="5"/>
    </row>
    <row r="2496" spans="2:18" x14ac:dyDescent="0.3">
      <c r="B2496" s="22" t="s">
        <v>10</v>
      </c>
      <c r="C2496" s="22">
        <v>1185732</v>
      </c>
      <c r="D2496" s="23">
        <v>44430</v>
      </c>
      <c r="E2496" s="22" t="s">
        <v>30</v>
      </c>
      <c r="F2496" s="22" t="s">
        <v>90</v>
      </c>
      <c r="G2496" s="22" t="s">
        <v>91</v>
      </c>
      <c r="H2496" s="22" t="s">
        <v>12</v>
      </c>
      <c r="I2496" s="24">
        <v>0.5</v>
      </c>
      <c r="J2496" s="25">
        <v>5750</v>
      </c>
      <c r="K2496" s="26">
        <f>I2496*J2496</f>
        <v>2875</v>
      </c>
      <c r="L2496" s="26">
        <f>K2496*M2496</f>
        <v>1150</v>
      </c>
      <c r="M2496" s="27">
        <v>0.4</v>
      </c>
      <c r="O2496" s="1"/>
      <c r="P2496" s="2"/>
      <c r="Q2496" s="3"/>
      <c r="R2496" s="5"/>
    </row>
    <row r="2497" spans="2:18" x14ac:dyDescent="0.3">
      <c r="B2497" s="22" t="s">
        <v>10</v>
      </c>
      <c r="C2497" s="22">
        <v>1185732</v>
      </c>
      <c r="D2497" s="23">
        <v>44430</v>
      </c>
      <c r="E2497" s="22" t="s">
        <v>30</v>
      </c>
      <c r="F2497" s="22" t="s">
        <v>90</v>
      </c>
      <c r="G2497" s="22" t="s">
        <v>91</v>
      </c>
      <c r="H2497" s="22" t="s">
        <v>15</v>
      </c>
      <c r="I2497" s="24">
        <v>0.45000000000000007</v>
      </c>
      <c r="J2497" s="25">
        <v>3500</v>
      </c>
      <c r="K2497" s="26">
        <f>I2497*J2497</f>
        <v>1575.0000000000002</v>
      </c>
      <c r="L2497" s="26">
        <f>K2497*M2497</f>
        <v>551.25</v>
      </c>
      <c r="M2497" s="27">
        <v>0.35</v>
      </c>
      <c r="O2497" s="1"/>
      <c r="P2497" s="2"/>
      <c r="Q2497" s="3"/>
      <c r="R2497" s="5"/>
    </row>
    <row r="2498" spans="2:18" x14ac:dyDescent="0.3">
      <c r="B2498" s="22" t="s">
        <v>10</v>
      </c>
      <c r="C2498" s="22">
        <v>1185732</v>
      </c>
      <c r="D2498" s="23">
        <v>44430</v>
      </c>
      <c r="E2498" s="22" t="s">
        <v>30</v>
      </c>
      <c r="F2498" s="22" t="s">
        <v>90</v>
      </c>
      <c r="G2498" s="22" t="s">
        <v>91</v>
      </c>
      <c r="H2498" s="22" t="s">
        <v>13</v>
      </c>
      <c r="I2498" s="24">
        <v>0.4</v>
      </c>
      <c r="J2498" s="25">
        <v>2750</v>
      </c>
      <c r="K2498" s="26">
        <f t="shared" ref="K2498:K2501" si="820">I2498*J2498</f>
        <v>1100</v>
      </c>
      <c r="L2498" s="26">
        <f t="shared" ref="L2498:L2501" si="821">K2498*M2498</f>
        <v>440</v>
      </c>
      <c r="M2498" s="27">
        <v>0.4</v>
      </c>
      <c r="O2498" s="1"/>
      <c r="P2498" s="2"/>
      <c r="Q2498" s="3"/>
      <c r="R2498" s="5"/>
    </row>
    <row r="2499" spans="2:18" x14ac:dyDescent="0.3">
      <c r="B2499" s="22" t="s">
        <v>10</v>
      </c>
      <c r="C2499" s="22">
        <v>1185732</v>
      </c>
      <c r="D2499" s="23">
        <v>44430</v>
      </c>
      <c r="E2499" s="22" t="s">
        <v>30</v>
      </c>
      <c r="F2499" s="22" t="s">
        <v>90</v>
      </c>
      <c r="G2499" s="22" t="s">
        <v>91</v>
      </c>
      <c r="H2499" s="22" t="s">
        <v>14</v>
      </c>
      <c r="I2499" s="24">
        <v>0.4</v>
      </c>
      <c r="J2499" s="25">
        <v>2500</v>
      </c>
      <c r="K2499" s="26">
        <f t="shared" si="820"/>
        <v>1000</v>
      </c>
      <c r="L2499" s="26">
        <f t="shared" si="821"/>
        <v>400</v>
      </c>
      <c r="M2499" s="27">
        <v>0.4</v>
      </c>
      <c r="O2499" s="1"/>
      <c r="P2499" s="2"/>
      <c r="Q2499" s="3"/>
      <c r="R2499" s="5"/>
    </row>
    <row r="2500" spans="2:18" x14ac:dyDescent="0.3">
      <c r="B2500" s="22" t="s">
        <v>10</v>
      </c>
      <c r="C2500" s="22">
        <v>1185732</v>
      </c>
      <c r="D2500" s="23">
        <v>44430</v>
      </c>
      <c r="E2500" s="22" t="s">
        <v>30</v>
      </c>
      <c r="F2500" s="22" t="s">
        <v>90</v>
      </c>
      <c r="G2500" s="22" t="s">
        <v>91</v>
      </c>
      <c r="H2500" s="22" t="s">
        <v>16</v>
      </c>
      <c r="I2500" s="24">
        <v>0.5</v>
      </c>
      <c r="J2500" s="25">
        <v>2250</v>
      </c>
      <c r="K2500" s="26">
        <f t="shared" si="820"/>
        <v>1125</v>
      </c>
      <c r="L2500" s="26">
        <f t="shared" si="821"/>
        <v>393.75</v>
      </c>
      <c r="M2500" s="27">
        <v>0.35</v>
      </c>
      <c r="O2500" s="1"/>
      <c r="P2500" s="2"/>
      <c r="Q2500" s="3"/>
      <c r="R2500" s="5"/>
    </row>
    <row r="2501" spans="2:18" x14ac:dyDescent="0.3">
      <c r="B2501" s="22" t="s">
        <v>10</v>
      </c>
      <c r="C2501" s="22">
        <v>1185732</v>
      </c>
      <c r="D2501" s="23">
        <v>44430</v>
      </c>
      <c r="E2501" s="22" t="s">
        <v>30</v>
      </c>
      <c r="F2501" s="22" t="s">
        <v>90</v>
      </c>
      <c r="G2501" s="22" t="s">
        <v>91</v>
      </c>
      <c r="H2501" s="22" t="s">
        <v>17</v>
      </c>
      <c r="I2501" s="24">
        <v>0.55000000000000004</v>
      </c>
      <c r="J2501" s="25">
        <v>4000</v>
      </c>
      <c r="K2501" s="26">
        <f t="shared" si="820"/>
        <v>2200</v>
      </c>
      <c r="L2501" s="26">
        <f t="shared" si="821"/>
        <v>880</v>
      </c>
      <c r="M2501" s="27">
        <v>0.4</v>
      </c>
      <c r="O2501" s="1"/>
      <c r="P2501" s="2"/>
      <c r="Q2501" s="3"/>
      <c r="R2501" s="5"/>
    </row>
    <row r="2502" spans="2:18" x14ac:dyDescent="0.3">
      <c r="B2502" s="22" t="s">
        <v>10</v>
      </c>
      <c r="C2502" s="22">
        <v>1185732</v>
      </c>
      <c r="D2502" s="23">
        <v>44462</v>
      </c>
      <c r="E2502" s="22" t="s">
        <v>30</v>
      </c>
      <c r="F2502" s="22" t="s">
        <v>90</v>
      </c>
      <c r="G2502" s="22" t="s">
        <v>91</v>
      </c>
      <c r="H2502" s="22" t="s">
        <v>12</v>
      </c>
      <c r="I2502" s="24">
        <v>0.5</v>
      </c>
      <c r="J2502" s="25">
        <v>5250</v>
      </c>
      <c r="K2502" s="26">
        <f>I2502*J2502</f>
        <v>2625</v>
      </c>
      <c r="L2502" s="26">
        <f>K2502*M2502</f>
        <v>1050</v>
      </c>
      <c r="M2502" s="27">
        <v>0.4</v>
      </c>
      <c r="O2502" s="1"/>
      <c r="P2502" s="2"/>
      <c r="Q2502" s="3"/>
      <c r="R2502" s="5"/>
    </row>
    <row r="2503" spans="2:18" x14ac:dyDescent="0.3">
      <c r="B2503" s="22" t="s">
        <v>10</v>
      </c>
      <c r="C2503" s="22">
        <v>1185732</v>
      </c>
      <c r="D2503" s="23">
        <v>44462</v>
      </c>
      <c r="E2503" s="22" t="s">
        <v>30</v>
      </c>
      <c r="F2503" s="22" t="s">
        <v>90</v>
      </c>
      <c r="G2503" s="22" t="s">
        <v>91</v>
      </c>
      <c r="H2503" s="22" t="s">
        <v>15</v>
      </c>
      <c r="I2503" s="24">
        <v>0.45000000000000007</v>
      </c>
      <c r="J2503" s="25">
        <v>3250</v>
      </c>
      <c r="K2503" s="26">
        <f>I2503*J2503</f>
        <v>1462.5000000000002</v>
      </c>
      <c r="L2503" s="26">
        <f>K2503*M2503</f>
        <v>511.87500000000006</v>
      </c>
      <c r="M2503" s="27">
        <v>0.35</v>
      </c>
      <c r="O2503" s="1"/>
      <c r="P2503" s="2"/>
      <c r="Q2503" s="3"/>
      <c r="R2503" s="5"/>
    </row>
    <row r="2504" spans="2:18" x14ac:dyDescent="0.3">
      <c r="B2504" s="22" t="s">
        <v>10</v>
      </c>
      <c r="C2504" s="22">
        <v>1185732</v>
      </c>
      <c r="D2504" s="23">
        <v>44462</v>
      </c>
      <c r="E2504" s="22" t="s">
        <v>30</v>
      </c>
      <c r="F2504" s="22" t="s">
        <v>90</v>
      </c>
      <c r="G2504" s="22" t="s">
        <v>91</v>
      </c>
      <c r="H2504" s="22" t="s">
        <v>13</v>
      </c>
      <c r="I2504" s="24">
        <v>0.35000000000000003</v>
      </c>
      <c r="J2504" s="25">
        <v>2250</v>
      </c>
      <c r="K2504" s="26">
        <f t="shared" ref="K2504:K2507" si="822">I2504*J2504</f>
        <v>787.50000000000011</v>
      </c>
      <c r="L2504" s="26">
        <f t="shared" ref="L2504:L2507" si="823">K2504*M2504</f>
        <v>315.00000000000006</v>
      </c>
      <c r="M2504" s="27">
        <v>0.4</v>
      </c>
      <c r="O2504" s="1"/>
      <c r="P2504" s="2"/>
      <c r="Q2504" s="3"/>
      <c r="R2504" s="5"/>
    </row>
    <row r="2505" spans="2:18" x14ac:dyDescent="0.3">
      <c r="B2505" s="22" t="s">
        <v>10</v>
      </c>
      <c r="C2505" s="22">
        <v>1185732</v>
      </c>
      <c r="D2505" s="23">
        <v>44462</v>
      </c>
      <c r="E2505" s="22" t="s">
        <v>30</v>
      </c>
      <c r="F2505" s="22" t="s">
        <v>90</v>
      </c>
      <c r="G2505" s="22" t="s">
        <v>91</v>
      </c>
      <c r="H2505" s="22" t="s">
        <v>14</v>
      </c>
      <c r="I2505" s="24">
        <v>0.35000000000000003</v>
      </c>
      <c r="J2505" s="25">
        <v>2000</v>
      </c>
      <c r="K2505" s="26">
        <f t="shared" si="822"/>
        <v>700.00000000000011</v>
      </c>
      <c r="L2505" s="26">
        <f t="shared" si="823"/>
        <v>280.00000000000006</v>
      </c>
      <c r="M2505" s="27">
        <v>0.4</v>
      </c>
      <c r="O2505" s="1"/>
      <c r="P2505" s="2"/>
      <c r="Q2505" s="3"/>
      <c r="R2505" s="5"/>
    </row>
    <row r="2506" spans="2:18" x14ac:dyDescent="0.3">
      <c r="B2506" s="22" t="s">
        <v>10</v>
      </c>
      <c r="C2506" s="22">
        <v>1185732</v>
      </c>
      <c r="D2506" s="23">
        <v>44462</v>
      </c>
      <c r="E2506" s="22" t="s">
        <v>30</v>
      </c>
      <c r="F2506" s="22" t="s">
        <v>90</v>
      </c>
      <c r="G2506" s="22" t="s">
        <v>91</v>
      </c>
      <c r="H2506" s="22" t="s">
        <v>16</v>
      </c>
      <c r="I2506" s="24">
        <v>0.45</v>
      </c>
      <c r="J2506" s="25">
        <v>2000</v>
      </c>
      <c r="K2506" s="26">
        <f t="shared" si="822"/>
        <v>900</v>
      </c>
      <c r="L2506" s="26">
        <f t="shared" si="823"/>
        <v>315</v>
      </c>
      <c r="M2506" s="27">
        <v>0.35</v>
      </c>
      <c r="O2506" s="1"/>
      <c r="P2506" s="2"/>
      <c r="Q2506" s="3"/>
      <c r="R2506" s="5"/>
    </row>
    <row r="2507" spans="2:18" x14ac:dyDescent="0.3">
      <c r="B2507" s="22" t="s">
        <v>10</v>
      </c>
      <c r="C2507" s="22">
        <v>1185732</v>
      </c>
      <c r="D2507" s="23">
        <v>44462</v>
      </c>
      <c r="E2507" s="22" t="s">
        <v>30</v>
      </c>
      <c r="F2507" s="22" t="s">
        <v>90</v>
      </c>
      <c r="G2507" s="22" t="s">
        <v>91</v>
      </c>
      <c r="H2507" s="22" t="s">
        <v>17</v>
      </c>
      <c r="I2507" s="24">
        <v>0.5</v>
      </c>
      <c r="J2507" s="25">
        <v>2750</v>
      </c>
      <c r="K2507" s="26">
        <f t="shared" si="822"/>
        <v>1375</v>
      </c>
      <c r="L2507" s="26">
        <f t="shared" si="823"/>
        <v>550</v>
      </c>
      <c r="M2507" s="27">
        <v>0.4</v>
      </c>
      <c r="O2507" s="1"/>
      <c r="P2507" s="2"/>
      <c r="Q2507" s="3"/>
      <c r="R2507" s="5"/>
    </row>
    <row r="2508" spans="2:18" x14ac:dyDescent="0.3">
      <c r="B2508" s="22" t="s">
        <v>10</v>
      </c>
      <c r="C2508" s="22">
        <v>1185732</v>
      </c>
      <c r="D2508" s="23">
        <v>44491</v>
      </c>
      <c r="E2508" s="22" t="s">
        <v>30</v>
      </c>
      <c r="F2508" s="22" t="s">
        <v>90</v>
      </c>
      <c r="G2508" s="22" t="s">
        <v>91</v>
      </c>
      <c r="H2508" s="22" t="s">
        <v>12</v>
      </c>
      <c r="I2508" s="24">
        <v>0.54999999999999993</v>
      </c>
      <c r="J2508" s="25">
        <v>4500</v>
      </c>
      <c r="K2508" s="26">
        <f>I2508*J2508</f>
        <v>2474.9999999999995</v>
      </c>
      <c r="L2508" s="26">
        <f>K2508*M2508</f>
        <v>989.99999999999989</v>
      </c>
      <c r="M2508" s="27">
        <v>0.4</v>
      </c>
      <c r="O2508" s="1"/>
      <c r="P2508" s="2"/>
      <c r="Q2508" s="3"/>
      <c r="R2508" s="5"/>
    </row>
    <row r="2509" spans="2:18" x14ac:dyDescent="0.3">
      <c r="B2509" s="22" t="s">
        <v>10</v>
      </c>
      <c r="C2509" s="22">
        <v>1185732</v>
      </c>
      <c r="D2509" s="23">
        <v>44491</v>
      </c>
      <c r="E2509" s="22" t="s">
        <v>30</v>
      </c>
      <c r="F2509" s="22" t="s">
        <v>90</v>
      </c>
      <c r="G2509" s="22" t="s">
        <v>91</v>
      </c>
      <c r="H2509" s="22" t="s">
        <v>15</v>
      </c>
      <c r="I2509" s="24">
        <v>0.45</v>
      </c>
      <c r="J2509" s="25">
        <v>2750</v>
      </c>
      <c r="K2509" s="26">
        <f>I2509*J2509</f>
        <v>1237.5</v>
      </c>
      <c r="L2509" s="26">
        <f>K2509*M2509</f>
        <v>433.125</v>
      </c>
      <c r="M2509" s="27">
        <v>0.35</v>
      </c>
      <c r="O2509" s="1"/>
      <c r="P2509" s="2"/>
      <c r="Q2509" s="3"/>
      <c r="R2509" s="5"/>
    </row>
    <row r="2510" spans="2:18" x14ac:dyDescent="0.3">
      <c r="B2510" s="22" t="s">
        <v>10</v>
      </c>
      <c r="C2510" s="22">
        <v>1185732</v>
      </c>
      <c r="D2510" s="23">
        <v>44491</v>
      </c>
      <c r="E2510" s="22" t="s">
        <v>30</v>
      </c>
      <c r="F2510" s="22" t="s">
        <v>90</v>
      </c>
      <c r="G2510" s="22" t="s">
        <v>91</v>
      </c>
      <c r="H2510" s="22" t="s">
        <v>13</v>
      </c>
      <c r="I2510" s="24">
        <v>0.45</v>
      </c>
      <c r="J2510" s="25">
        <v>1750</v>
      </c>
      <c r="K2510" s="26">
        <f t="shared" ref="K2510:K2513" si="824">I2510*J2510</f>
        <v>787.5</v>
      </c>
      <c r="L2510" s="26">
        <f t="shared" ref="L2510:L2513" si="825">K2510*M2510</f>
        <v>315</v>
      </c>
      <c r="M2510" s="27">
        <v>0.4</v>
      </c>
      <c r="O2510" s="1"/>
      <c r="P2510" s="2"/>
      <c r="Q2510" s="3"/>
      <c r="R2510" s="5"/>
    </row>
    <row r="2511" spans="2:18" x14ac:dyDescent="0.3">
      <c r="B2511" s="22" t="s">
        <v>10</v>
      </c>
      <c r="C2511" s="22">
        <v>1185732</v>
      </c>
      <c r="D2511" s="23">
        <v>44491</v>
      </c>
      <c r="E2511" s="22" t="s">
        <v>30</v>
      </c>
      <c r="F2511" s="22" t="s">
        <v>90</v>
      </c>
      <c r="G2511" s="22" t="s">
        <v>91</v>
      </c>
      <c r="H2511" s="22" t="s">
        <v>14</v>
      </c>
      <c r="I2511" s="24">
        <v>0.45</v>
      </c>
      <c r="J2511" s="25">
        <v>1500</v>
      </c>
      <c r="K2511" s="26">
        <f t="shared" si="824"/>
        <v>675</v>
      </c>
      <c r="L2511" s="26">
        <f t="shared" si="825"/>
        <v>270</v>
      </c>
      <c r="M2511" s="27">
        <v>0.4</v>
      </c>
      <c r="O2511" s="1"/>
      <c r="P2511" s="2"/>
      <c r="Q2511" s="3"/>
      <c r="R2511" s="5"/>
    </row>
    <row r="2512" spans="2:18" x14ac:dyDescent="0.3">
      <c r="B2512" s="22" t="s">
        <v>10</v>
      </c>
      <c r="C2512" s="22">
        <v>1185732</v>
      </c>
      <c r="D2512" s="23">
        <v>44491</v>
      </c>
      <c r="E2512" s="22" t="s">
        <v>30</v>
      </c>
      <c r="F2512" s="22" t="s">
        <v>90</v>
      </c>
      <c r="G2512" s="22" t="s">
        <v>91</v>
      </c>
      <c r="H2512" s="22" t="s">
        <v>16</v>
      </c>
      <c r="I2512" s="24">
        <v>0.54999999999999993</v>
      </c>
      <c r="J2512" s="25">
        <v>1500</v>
      </c>
      <c r="K2512" s="26">
        <f t="shared" si="824"/>
        <v>824.99999999999989</v>
      </c>
      <c r="L2512" s="26">
        <f t="shared" si="825"/>
        <v>288.74999999999994</v>
      </c>
      <c r="M2512" s="27">
        <v>0.35</v>
      </c>
      <c r="O2512" s="1"/>
      <c r="P2512" s="2"/>
      <c r="Q2512" s="3"/>
      <c r="R2512" s="5"/>
    </row>
    <row r="2513" spans="1:18" x14ac:dyDescent="0.3">
      <c r="B2513" s="22" t="s">
        <v>10</v>
      </c>
      <c r="C2513" s="22">
        <v>1185732</v>
      </c>
      <c r="D2513" s="23">
        <v>44491</v>
      </c>
      <c r="E2513" s="22" t="s">
        <v>30</v>
      </c>
      <c r="F2513" s="22" t="s">
        <v>90</v>
      </c>
      <c r="G2513" s="22" t="s">
        <v>91</v>
      </c>
      <c r="H2513" s="22" t="s">
        <v>17</v>
      </c>
      <c r="I2513" s="24">
        <v>0.54999999999999993</v>
      </c>
      <c r="J2513" s="25">
        <v>2750</v>
      </c>
      <c r="K2513" s="26">
        <f t="shared" si="824"/>
        <v>1512.4999999999998</v>
      </c>
      <c r="L2513" s="26">
        <f t="shared" si="825"/>
        <v>604.99999999999989</v>
      </c>
      <c r="M2513" s="27">
        <v>0.4</v>
      </c>
      <c r="O2513" s="1"/>
      <c r="P2513" s="2"/>
      <c r="Q2513" s="3"/>
      <c r="R2513" s="5"/>
    </row>
    <row r="2514" spans="1:18" x14ac:dyDescent="0.3">
      <c r="B2514" s="22" t="s">
        <v>10</v>
      </c>
      <c r="C2514" s="22">
        <v>1185732</v>
      </c>
      <c r="D2514" s="23">
        <v>44522</v>
      </c>
      <c r="E2514" s="22" t="s">
        <v>30</v>
      </c>
      <c r="F2514" s="22" t="s">
        <v>90</v>
      </c>
      <c r="G2514" s="22" t="s">
        <v>91</v>
      </c>
      <c r="H2514" s="22" t="s">
        <v>12</v>
      </c>
      <c r="I2514" s="24">
        <v>0.5</v>
      </c>
      <c r="J2514" s="25">
        <v>4250</v>
      </c>
      <c r="K2514" s="26">
        <f>I2514*J2514</f>
        <v>2125</v>
      </c>
      <c r="L2514" s="26">
        <f>K2514*M2514</f>
        <v>850</v>
      </c>
      <c r="M2514" s="27">
        <v>0.4</v>
      </c>
      <c r="O2514" s="1"/>
      <c r="P2514" s="2"/>
      <c r="Q2514" s="3"/>
      <c r="R2514" s="5"/>
    </row>
    <row r="2515" spans="1:18" x14ac:dyDescent="0.3">
      <c r="B2515" s="22" t="s">
        <v>10</v>
      </c>
      <c r="C2515" s="22">
        <v>1185732</v>
      </c>
      <c r="D2515" s="23">
        <v>44522</v>
      </c>
      <c r="E2515" s="22" t="s">
        <v>30</v>
      </c>
      <c r="F2515" s="22" t="s">
        <v>90</v>
      </c>
      <c r="G2515" s="22" t="s">
        <v>91</v>
      </c>
      <c r="H2515" s="22" t="s">
        <v>15</v>
      </c>
      <c r="I2515" s="24">
        <v>0.4</v>
      </c>
      <c r="J2515" s="25">
        <v>2750</v>
      </c>
      <c r="K2515" s="26">
        <f>I2515*J2515</f>
        <v>1100</v>
      </c>
      <c r="L2515" s="26">
        <f>K2515*M2515</f>
        <v>385</v>
      </c>
      <c r="M2515" s="27">
        <v>0.35</v>
      </c>
      <c r="O2515" s="1"/>
      <c r="P2515" s="2"/>
      <c r="Q2515" s="3"/>
      <c r="R2515" s="5"/>
    </row>
    <row r="2516" spans="1:18" x14ac:dyDescent="0.3">
      <c r="B2516" s="22" t="s">
        <v>10</v>
      </c>
      <c r="C2516" s="22">
        <v>1185732</v>
      </c>
      <c r="D2516" s="23">
        <v>44522</v>
      </c>
      <c r="E2516" s="22" t="s">
        <v>30</v>
      </c>
      <c r="F2516" s="22" t="s">
        <v>90</v>
      </c>
      <c r="G2516" s="22" t="s">
        <v>91</v>
      </c>
      <c r="H2516" s="22" t="s">
        <v>13</v>
      </c>
      <c r="I2516" s="24">
        <v>0.45</v>
      </c>
      <c r="J2516" s="25">
        <v>2200</v>
      </c>
      <c r="K2516" s="26">
        <f t="shared" ref="K2516:K2519" si="826">I2516*J2516</f>
        <v>990</v>
      </c>
      <c r="L2516" s="26">
        <f t="shared" ref="L2516:L2519" si="827">K2516*M2516</f>
        <v>396</v>
      </c>
      <c r="M2516" s="27">
        <v>0.4</v>
      </c>
      <c r="O2516" s="1"/>
      <c r="P2516" s="2"/>
      <c r="Q2516" s="3"/>
      <c r="R2516" s="5"/>
    </row>
    <row r="2517" spans="1:18" x14ac:dyDescent="0.3">
      <c r="B2517" s="22" t="s">
        <v>10</v>
      </c>
      <c r="C2517" s="22">
        <v>1185732</v>
      </c>
      <c r="D2517" s="23">
        <v>44522</v>
      </c>
      <c r="E2517" s="22" t="s">
        <v>30</v>
      </c>
      <c r="F2517" s="22" t="s">
        <v>90</v>
      </c>
      <c r="G2517" s="22" t="s">
        <v>91</v>
      </c>
      <c r="H2517" s="22" t="s">
        <v>14</v>
      </c>
      <c r="I2517" s="24">
        <v>0.55000000000000004</v>
      </c>
      <c r="J2517" s="25">
        <v>2000</v>
      </c>
      <c r="K2517" s="26">
        <f t="shared" si="826"/>
        <v>1100</v>
      </c>
      <c r="L2517" s="26">
        <f t="shared" si="827"/>
        <v>440</v>
      </c>
      <c r="M2517" s="27">
        <v>0.4</v>
      </c>
      <c r="O2517" s="1"/>
      <c r="P2517" s="2"/>
      <c r="Q2517" s="3"/>
      <c r="R2517" s="5"/>
    </row>
    <row r="2518" spans="1:18" x14ac:dyDescent="0.3">
      <c r="B2518" s="22" t="s">
        <v>10</v>
      </c>
      <c r="C2518" s="22">
        <v>1185732</v>
      </c>
      <c r="D2518" s="23">
        <v>44522</v>
      </c>
      <c r="E2518" s="22" t="s">
        <v>30</v>
      </c>
      <c r="F2518" s="22" t="s">
        <v>90</v>
      </c>
      <c r="G2518" s="22" t="s">
        <v>91</v>
      </c>
      <c r="H2518" s="22" t="s">
        <v>16</v>
      </c>
      <c r="I2518" s="24">
        <v>0.65</v>
      </c>
      <c r="J2518" s="25">
        <v>1750</v>
      </c>
      <c r="K2518" s="26">
        <f t="shared" si="826"/>
        <v>1137.5</v>
      </c>
      <c r="L2518" s="26">
        <f t="shared" si="827"/>
        <v>398.125</v>
      </c>
      <c r="M2518" s="27">
        <v>0.35</v>
      </c>
      <c r="O2518" s="1"/>
      <c r="P2518" s="2"/>
      <c r="Q2518" s="3"/>
      <c r="R2518" s="5"/>
    </row>
    <row r="2519" spans="1:18" x14ac:dyDescent="0.3">
      <c r="B2519" s="22" t="s">
        <v>10</v>
      </c>
      <c r="C2519" s="22">
        <v>1185732</v>
      </c>
      <c r="D2519" s="23">
        <v>44522</v>
      </c>
      <c r="E2519" s="22" t="s">
        <v>30</v>
      </c>
      <c r="F2519" s="22" t="s">
        <v>90</v>
      </c>
      <c r="G2519" s="22" t="s">
        <v>91</v>
      </c>
      <c r="H2519" s="22" t="s">
        <v>17</v>
      </c>
      <c r="I2519" s="24">
        <v>0.7</v>
      </c>
      <c r="J2519" s="25">
        <v>2750</v>
      </c>
      <c r="K2519" s="26">
        <f t="shared" si="826"/>
        <v>1924.9999999999998</v>
      </c>
      <c r="L2519" s="26">
        <f t="shared" si="827"/>
        <v>770</v>
      </c>
      <c r="M2519" s="27">
        <v>0.4</v>
      </c>
      <c r="O2519" s="1"/>
      <c r="P2519" s="2"/>
      <c r="Q2519" s="3"/>
      <c r="R2519" s="5"/>
    </row>
    <row r="2520" spans="1:18" x14ac:dyDescent="0.3">
      <c r="B2520" s="22" t="s">
        <v>10</v>
      </c>
      <c r="C2520" s="22">
        <v>1185732</v>
      </c>
      <c r="D2520" s="23">
        <v>44551</v>
      </c>
      <c r="E2520" s="22" t="s">
        <v>30</v>
      </c>
      <c r="F2520" s="22" t="s">
        <v>90</v>
      </c>
      <c r="G2520" s="22" t="s">
        <v>91</v>
      </c>
      <c r="H2520" s="22" t="s">
        <v>12</v>
      </c>
      <c r="I2520" s="24">
        <v>0.65</v>
      </c>
      <c r="J2520" s="25">
        <v>5250</v>
      </c>
      <c r="K2520" s="26">
        <f>I2520*J2520</f>
        <v>3412.5</v>
      </c>
      <c r="L2520" s="26">
        <f>K2520*M2520</f>
        <v>1365</v>
      </c>
      <c r="M2520" s="27">
        <v>0.4</v>
      </c>
      <c r="O2520" s="1"/>
      <c r="P2520" s="2"/>
      <c r="Q2520" s="3"/>
      <c r="R2520" s="5"/>
    </row>
    <row r="2521" spans="1:18" x14ac:dyDescent="0.3">
      <c r="B2521" s="22" t="s">
        <v>10</v>
      </c>
      <c r="C2521" s="22">
        <v>1185732</v>
      </c>
      <c r="D2521" s="23">
        <v>44551</v>
      </c>
      <c r="E2521" s="22" t="s">
        <v>30</v>
      </c>
      <c r="F2521" s="22" t="s">
        <v>90</v>
      </c>
      <c r="G2521" s="22" t="s">
        <v>91</v>
      </c>
      <c r="H2521" s="22" t="s">
        <v>15</v>
      </c>
      <c r="I2521" s="24">
        <v>0.55000000000000004</v>
      </c>
      <c r="J2521" s="25">
        <v>3250</v>
      </c>
      <c r="K2521" s="26">
        <f>I2521*J2521</f>
        <v>1787.5000000000002</v>
      </c>
      <c r="L2521" s="26">
        <f>K2521*M2521</f>
        <v>625.625</v>
      </c>
      <c r="M2521" s="27">
        <v>0.35</v>
      </c>
      <c r="O2521" s="1"/>
      <c r="P2521" s="2"/>
      <c r="Q2521" s="3"/>
      <c r="R2521" s="5"/>
    </row>
    <row r="2522" spans="1:18" x14ac:dyDescent="0.3">
      <c r="B2522" s="22" t="s">
        <v>10</v>
      </c>
      <c r="C2522" s="22">
        <v>1185732</v>
      </c>
      <c r="D2522" s="23">
        <v>44551</v>
      </c>
      <c r="E2522" s="22" t="s">
        <v>30</v>
      </c>
      <c r="F2522" s="22" t="s">
        <v>90</v>
      </c>
      <c r="G2522" s="22" t="s">
        <v>91</v>
      </c>
      <c r="H2522" s="22" t="s">
        <v>13</v>
      </c>
      <c r="I2522" s="24">
        <v>0.55000000000000004</v>
      </c>
      <c r="J2522" s="25">
        <v>2750</v>
      </c>
      <c r="K2522" s="26">
        <f t="shared" ref="K2522:K2525" si="828">I2522*J2522</f>
        <v>1512.5000000000002</v>
      </c>
      <c r="L2522" s="26">
        <f t="shared" ref="L2522:L2525" si="829">K2522*M2522</f>
        <v>605.00000000000011</v>
      </c>
      <c r="M2522" s="27">
        <v>0.4</v>
      </c>
      <c r="O2522" s="1"/>
      <c r="P2522" s="2"/>
      <c r="Q2522" s="3"/>
      <c r="R2522" s="5"/>
    </row>
    <row r="2523" spans="1:18" x14ac:dyDescent="0.3">
      <c r="B2523" s="22" t="s">
        <v>10</v>
      </c>
      <c r="C2523" s="22">
        <v>1185732</v>
      </c>
      <c r="D2523" s="23">
        <v>44551</v>
      </c>
      <c r="E2523" s="22" t="s">
        <v>30</v>
      </c>
      <c r="F2523" s="22" t="s">
        <v>90</v>
      </c>
      <c r="G2523" s="22" t="s">
        <v>91</v>
      </c>
      <c r="H2523" s="22" t="s">
        <v>14</v>
      </c>
      <c r="I2523" s="24">
        <v>0.5</v>
      </c>
      <c r="J2523" s="25">
        <v>2250</v>
      </c>
      <c r="K2523" s="26">
        <f t="shared" si="828"/>
        <v>1125</v>
      </c>
      <c r="L2523" s="26">
        <f t="shared" si="829"/>
        <v>450</v>
      </c>
      <c r="M2523" s="27">
        <v>0.4</v>
      </c>
      <c r="O2523" s="1"/>
      <c r="P2523" s="2"/>
      <c r="Q2523" s="3"/>
      <c r="R2523" s="5"/>
    </row>
    <row r="2524" spans="1:18" x14ac:dyDescent="0.3">
      <c r="B2524" s="22" t="s">
        <v>10</v>
      </c>
      <c r="C2524" s="22">
        <v>1185732</v>
      </c>
      <c r="D2524" s="23">
        <v>44551</v>
      </c>
      <c r="E2524" s="22" t="s">
        <v>30</v>
      </c>
      <c r="F2524" s="22" t="s">
        <v>90</v>
      </c>
      <c r="G2524" s="22" t="s">
        <v>91</v>
      </c>
      <c r="H2524" s="22" t="s">
        <v>16</v>
      </c>
      <c r="I2524" s="24">
        <v>0.6</v>
      </c>
      <c r="J2524" s="25">
        <v>2250</v>
      </c>
      <c r="K2524" s="26">
        <f t="shared" si="828"/>
        <v>1350</v>
      </c>
      <c r="L2524" s="26">
        <f t="shared" si="829"/>
        <v>472.49999999999994</v>
      </c>
      <c r="M2524" s="27">
        <v>0.35</v>
      </c>
      <c r="O2524" s="1"/>
      <c r="P2524" s="2"/>
      <c r="Q2524" s="3"/>
      <c r="R2524" s="5"/>
    </row>
    <row r="2525" spans="1:18" x14ac:dyDescent="0.3">
      <c r="B2525" s="22" t="s">
        <v>10</v>
      </c>
      <c r="C2525" s="22">
        <v>1185732</v>
      </c>
      <c r="D2525" s="23">
        <v>44551</v>
      </c>
      <c r="E2525" s="22" t="s">
        <v>30</v>
      </c>
      <c r="F2525" s="22" t="s">
        <v>90</v>
      </c>
      <c r="G2525" s="22" t="s">
        <v>91</v>
      </c>
      <c r="H2525" s="22" t="s">
        <v>17</v>
      </c>
      <c r="I2525" s="24">
        <v>0.64999999999999991</v>
      </c>
      <c r="J2525" s="25">
        <v>3250</v>
      </c>
      <c r="K2525" s="26">
        <f t="shared" si="828"/>
        <v>2112.4999999999995</v>
      </c>
      <c r="L2525" s="26">
        <f t="shared" si="829"/>
        <v>844.99999999999989</v>
      </c>
      <c r="M2525" s="27">
        <v>0.4</v>
      </c>
      <c r="O2525" s="1"/>
      <c r="P2525" s="2"/>
      <c r="Q2525" s="3"/>
      <c r="R2525" s="5"/>
    </row>
    <row r="2526" spans="1:18" x14ac:dyDescent="0.3">
      <c r="A2526" s="8" t="s">
        <v>40</v>
      </c>
      <c r="B2526" s="22" t="s">
        <v>10</v>
      </c>
      <c r="C2526" s="22">
        <v>1185732</v>
      </c>
      <c r="D2526" s="23">
        <v>44216</v>
      </c>
      <c r="E2526" s="22" t="s">
        <v>131</v>
      </c>
      <c r="F2526" s="22" t="s">
        <v>92</v>
      </c>
      <c r="G2526" s="22" t="s">
        <v>93</v>
      </c>
      <c r="H2526" s="22" t="s">
        <v>12</v>
      </c>
      <c r="I2526" s="24">
        <v>0.30000000000000004</v>
      </c>
      <c r="J2526" s="25">
        <v>7250</v>
      </c>
      <c r="K2526" s="26">
        <f>I2526*J2526</f>
        <v>2175.0000000000005</v>
      </c>
      <c r="L2526" s="26">
        <f>K2526*M2526</f>
        <v>870.00000000000023</v>
      </c>
      <c r="M2526" s="27">
        <v>0.4</v>
      </c>
      <c r="O2526" s="1"/>
      <c r="P2526" s="2"/>
      <c r="Q2526" s="3"/>
      <c r="R2526" s="5"/>
    </row>
    <row r="2527" spans="1:18" x14ac:dyDescent="0.3">
      <c r="B2527" s="22" t="s">
        <v>10</v>
      </c>
      <c r="C2527" s="22">
        <v>1185732</v>
      </c>
      <c r="D2527" s="23">
        <v>44216</v>
      </c>
      <c r="E2527" s="22" t="s">
        <v>131</v>
      </c>
      <c r="F2527" s="22" t="s">
        <v>92</v>
      </c>
      <c r="G2527" s="22" t="s">
        <v>93</v>
      </c>
      <c r="H2527" s="22" t="s">
        <v>15</v>
      </c>
      <c r="I2527" s="24">
        <v>0.30000000000000004</v>
      </c>
      <c r="J2527" s="25">
        <v>5250</v>
      </c>
      <c r="K2527" s="26">
        <f>I2527*J2527</f>
        <v>1575.0000000000002</v>
      </c>
      <c r="L2527" s="26">
        <f>K2527*M2527</f>
        <v>551.25</v>
      </c>
      <c r="M2527" s="27">
        <v>0.35</v>
      </c>
      <c r="O2527" s="1"/>
      <c r="P2527" s="2"/>
      <c r="Q2527" s="3"/>
      <c r="R2527" s="5"/>
    </row>
    <row r="2528" spans="1:18" x14ac:dyDescent="0.3">
      <c r="B2528" s="22" t="s">
        <v>10</v>
      </c>
      <c r="C2528" s="22">
        <v>1185732</v>
      </c>
      <c r="D2528" s="23">
        <v>44216</v>
      </c>
      <c r="E2528" s="22" t="s">
        <v>131</v>
      </c>
      <c r="F2528" s="22" t="s">
        <v>92</v>
      </c>
      <c r="G2528" s="22" t="s">
        <v>93</v>
      </c>
      <c r="H2528" s="22" t="s">
        <v>13</v>
      </c>
      <c r="I2528" s="24">
        <v>0.20000000000000007</v>
      </c>
      <c r="J2528" s="25">
        <v>5250</v>
      </c>
      <c r="K2528" s="26">
        <f t="shared" ref="K2528:K2531" si="830">I2528*J2528</f>
        <v>1050.0000000000005</v>
      </c>
      <c r="L2528" s="26">
        <f t="shared" ref="L2528:L2537" si="831">K2528*M2528</f>
        <v>420.00000000000023</v>
      </c>
      <c r="M2528" s="27">
        <v>0.4</v>
      </c>
      <c r="O2528" s="1"/>
      <c r="P2528" s="2"/>
      <c r="Q2528" s="3"/>
      <c r="R2528" s="5"/>
    </row>
    <row r="2529" spans="2:18" x14ac:dyDescent="0.3">
      <c r="B2529" s="22" t="s">
        <v>10</v>
      </c>
      <c r="C2529" s="22">
        <v>1185732</v>
      </c>
      <c r="D2529" s="23">
        <v>44216</v>
      </c>
      <c r="E2529" s="22" t="s">
        <v>131</v>
      </c>
      <c r="F2529" s="22" t="s">
        <v>92</v>
      </c>
      <c r="G2529" s="22" t="s">
        <v>93</v>
      </c>
      <c r="H2529" s="22" t="s">
        <v>14</v>
      </c>
      <c r="I2529" s="24">
        <v>0.25</v>
      </c>
      <c r="J2529" s="25">
        <v>3750</v>
      </c>
      <c r="K2529" s="26">
        <f t="shared" si="830"/>
        <v>937.5</v>
      </c>
      <c r="L2529" s="26">
        <f t="shared" si="831"/>
        <v>375</v>
      </c>
      <c r="M2529" s="27">
        <v>0.4</v>
      </c>
      <c r="O2529" s="1"/>
      <c r="P2529" s="2"/>
      <c r="Q2529" s="3"/>
      <c r="R2529" s="5"/>
    </row>
    <row r="2530" spans="2:18" x14ac:dyDescent="0.3">
      <c r="B2530" s="22" t="s">
        <v>10</v>
      </c>
      <c r="C2530" s="22">
        <v>1185732</v>
      </c>
      <c r="D2530" s="23">
        <v>44216</v>
      </c>
      <c r="E2530" s="22" t="s">
        <v>131</v>
      </c>
      <c r="F2530" s="22" t="s">
        <v>92</v>
      </c>
      <c r="G2530" s="22" t="s">
        <v>93</v>
      </c>
      <c r="H2530" s="22" t="s">
        <v>16</v>
      </c>
      <c r="I2530" s="24">
        <v>0.4</v>
      </c>
      <c r="J2530" s="25">
        <v>4250</v>
      </c>
      <c r="K2530" s="26">
        <f t="shared" si="830"/>
        <v>1700</v>
      </c>
      <c r="L2530" s="26">
        <f t="shared" si="831"/>
        <v>595</v>
      </c>
      <c r="M2530" s="27">
        <v>0.35</v>
      </c>
      <c r="O2530" s="1"/>
      <c r="P2530" s="2"/>
      <c r="Q2530" s="3"/>
      <c r="R2530" s="5"/>
    </row>
    <row r="2531" spans="2:18" x14ac:dyDescent="0.3">
      <c r="B2531" s="22" t="s">
        <v>10</v>
      </c>
      <c r="C2531" s="22">
        <v>1185732</v>
      </c>
      <c r="D2531" s="23">
        <v>44216</v>
      </c>
      <c r="E2531" s="22" t="s">
        <v>131</v>
      </c>
      <c r="F2531" s="22" t="s">
        <v>92</v>
      </c>
      <c r="G2531" s="22" t="s">
        <v>93</v>
      </c>
      <c r="H2531" s="22" t="s">
        <v>17</v>
      </c>
      <c r="I2531" s="24">
        <v>0.30000000000000004</v>
      </c>
      <c r="J2531" s="25">
        <v>5250</v>
      </c>
      <c r="K2531" s="26">
        <f t="shared" si="830"/>
        <v>1575.0000000000002</v>
      </c>
      <c r="L2531" s="26">
        <f t="shared" si="831"/>
        <v>787.50000000000011</v>
      </c>
      <c r="M2531" s="27">
        <v>0.5</v>
      </c>
      <c r="O2531" s="1"/>
      <c r="P2531" s="2"/>
      <c r="Q2531" s="3"/>
      <c r="R2531" s="5"/>
    </row>
    <row r="2532" spans="2:18" x14ac:dyDescent="0.3">
      <c r="B2532" s="22" t="s">
        <v>10</v>
      </c>
      <c r="C2532" s="22">
        <v>1185732</v>
      </c>
      <c r="D2532" s="23">
        <v>44245</v>
      </c>
      <c r="E2532" s="22" t="s">
        <v>131</v>
      </c>
      <c r="F2532" s="22" t="s">
        <v>92</v>
      </c>
      <c r="G2532" s="22" t="s">
        <v>93</v>
      </c>
      <c r="H2532" s="22" t="s">
        <v>12</v>
      </c>
      <c r="I2532" s="24">
        <v>0.30000000000000004</v>
      </c>
      <c r="J2532" s="25">
        <v>7750</v>
      </c>
      <c r="K2532" s="26">
        <f>I2532*J2532</f>
        <v>2325.0000000000005</v>
      </c>
      <c r="L2532" s="26">
        <f>K2532*M2532</f>
        <v>930.00000000000023</v>
      </c>
      <c r="M2532" s="27">
        <v>0.4</v>
      </c>
      <c r="O2532" s="1"/>
      <c r="P2532" s="2"/>
      <c r="Q2532" s="3"/>
      <c r="R2532" s="5"/>
    </row>
    <row r="2533" spans="2:18" x14ac:dyDescent="0.3">
      <c r="B2533" s="22" t="s">
        <v>10</v>
      </c>
      <c r="C2533" s="22">
        <v>1185732</v>
      </c>
      <c r="D2533" s="23">
        <v>44245</v>
      </c>
      <c r="E2533" s="22" t="s">
        <v>131</v>
      </c>
      <c r="F2533" s="22" t="s">
        <v>92</v>
      </c>
      <c r="G2533" s="22" t="s">
        <v>93</v>
      </c>
      <c r="H2533" s="22" t="s">
        <v>15</v>
      </c>
      <c r="I2533" s="24">
        <v>0.30000000000000004</v>
      </c>
      <c r="J2533" s="25">
        <v>4250</v>
      </c>
      <c r="K2533" s="26">
        <f>I2533*J2533</f>
        <v>1275.0000000000002</v>
      </c>
      <c r="L2533" s="26">
        <f>K2533*M2533</f>
        <v>446.25000000000006</v>
      </c>
      <c r="M2533" s="27">
        <v>0.35</v>
      </c>
      <c r="O2533" s="1"/>
      <c r="P2533" s="2"/>
      <c r="Q2533" s="3"/>
      <c r="R2533" s="5"/>
    </row>
    <row r="2534" spans="2:18" x14ac:dyDescent="0.3">
      <c r="B2534" s="22" t="s">
        <v>10</v>
      </c>
      <c r="C2534" s="22">
        <v>1185732</v>
      </c>
      <c r="D2534" s="23">
        <v>44245</v>
      </c>
      <c r="E2534" s="22" t="s">
        <v>131</v>
      </c>
      <c r="F2534" s="22" t="s">
        <v>92</v>
      </c>
      <c r="G2534" s="22" t="s">
        <v>93</v>
      </c>
      <c r="H2534" s="22" t="s">
        <v>13</v>
      </c>
      <c r="I2534" s="24">
        <v>0.20000000000000007</v>
      </c>
      <c r="J2534" s="25">
        <v>4750</v>
      </c>
      <c r="K2534" s="26">
        <f t="shared" ref="K2534:K2537" si="832">I2534*J2534</f>
        <v>950.00000000000034</v>
      </c>
      <c r="L2534" s="26">
        <f t="shared" si="831"/>
        <v>380.00000000000017</v>
      </c>
      <c r="M2534" s="27">
        <v>0.4</v>
      </c>
      <c r="O2534" s="1"/>
      <c r="P2534" s="2"/>
      <c r="Q2534" s="3"/>
      <c r="R2534" s="5"/>
    </row>
    <row r="2535" spans="2:18" x14ac:dyDescent="0.3">
      <c r="B2535" s="22" t="s">
        <v>10</v>
      </c>
      <c r="C2535" s="22">
        <v>1185732</v>
      </c>
      <c r="D2535" s="23">
        <v>44245</v>
      </c>
      <c r="E2535" s="22" t="s">
        <v>131</v>
      </c>
      <c r="F2535" s="22" t="s">
        <v>92</v>
      </c>
      <c r="G2535" s="22" t="s">
        <v>93</v>
      </c>
      <c r="H2535" s="22" t="s">
        <v>14</v>
      </c>
      <c r="I2535" s="24">
        <v>0.25</v>
      </c>
      <c r="J2535" s="25">
        <v>3250</v>
      </c>
      <c r="K2535" s="26">
        <f t="shared" si="832"/>
        <v>812.5</v>
      </c>
      <c r="L2535" s="26">
        <f t="shared" si="831"/>
        <v>325</v>
      </c>
      <c r="M2535" s="27">
        <v>0.4</v>
      </c>
      <c r="O2535" s="1"/>
      <c r="P2535" s="2"/>
      <c r="Q2535" s="3"/>
      <c r="R2535" s="5"/>
    </row>
    <row r="2536" spans="2:18" x14ac:dyDescent="0.3">
      <c r="B2536" s="22" t="s">
        <v>10</v>
      </c>
      <c r="C2536" s="22">
        <v>1185732</v>
      </c>
      <c r="D2536" s="23">
        <v>44245</v>
      </c>
      <c r="E2536" s="22" t="s">
        <v>131</v>
      </c>
      <c r="F2536" s="22" t="s">
        <v>92</v>
      </c>
      <c r="G2536" s="22" t="s">
        <v>93</v>
      </c>
      <c r="H2536" s="22" t="s">
        <v>16</v>
      </c>
      <c r="I2536" s="24">
        <v>0.4</v>
      </c>
      <c r="J2536" s="25">
        <v>4000</v>
      </c>
      <c r="K2536" s="26">
        <f t="shared" si="832"/>
        <v>1600</v>
      </c>
      <c r="L2536" s="26">
        <f t="shared" si="831"/>
        <v>560</v>
      </c>
      <c r="M2536" s="27">
        <v>0.35</v>
      </c>
      <c r="O2536" s="1"/>
      <c r="P2536" s="2"/>
      <c r="Q2536" s="3"/>
      <c r="R2536" s="5"/>
    </row>
    <row r="2537" spans="2:18" x14ac:dyDescent="0.3">
      <c r="B2537" s="22" t="s">
        <v>10</v>
      </c>
      <c r="C2537" s="22">
        <v>1185732</v>
      </c>
      <c r="D2537" s="23">
        <v>44245</v>
      </c>
      <c r="E2537" s="22" t="s">
        <v>131</v>
      </c>
      <c r="F2537" s="22" t="s">
        <v>92</v>
      </c>
      <c r="G2537" s="22" t="s">
        <v>93</v>
      </c>
      <c r="H2537" s="22" t="s">
        <v>17</v>
      </c>
      <c r="I2537" s="24">
        <v>0.25</v>
      </c>
      <c r="J2537" s="25">
        <v>5000</v>
      </c>
      <c r="K2537" s="26">
        <f t="shared" si="832"/>
        <v>1250</v>
      </c>
      <c r="L2537" s="26">
        <f t="shared" si="831"/>
        <v>625</v>
      </c>
      <c r="M2537" s="27">
        <v>0.5</v>
      </c>
      <c r="O2537" s="1"/>
      <c r="P2537" s="2"/>
      <c r="Q2537" s="3"/>
      <c r="R2537" s="5"/>
    </row>
    <row r="2538" spans="2:18" x14ac:dyDescent="0.3">
      <c r="B2538" s="22" t="s">
        <v>10</v>
      </c>
      <c r="C2538" s="22">
        <v>1185732</v>
      </c>
      <c r="D2538" s="23">
        <v>44271</v>
      </c>
      <c r="E2538" s="22" t="s">
        <v>131</v>
      </c>
      <c r="F2538" s="22" t="s">
        <v>92</v>
      </c>
      <c r="G2538" s="22" t="s">
        <v>93</v>
      </c>
      <c r="H2538" s="22" t="s">
        <v>12</v>
      </c>
      <c r="I2538" s="24">
        <v>0.25</v>
      </c>
      <c r="J2538" s="25">
        <v>7200</v>
      </c>
      <c r="K2538" s="26">
        <f>I2538*J2538</f>
        <v>1800</v>
      </c>
      <c r="L2538" s="26">
        <f>K2538*M2538</f>
        <v>720</v>
      </c>
      <c r="M2538" s="27">
        <v>0.4</v>
      </c>
      <c r="O2538" s="1"/>
      <c r="P2538" s="2"/>
      <c r="Q2538" s="3"/>
      <c r="R2538" s="5"/>
    </row>
    <row r="2539" spans="2:18" x14ac:dyDescent="0.3">
      <c r="B2539" s="22" t="s">
        <v>10</v>
      </c>
      <c r="C2539" s="22">
        <v>1185732</v>
      </c>
      <c r="D2539" s="23">
        <v>44271</v>
      </c>
      <c r="E2539" s="22" t="s">
        <v>131</v>
      </c>
      <c r="F2539" s="22" t="s">
        <v>92</v>
      </c>
      <c r="G2539" s="22" t="s">
        <v>93</v>
      </c>
      <c r="H2539" s="22" t="s">
        <v>15</v>
      </c>
      <c r="I2539" s="24">
        <v>0.25</v>
      </c>
      <c r="J2539" s="25">
        <v>4000</v>
      </c>
      <c r="K2539" s="26">
        <f>I2539*J2539</f>
        <v>1000</v>
      </c>
      <c r="L2539" s="26">
        <f>K2539*M2539</f>
        <v>350</v>
      </c>
      <c r="M2539" s="27">
        <v>0.35</v>
      </c>
      <c r="O2539" s="1"/>
      <c r="P2539" s="2"/>
      <c r="Q2539" s="3"/>
      <c r="R2539" s="5"/>
    </row>
    <row r="2540" spans="2:18" x14ac:dyDescent="0.3">
      <c r="B2540" s="22" t="s">
        <v>10</v>
      </c>
      <c r="C2540" s="22">
        <v>1185732</v>
      </c>
      <c r="D2540" s="23">
        <v>44271</v>
      </c>
      <c r="E2540" s="22" t="s">
        <v>131</v>
      </c>
      <c r="F2540" s="22" t="s">
        <v>92</v>
      </c>
      <c r="G2540" s="22" t="s">
        <v>93</v>
      </c>
      <c r="H2540" s="22" t="s">
        <v>13</v>
      </c>
      <c r="I2540" s="24">
        <v>0.15000000000000002</v>
      </c>
      <c r="J2540" s="25">
        <v>4250</v>
      </c>
      <c r="K2540" s="26">
        <f t="shared" ref="K2540:K2543" si="833">I2540*J2540</f>
        <v>637.50000000000011</v>
      </c>
      <c r="L2540" s="26">
        <f t="shared" ref="L2540:L2543" si="834">K2540*M2540</f>
        <v>255.00000000000006</v>
      </c>
      <c r="M2540" s="27">
        <v>0.4</v>
      </c>
      <c r="O2540" s="1"/>
      <c r="P2540" s="2"/>
      <c r="Q2540" s="3"/>
      <c r="R2540" s="5"/>
    </row>
    <row r="2541" spans="2:18" x14ac:dyDescent="0.3">
      <c r="B2541" s="22" t="s">
        <v>10</v>
      </c>
      <c r="C2541" s="22">
        <v>1185732</v>
      </c>
      <c r="D2541" s="23">
        <v>44271</v>
      </c>
      <c r="E2541" s="22" t="s">
        <v>131</v>
      </c>
      <c r="F2541" s="22" t="s">
        <v>92</v>
      </c>
      <c r="G2541" s="22" t="s">
        <v>93</v>
      </c>
      <c r="H2541" s="22" t="s">
        <v>14</v>
      </c>
      <c r="I2541" s="24">
        <v>0.19999999999999996</v>
      </c>
      <c r="J2541" s="25">
        <v>2750</v>
      </c>
      <c r="K2541" s="26">
        <f t="shared" si="833"/>
        <v>549.99999999999989</v>
      </c>
      <c r="L2541" s="26">
        <f t="shared" si="834"/>
        <v>219.99999999999997</v>
      </c>
      <c r="M2541" s="27">
        <v>0.4</v>
      </c>
      <c r="O2541" s="1"/>
      <c r="P2541" s="2"/>
      <c r="Q2541" s="3"/>
      <c r="R2541" s="5"/>
    </row>
    <row r="2542" spans="2:18" x14ac:dyDescent="0.3">
      <c r="B2542" s="22" t="s">
        <v>10</v>
      </c>
      <c r="C2542" s="22">
        <v>1185732</v>
      </c>
      <c r="D2542" s="23">
        <v>44271</v>
      </c>
      <c r="E2542" s="22" t="s">
        <v>131</v>
      </c>
      <c r="F2542" s="22" t="s">
        <v>92</v>
      </c>
      <c r="G2542" s="22" t="s">
        <v>93</v>
      </c>
      <c r="H2542" s="22" t="s">
        <v>16</v>
      </c>
      <c r="I2542" s="24">
        <v>0.35000000000000009</v>
      </c>
      <c r="J2542" s="25">
        <v>3250</v>
      </c>
      <c r="K2542" s="26">
        <f t="shared" si="833"/>
        <v>1137.5000000000002</v>
      </c>
      <c r="L2542" s="26">
        <f t="shared" si="834"/>
        <v>398.12500000000006</v>
      </c>
      <c r="M2542" s="27">
        <v>0.35</v>
      </c>
      <c r="O2542" s="1"/>
      <c r="P2542" s="2"/>
      <c r="Q2542" s="3"/>
      <c r="R2542" s="5"/>
    </row>
    <row r="2543" spans="2:18" x14ac:dyDescent="0.3">
      <c r="B2543" s="22" t="s">
        <v>10</v>
      </c>
      <c r="C2543" s="22">
        <v>1185732</v>
      </c>
      <c r="D2543" s="23">
        <v>44271</v>
      </c>
      <c r="E2543" s="22" t="s">
        <v>131</v>
      </c>
      <c r="F2543" s="22" t="s">
        <v>92</v>
      </c>
      <c r="G2543" s="22" t="s">
        <v>93</v>
      </c>
      <c r="H2543" s="22" t="s">
        <v>17</v>
      </c>
      <c r="I2543" s="24">
        <v>0.25</v>
      </c>
      <c r="J2543" s="25">
        <v>4250</v>
      </c>
      <c r="K2543" s="26">
        <f t="shared" si="833"/>
        <v>1062.5</v>
      </c>
      <c r="L2543" s="26">
        <f t="shared" si="834"/>
        <v>531.25</v>
      </c>
      <c r="M2543" s="27">
        <v>0.5</v>
      </c>
      <c r="O2543" s="1"/>
      <c r="P2543" s="2"/>
      <c r="Q2543" s="3"/>
      <c r="R2543" s="5"/>
    </row>
    <row r="2544" spans="2:18" x14ac:dyDescent="0.3">
      <c r="B2544" s="22" t="s">
        <v>10</v>
      </c>
      <c r="C2544" s="22">
        <v>1185732</v>
      </c>
      <c r="D2544" s="23">
        <v>44303</v>
      </c>
      <c r="E2544" s="22" t="s">
        <v>131</v>
      </c>
      <c r="F2544" s="22" t="s">
        <v>92</v>
      </c>
      <c r="G2544" s="22" t="s">
        <v>93</v>
      </c>
      <c r="H2544" s="22" t="s">
        <v>12</v>
      </c>
      <c r="I2544" s="24">
        <v>0.25</v>
      </c>
      <c r="J2544" s="25">
        <v>6750</v>
      </c>
      <c r="K2544" s="26">
        <f>I2544*J2544</f>
        <v>1687.5</v>
      </c>
      <c r="L2544" s="26">
        <f>K2544*M2544</f>
        <v>675</v>
      </c>
      <c r="M2544" s="27">
        <v>0.4</v>
      </c>
      <c r="O2544" s="1"/>
      <c r="P2544" s="2"/>
      <c r="Q2544" s="3"/>
      <c r="R2544" s="5"/>
    </row>
    <row r="2545" spans="2:18" x14ac:dyDescent="0.3">
      <c r="B2545" s="22" t="s">
        <v>10</v>
      </c>
      <c r="C2545" s="22">
        <v>1185732</v>
      </c>
      <c r="D2545" s="23">
        <v>44303</v>
      </c>
      <c r="E2545" s="22" t="s">
        <v>131</v>
      </c>
      <c r="F2545" s="22" t="s">
        <v>92</v>
      </c>
      <c r="G2545" s="22" t="s">
        <v>93</v>
      </c>
      <c r="H2545" s="22" t="s">
        <v>15</v>
      </c>
      <c r="I2545" s="24">
        <v>0.25</v>
      </c>
      <c r="J2545" s="25">
        <v>3750</v>
      </c>
      <c r="K2545" s="26">
        <f>I2545*J2545</f>
        <v>937.5</v>
      </c>
      <c r="L2545" s="26">
        <f>K2545*M2545</f>
        <v>328.125</v>
      </c>
      <c r="M2545" s="27">
        <v>0.35</v>
      </c>
      <c r="O2545" s="1"/>
      <c r="P2545" s="2"/>
      <c r="Q2545" s="3"/>
      <c r="R2545" s="5"/>
    </row>
    <row r="2546" spans="2:18" x14ac:dyDescent="0.3">
      <c r="B2546" s="22" t="s">
        <v>10</v>
      </c>
      <c r="C2546" s="22">
        <v>1185732</v>
      </c>
      <c r="D2546" s="23">
        <v>44303</v>
      </c>
      <c r="E2546" s="22" t="s">
        <v>131</v>
      </c>
      <c r="F2546" s="22" t="s">
        <v>92</v>
      </c>
      <c r="G2546" s="22" t="s">
        <v>93</v>
      </c>
      <c r="H2546" s="22" t="s">
        <v>13</v>
      </c>
      <c r="I2546" s="24">
        <v>0.15000000000000002</v>
      </c>
      <c r="J2546" s="25">
        <v>3750</v>
      </c>
      <c r="K2546" s="26">
        <f t="shared" ref="K2546:K2549" si="835">I2546*J2546</f>
        <v>562.50000000000011</v>
      </c>
      <c r="L2546" s="26">
        <f t="shared" ref="L2546:L2549" si="836">K2546*M2546</f>
        <v>225.00000000000006</v>
      </c>
      <c r="M2546" s="27">
        <v>0.4</v>
      </c>
      <c r="O2546" s="1"/>
      <c r="P2546" s="2"/>
      <c r="Q2546" s="3"/>
      <c r="R2546" s="5"/>
    </row>
    <row r="2547" spans="2:18" x14ac:dyDescent="0.3">
      <c r="B2547" s="22" t="s">
        <v>10</v>
      </c>
      <c r="C2547" s="22">
        <v>1185732</v>
      </c>
      <c r="D2547" s="23">
        <v>44303</v>
      </c>
      <c r="E2547" s="22" t="s">
        <v>131</v>
      </c>
      <c r="F2547" s="22" t="s">
        <v>92</v>
      </c>
      <c r="G2547" s="22" t="s">
        <v>93</v>
      </c>
      <c r="H2547" s="22" t="s">
        <v>14</v>
      </c>
      <c r="I2547" s="24">
        <v>0.19999999999999996</v>
      </c>
      <c r="J2547" s="25">
        <v>3000</v>
      </c>
      <c r="K2547" s="26">
        <f t="shared" si="835"/>
        <v>599.99999999999989</v>
      </c>
      <c r="L2547" s="26">
        <f t="shared" si="836"/>
        <v>239.99999999999997</v>
      </c>
      <c r="M2547" s="27">
        <v>0.4</v>
      </c>
      <c r="O2547" s="1"/>
      <c r="P2547" s="2"/>
      <c r="Q2547" s="3"/>
      <c r="R2547" s="5"/>
    </row>
    <row r="2548" spans="2:18" x14ac:dyDescent="0.3">
      <c r="B2548" s="22" t="s">
        <v>10</v>
      </c>
      <c r="C2548" s="22">
        <v>1185732</v>
      </c>
      <c r="D2548" s="23">
        <v>44303</v>
      </c>
      <c r="E2548" s="22" t="s">
        <v>131</v>
      </c>
      <c r="F2548" s="22" t="s">
        <v>92</v>
      </c>
      <c r="G2548" s="22" t="s">
        <v>93</v>
      </c>
      <c r="H2548" s="22" t="s">
        <v>16</v>
      </c>
      <c r="I2548" s="24">
        <v>0.4</v>
      </c>
      <c r="J2548" s="25">
        <v>3250</v>
      </c>
      <c r="K2548" s="26">
        <f t="shared" si="835"/>
        <v>1300</v>
      </c>
      <c r="L2548" s="26">
        <f t="shared" si="836"/>
        <v>454.99999999999994</v>
      </c>
      <c r="M2548" s="27">
        <v>0.35</v>
      </c>
      <c r="O2548" s="1"/>
      <c r="P2548" s="2"/>
      <c r="Q2548" s="3"/>
      <c r="R2548" s="5"/>
    </row>
    <row r="2549" spans="2:18" x14ac:dyDescent="0.3">
      <c r="B2549" s="22" t="s">
        <v>10</v>
      </c>
      <c r="C2549" s="22">
        <v>1185732</v>
      </c>
      <c r="D2549" s="23">
        <v>44303</v>
      </c>
      <c r="E2549" s="22" t="s">
        <v>131</v>
      </c>
      <c r="F2549" s="22" t="s">
        <v>92</v>
      </c>
      <c r="G2549" s="22" t="s">
        <v>93</v>
      </c>
      <c r="H2549" s="22" t="s">
        <v>17</v>
      </c>
      <c r="I2549" s="24">
        <v>0.30000000000000004</v>
      </c>
      <c r="J2549" s="25">
        <v>4750</v>
      </c>
      <c r="K2549" s="26">
        <f t="shared" si="835"/>
        <v>1425.0000000000002</v>
      </c>
      <c r="L2549" s="26">
        <f t="shared" si="836"/>
        <v>712.50000000000011</v>
      </c>
      <c r="M2549" s="27">
        <v>0.5</v>
      </c>
      <c r="O2549" s="1"/>
      <c r="P2549" s="2"/>
      <c r="Q2549" s="3"/>
      <c r="R2549" s="5"/>
    </row>
    <row r="2550" spans="2:18" x14ac:dyDescent="0.3">
      <c r="B2550" s="22" t="s">
        <v>10</v>
      </c>
      <c r="C2550" s="22">
        <v>1185732</v>
      </c>
      <c r="D2550" s="23">
        <v>44332</v>
      </c>
      <c r="E2550" s="22" t="s">
        <v>131</v>
      </c>
      <c r="F2550" s="22" t="s">
        <v>92</v>
      </c>
      <c r="G2550" s="22" t="s">
        <v>93</v>
      </c>
      <c r="H2550" s="22" t="s">
        <v>12</v>
      </c>
      <c r="I2550" s="24">
        <v>0.4</v>
      </c>
      <c r="J2550" s="25">
        <v>7450</v>
      </c>
      <c r="K2550" s="26">
        <f>I2550*J2550</f>
        <v>2980</v>
      </c>
      <c r="L2550" s="26">
        <f>K2550*M2550</f>
        <v>1192</v>
      </c>
      <c r="M2550" s="27">
        <v>0.4</v>
      </c>
      <c r="O2550" s="1"/>
      <c r="P2550" s="2"/>
      <c r="Q2550" s="3"/>
      <c r="R2550" s="5"/>
    </row>
    <row r="2551" spans="2:18" x14ac:dyDescent="0.3">
      <c r="B2551" s="22" t="s">
        <v>10</v>
      </c>
      <c r="C2551" s="22">
        <v>1185732</v>
      </c>
      <c r="D2551" s="23">
        <v>44332</v>
      </c>
      <c r="E2551" s="22" t="s">
        <v>131</v>
      </c>
      <c r="F2551" s="22" t="s">
        <v>92</v>
      </c>
      <c r="G2551" s="22" t="s">
        <v>93</v>
      </c>
      <c r="H2551" s="22" t="s">
        <v>15</v>
      </c>
      <c r="I2551" s="24">
        <v>0.4</v>
      </c>
      <c r="J2551" s="25">
        <v>4500</v>
      </c>
      <c r="K2551" s="26">
        <f>I2551*J2551</f>
        <v>1800</v>
      </c>
      <c r="L2551" s="26">
        <f>K2551*M2551</f>
        <v>630</v>
      </c>
      <c r="M2551" s="27">
        <v>0.35</v>
      </c>
      <c r="O2551" s="1"/>
      <c r="P2551" s="2"/>
      <c r="Q2551" s="3"/>
      <c r="R2551" s="5"/>
    </row>
    <row r="2552" spans="2:18" x14ac:dyDescent="0.3">
      <c r="B2552" s="22" t="s">
        <v>10</v>
      </c>
      <c r="C2552" s="22">
        <v>1185732</v>
      </c>
      <c r="D2552" s="23">
        <v>44332</v>
      </c>
      <c r="E2552" s="22" t="s">
        <v>131</v>
      </c>
      <c r="F2552" s="22" t="s">
        <v>92</v>
      </c>
      <c r="G2552" s="22" t="s">
        <v>93</v>
      </c>
      <c r="H2552" s="22" t="s">
        <v>13</v>
      </c>
      <c r="I2552" s="24">
        <v>0.35000000000000003</v>
      </c>
      <c r="J2552" s="25">
        <v>4250</v>
      </c>
      <c r="K2552" s="26">
        <f t="shared" ref="K2552:K2555" si="837">I2552*J2552</f>
        <v>1487.5000000000002</v>
      </c>
      <c r="L2552" s="26">
        <f t="shared" ref="L2552:L2555" si="838">K2552*M2552</f>
        <v>595.00000000000011</v>
      </c>
      <c r="M2552" s="27">
        <v>0.4</v>
      </c>
      <c r="O2552" s="1"/>
      <c r="P2552" s="2"/>
      <c r="Q2552" s="3"/>
      <c r="R2552" s="5"/>
    </row>
    <row r="2553" spans="2:18" x14ac:dyDescent="0.3">
      <c r="B2553" s="22" t="s">
        <v>10</v>
      </c>
      <c r="C2553" s="22">
        <v>1185732</v>
      </c>
      <c r="D2553" s="23">
        <v>44332</v>
      </c>
      <c r="E2553" s="22" t="s">
        <v>131</v>
      </c>
      <c r="F2553" s="22" t="s">
        <v>92</v>
      </c>
      <c r="G2553" s="22" t="s">
        <v>93</v>
      </c>
      <c r="H2553" s="22" t="s">
        <v>14</v>
      </c>
      <c r="I2553" s="24">
        <v>0.35000000000000003</v>
      </c>
      <c r="J2553" s="25">
        <v>3750</v>
      </c>
      <c r="K2553" s="26">
        <f t="shared" si="837"/>
        <v>1312.5000000000002</v>
      </c>
      <c r="L2553" s="26">
        <f t="shared" si="838"/>
        <v>525.00000000000011</v>
      </c>
      <c r="M2553" s="27">
        <v>0.4</v>
      </c>
      <c r="O2553" s="1"/>
      <c r="P2553" s="2"/>
      <c r="Q2553" s="3"/>
      <c r="R2553" s="5"/>
    </row>
    <row r="2554" spans="2:18" x14ac:dyDescent="0.3">
      <c r="B2554" s="22" t="s">
        <v>10</v>
      </c>
      <c r="C2554" s="22">
        <v>1185732</v>
      </c>
      <c r="D2554" s="23">
        <v>44332</v>
      </c>
      <c r="E2554" s="22" t="s">
        <v>131</v>
      </c>
      <c r="F2554" s="22" t="s">
        <v>92</v>
      </c>
      <c r="G2554" s="22" t="s">
        <v>93</v>
      </c>
      <c r="H2554" s="22" t="s">
        <v>16</v>
      </c>
      <c r="I2554" s="24">
        <v>0.44999999999999996</v>
      </c>
      <c r="J2554" s="25">
        <v>4000</v>
      </c>
      <c r="K2554" s="26">
        <f t="shared" si="837"/>
        <v>1799.9999999999998</v>
      </c>
      <c r="L2554" s="26">
        <f t="shared" si="838"/>
        <v>629.99999999999989</v>
      </c>
      <c r="M2554" s="27">
        <v>0.35</v>
      </c>
      <c r="O2554" s="1"/>
      <c r="P2554" s="2"/>
      <c r="Q2554" s="3"/>
      <c r="R2554" s="5"/>
    </row>
    <row r="2555" spans="2:18" x14ac:dyDescent="0.3">
      <c r="B2555" s="22" t="s">
        <v>10</v>
      </c>
      <c r="C2555" s="22">
        <v>1185732</v>
      </c>
      <c r="D2555" s="23">
        <v>44332</v>
      </c>
      <c r="E2555" s="22" t="s">
        <v>131</v>
      </c>
      <c r="F2555" s="22" t="s">
        <v>92</v>
      </c>
      <c r="G2555" s="22" t="s">
        <v>93</v>
      </c>
      <c r="H2555" s="22" t="s">
        <v>17</v>
      </c>
      <c r="I2555" s="24">
        <v>0.49999999999999994</v>
      </c>
      <c r="J2555" s="25">
        <v>5000</v>
      </c>
      <c r="K2555" s="26">
        <f t="shared" si="837"/>
        <v>2499.9999999999995</v>
      </c>
      <c r="L2555" s="26">
        <f t="shared" si="838"/>
        <v>1249.9999999999998</v>
      </c>
      <c r="M2555" s="27">
        <v>0.5</v>
      </c>
      <c r="O2555" s="1"/>
      <c r="P2555" s="2"/>
      <c r="Q2555" s="3"/>
      <c r="R2555" s="5"/>
    </row>
    <row r="2556" spans="2:18" x14ac:dyDescent="0.3">
      <c r="B2556" s="22" t="s">
        <v>10</v>
      </c>
      <c r="C2556" s="22">
        <v>1185732</v>
      </c>
      <c r="D2556" s="23">
        <v>44365</v>
      </c>
      <c r="E2556" s="22" t="s">
        <v>131</v>
      </c>
      <c r="F2556" s="22" t="s">
        <v>92</v>
      </c>
      <c r="G2556" s="22" t="s">
        <v>93</v>
      </c>
      <c r="H2556" s="22" t="s">
        <v>12</v>
      </c>
      <c r="I2556" s="24">
        <v>0.44999999999999996</v>
      </c>
      <c r="J2556" s="25">
        <v>7500</v>
      </c>
      <c r="K2556" s="26">
        <f>I2556*J2556</f>
        <v>3374.9999999999995</v>
      </c>
      <c r="L2556" s="26">
        <f>K2556*M2556</f>
        <v>1350</v>
      </c>
      <c r="M2556" s="27">
        <v>0.4</v>
      </c>
      <c r="O2556" s="1"/>
      <c r="P2556" s="2"/>
      <c r="Q2556" s="3"/>
      <c r="R2556" s="5"/>
    </row>
    <row r="2557" spans="2:18" x14ac:dyDescent="0.3">
      <c r="B2557" s="22" t="s">
        <v>10</v>
      </c>
      <c r="C2557" s="22">
        <v>1185732</v>
      </c>
      <c r="D2557" s="23">
        <v>44365</v>
      </c>
      <c r="E2557" s="22" t="s">
        <v>131</v>
      </c>
      <c r="F2557" s="22" t="s">
        <v>92</v>
      </c>
      <c r="G2557" s="22" t="s">
        <v>93</v>
      </c>
      <c r="H2557" s="22" t="s">
        <v>15</v>
      </c>
      <c r="I2557" s="24">
        <v>0.4</v>
      </c>
      <c r="J2557" s="25">
        <v>5000</v>
      </c>
      <c r="K2557" s="26">
        <f>I2557*J2557</f>
        <v>2000</v>
      </c>
      <c r="L2557" s="26">
        <f>K2557*M2557</f>
        <v>700</v>
      </c>
      <c r="M2557" s="27">
        <v>0.35</v>
      </c>
      <c r="O2557" s="1"/>
      <c r="P2557" s="2"/>
      <c r="Q2557" s="3"/>
      <c r="R2557" s="5"/>
    </row>
    <row r="2558" spans="2:18" x14ac:dyDescent="0.3">
      <c r="B2558" s="22" t="s">
        <v>10</v>
      </c>
      <c r="C2558" s="22">
        <v>1185732</v>
      </c>
      <c r="D2558" s="23">
        <v>44365</v>
      </c>
      <c r="E2558" s="22" t="s">
        <v>131</v>
      </c>
      <c r="F2558" s="22" t="s">
        <v>92</v>
      </c>
      <c r="G2558" s="22" t="s">
        <v>93</v>
      </c>
      <c r="H2558" s="22" t="s">
        <v>13</v>
      </c>
      <c r="I2558" s="24">
        <v>0.45</v>
      </c>
      <c r="J2558" s="25">
        <v>4750</v>
      </c>
      <c r="K2558" s="26">
        <f t="shared" ref="K2558:K2561" si="839">I2558*J2558</f>
        <v>2137.5</v>
      </c>
      <c r="L2558" s="26">
        <f t="shared" ref="L2558:L2561" si="840">K2558*M2558</f>
        <v>855</v>
      </c>
      <c r="M2558" s="27">
        <v>0.4</v>
      </c>
      <c r="O2558" s="1"/>
      <c r="P2558" s="2"/>
      <c r="Q2558" s="3"/>
      <c r="R2558" s="5"/>
    </row>
    <row r="2559" spans="2:18" x14ac:dyDescent="0.3">
      <c r="B2559" s="22" t="s">
        <v>10</v>
      </c>
      <c r="C2559" s="22">
        <v>1185732</v>
      </c>
      <c r="D2559" s="23">
        <v>44365</v>
      </c>
      <c r="E2559" s="22" t="s">
        <v>131</v>
      </c>
      <c r="F2559" s="22" t="s">
        <v>92</v>
      </c>
      <c r="G2559" s="22" t="s">
        <v>93</v>
      </c>
      <c r="H2559" s="22" t="s">
        <v>14</v>
      </c>
      <c r="I2559" s="24">
        <v>0.45</v>
      </c>
      <c r="J2559" s="25">
        <v>4500</v>
      </c>
      <c r="K2559" s="26">
        <f t="shared" si="839"/>
        <v>2025</v>
      </c>
      <c r="L2559" s="26">
        <f t="shared" si="840"/>
        <v>810</v>
      </c>
      <c r="M2559" s="27">
        <v>0.4</v>
      </c>
      <c r="O2559" s="1"/>
      <c r="P2559" s="2"/>
      <c r="Q2559" s="3"/>
      <c r="R2559" s="5"/>
    </row>
    <row r="2560" spans="2:18" x14ac:dyDescent="0.3">
      <c r="B2560" s="22" t="s">
        <v>10</v>
      </c>
      <c r="C2560" s="22">
        <v>1185732</v>
      </c>
      <c r="D2560" s="23">
        <v>44365</v>
      </c>
      <c r="E2560" s="22" t="s">
        <v>131</v>
      </c>
      <c r="F2560" s="22" t="s">
        <v>92</v>
      </c>
      <c r="G2560" s="22" t="s">
        <v>93</v>
      </c>
      <c r="H2560" s="22" t="s">
        <v>16</v>
      </c>
      <c r="I2560" s="24">
        <v>0.6</v>
      </c>
      <c r="J2560" s="25">
        <v>4500</v>
      </c>
      <c r="K2560" s="26">
        <f t="shared" si="839"/>
        <v>2700</v>
      </c>
      <c r="L2560" s="26">
        <f t="shared" si="840"/>
        <v>944.99999999999989</v>
      </c>
      <c r="M2560" s="27">
        <v>0.35</v>
      </c>
      <c r="O2560" s="1"/>
      <c r="P2560" s="2"/>
      <c r="Q2560" s="3"/>
      <c r="R2560" s="5"/>
    </row>
    <row r="2561" spans="2:18" x14ac:dyDescent="0.3">
      <c r="B2561" s="22" t="s">
        <v>10</v>
      </c>
      <c r="C2561" s="22">
        <v>1185732</v>
      </c>
      <c r="D2561" s="23">
        <v>44365</v>
      </c>
      <c r="E2561" s="22" t="s">
        <v>131</v>
      </c>
      <c r="F2561" s="22" t="s">
        <v>92</v>
      </c>
      <c r="G2561" s="22" t="s">
        <v>93</v>
      </c>
      <c r="H2561" s="22" t="s">
        <v>17</v>
      </c>
      <c r="I2561" s="24">
        <v>0.65</v>
      </c>
      <c r="J2561" s="25">
        <v>6250</v>
      </c>
      <c r="K2561" s="26">
        <f t="shared" si="839"/>
        <v>4062.5</v>
      </c>
      <c r="L2561" s="26">
        <f t="shared" si="840"/>
        <v>2031.25</v>
      </c>
      <c r="M2561" s="27">
        <v>0.5</v>
      </c>
      <c r="O2561" s="1"/>
      <c r="P2561" s="2"/>
      <c r="Q2561" s="3"/>
      <c r="R2561" s="5"/>
    </row>
    <row r="2562" spans="2:18" x14ac:dyDescent="0.3">
      <c r="B2562" s="22" t="s">
        <v>10</v>
      </c>
      <c r="C2562" s="22">
        <v>1185732</v>
      </c>
      <c r="D2562" s="23">
        <v>44393</v>
      </c>
      <c r="E2562" s="22" t="s">
        <v>131</v>
      </c>
      <c r="F2562" s="22" t="s">
        <v>92</v>
      </c>
      <c r="G2562" s="22" t="s">
        <v>93</v>
      </c>
      <c r="H2562" s="22" t="s">
        <v>12</v>
      </c>
      <c r="I2562" s="24">
        <v>0.6</v>
      </c>
      <c r="J2562" s="25">
        <v>8500</v>
      </c>
      <c r="K2562" s="26">
        <f>I2562*J2562</f>
        <v>5100</v>
      </c>
      <c r="L2562" s="26">
        <f>K2562*M2562</f>
        <v>2040</v>
      </c>
      <c r="M2562" s="27">
        <v>0.4</v>
      </c>
      <c r="O2562" s="1"/>
      <c r="P2562" s="2"/>
      <c r="Q2562" s="3"/>
      <c r="R2562" s="5"/>
    </row>
    <row r="2563" spans="2:18" x14ac:dyDescent="0.3">
      <c r="B2563" s="22" t="s">
        <v>10</v>
      </c>
      <c r="C2563" s="22">
        <v>1185732</v>
      </c>
      <c r="D2563" s="23">
        <v>44393</v>
      </c>
      <c r="E2563" s="22" t="s">
        <v>131</v>
      </c>
      <c r="F2563" s="22" t="s">
        <v>92</v>
      </c>
      <c r="G2563" s="22" t="s">
        <v>93</v>
      </c>
      <c r="H2563" s="22" t="s">
        <v>15</v>
      </c>
      <c r="I2563" s="24">
        <v>0.55000000000000004</v>
      </c>
      <c r="J2563" s="25">
        <v>6000</v>
      </c>
      <c r="K2563" s="26">
        <f>I2563*J2563</f>
        <v>3300.0000000000005</v>
      </c>
      <c r="L2563" s="26">
        <f>K2563*M2563</f>
        <v>1155</v>
      </c>
      <c r="M2563" s="27">
        <v>0.35</v>
      </c>
      <c r="O2563" s="1"/>
      <c r="P2563" s="2"/>
      <c r="Q2563" s="3"/>
      <c r="R2563" s="5"/>
    </row>
    <row r="2564" spans="2:18" x14ac:dyDescent="0.3">
      <c r="B2564" s="22" t="s">
        <v>10</v>
      </c>
      <c r="C2564" s="22">
        <v>1185732</v>
      </c>
      <c r="D2564" s="23">
        <v>44393</v>
      </c>
      <c r="E2564" s="22" t="s">
        <v>131</v>
      </c>
      <c r="F2564" s="22" t="s">
        <v>92</v>
      </c>
      <c r="G2564" s="22" t="s">
        <v>93</v>
      </c>
      <c r="H2564" s="22" t="s">
        <v>13</v>
      </c>
      <c r="I2564" s="24">
        <v>0.5</v>
      </c>
      <c r="J2564" s="25">
        <v>5250</v>
      </c>
      <c r="K2564" s="26">
        <f t="shared" ref="K2564:K2567" si="841">I2564*J2564</f>
        <v>2625</v>
      </c>
      <c r="L2564" s="26">
        <f t="shared" ref="L2564:L2567" si="842">K2564*M2564</f>
        <v>1050</v>
      </c>
      <c r="M2564" s="27">
        <v>0.4</v>
      </c>
      <c r="O2564" s="1"/>
      <c r="P2564" s="2"/>
      <c r="Q2564" s="3"/>
      <c r="R2564" s="5"/>
    </row>
    <row r="2565" spans="2:18" x14ac:dyDescent="0.3">
      <c r="B2565" s="22" t="s">
        <v>10</v>
      </c>
      <c r="C2565" s="22">
        <v>1185732</v>
      </c>
      <c r="D2565" s="23">
        <v>44393</v>
      </c>
      <c r="E2565" s="22" t="s">
        <v>131</v>
      </c>
      <c r="F2565" s="22" t="s">
        <v>92</v>
      </c>
      <c r="G2565" s="22" t="s">
        <v>93</v>
      </c>
      <c r="H2565" s="22" t="s">
        <v>14</v>
      </c>
      <c r="I2565" s="24">
        <v>0.5</v>
      </c>
      <c r="J2565" s="25">
        <v>4750</v>
      </c>
      <c r="K2565" s="26">
        <f t="shared" si="841"/>
        <v>2375</v>
      </c>
      <c r="L2565" s="26">
        <f t="shared" si="842"/>
        <v>950</v>
      </c>
      <c r="M2565" s="27">
        <v>0.4</v>
      </c>
      <c r="O2565" s="1"/>
      <c r="P2565" s="2"/>
      <c r="Q2565" s="3"/>
      <c r="R2565" s="5"/>
    </row>
    <row r="2566" spans="2:18" x14ac:dyDescent="0.3">
      <c r="B2566" s="22" t="s">
        <v>10</v>
      </c>
      <c r="C2566" s="22">
        <v>1185732</v>
      </c>
      <c r="D2566" s="23">
        <v>44393</v>
      </c>
      <c r="E2566" s="22" t="s">
        <v>131</v>
      </c>
      <c r="F2566" s="22" t="s">
        <v>92</v>
      </c>
      <c r="G2566" s="22" t="s">
        <v>93</v>
      </c>
      <c r="H2566" s="22" t="s">
        <v>16</v>
      </c>
      <c r="I2566" s="24">
        <v>0.6</v>
      </c>
      <c r="J2566" s="25">
        <v>5000</v>
      </c>
      <c r="K2566" s="26">
        <f t="shared" si="841"/>
        <v>3000</v>
      </c>
      <c r="L2566" s="26">
        <f t="shared" si="842"/>
        <v>1050</v>
      </c>
      <c r="M2566" s="27">
        <v>0.35</v>
      </c>
      <c r="O2566" s="1"/>
      <c r="P2566" s="2"/>
      <c r="Q2566" s="3"/>
      <c r="R2566" s="5"/>
    </row>
    <row r="2567" spans="2:18" x14ac:dyDescent="0.3">
      <c r="B2567" s="22" t="s">
        <v>10</v>
      </c>
      <c r="C2567" s="22">
        <v>1185732</v>
      </c>
      <c r="D2567" s="23">
        <v>44393</v>
      </c>
      <c r="E2567" s="22" t="s">
        <v>131</v>
      </c>
      <c r="F2567" s="22" t="s">
        <v>92</v>
      </c>
      <c r="G2567" s="22" t="s">
        <v>93</v>
      </c>
      <c r="H2567" s="22" t="s">
        <v>17</v>
      </c>
      <c r="I2567" s="24">
        <v>0.65</v>
      </c>
      <c r="J2567" s="25">
        <v>6750</v>
      </c>
      <c r="K2567" s="26">
        <f t="shared" si="841"/>
        <v>4387.5</v>
      </c>
      <c r="L2567" s="26">
        <f t="shared" si="842"/>
        <v>2193.75</v>
      </c>
      <c r="M2567" s="27">
        <v>0.5</v>
      </c>
      <c r="O2567" s="1"/>
      <c r="P2567" s="2"/>
      <c r="Q2567" s="3"/>
      <c r="R2567" s="5"/>
    </row>
    <row r="2568" spans="2:18" x14ac:dyDescent="0.3">
      <c r="B2568" s="22" t="s">
        <v>10</v>
      </c>
      <c r="C2568" s="22">
        <v>1185732</v>
      </c>
      <c r="D2568" s="23">
        <v>44425</v>
      </c>
      <c r="E2568" s="22" t="s">
        <v>131</v>
      </c>
      <c r="F2568" s="22" t="s">
        <v>92</v>
      </c>
      <c r="G2568" s="22" t="s">
        <v>93</v>
      </c>
      <c r="H2568" s="22" t="s">
        <v>12</v>
      </c>
      <c r="I2568" s="24">
        <v>0.6</v>
      </c>
      <c r="J2568" s="25">
        <v>8250</v>
      </c>
      <c r="K2568" s="26">
        <f>I2568*J2568</f>
        <v>4950</v>
      </c>
      <c r="L2568" s="26">
        <f>K2568*M2568</f>
        <v>1980</v>
      </c>
      <c r="M2568" s="27">
        <v>0.4</v>
      </c>
      <c r="O2568" s="1"/>
      <c r="P2568" s="2"/>
      <c r="Q2568" s="3"/>
      <c r="R2568" s="5"/>
    </row>
    <row r="2569" spans="2:18" x14ac:dyDescent="0.3">
      <c r="B2569" s="22" t="s">
        <v>10</v>
      </c>
      <c r="C2569" s="22">
        <v>1185732</v>
      </c>
      <c r="D2569" s="23">
        <v>44425</v>
      </c>
      <c r="E2569" s="22" t="s">
        <v>131</v>
      </c>
      <c r="F2569" s="22" t="s">
        <v>92</v>
      </c>
      <c r="G2569" s="22" t="s">
        <v>93</v>
      </c>
      <c r="H2569" s="22" t="s">
        <v>15</v>
      </c>
      <c r="I2569" s="24">
        <v>0.55000000000000004</v>
      </c>
      <c r="J2569" s="25">
        <v>6000</v>
      </c>
      <c r="K2569" s="26">
        <f>I2569*J2569</f>
        <v>3300.0000000000005</v>
      </c>
      <c r="L2569" s="26">
        <f>K2569*M2569</f>
        <v>1155</v>
      </c>
      <c r="M2569" s="27">
        <v>0.35</v>
      </c>
      <c r="O2569" s="1"/>
      <c r="P2569" s="2"/>
      <c r="Q2569" s="3"/>
      <c r="R2569" s="5"/>
    </row>
    <row r="2570" spans="2:18" x14ac:dyDescent="0.3">
      <c r="B2570" s="22" t="s">
        <v>10</v>
      </c>
      <c r="C2570" s="22">
        <v>1185732</v>
      </c>
      <c r="D2570" s="23">
        <v>44425</v>
      </c>
      <c r="E2570" s="22" t="s">
        <v>131</v>
      </c>
      <c r="F2570" s="22" t="s">
        <v>92</v>
      </c>
      <c r="G2570" s="22" t="s">
        <v>93</v>
      </c>
      <c r="H2570" s="22" t="s">
        <v>13</v>
      </c>
      <c r="I2570" s="24">
        <v>0.5</v>
      </c>
      <c r="J2570" s="25">
        <v>5250</v>
      </c>
      <c r="K2570" s="26">
        <f t="shared" ref="K2570:K2573" si="843">I2570*J2570</f>
        <v>2625</v>
      </c>
      <c r="L2570" s="26">
        <f t="shared" ref="L2570:L2573" si="844">K2570*M2570</f>
        <v>1050</v>
      </c>
      <c r="M2570" s="27">
        <v>0.4</v>
      </c>
      <c r="O2570" s="1"/>
      <c r="P2570" s="2"/>
      <c r="Q2570" s="3"/>
      <c r="R2570" s="5"/>
    </row>
    <row r="2571" spans="2:18" x14ac:dyDescent="0.3">
      <c r="B2571" s="22" t="s">
        <v>10</v>
      </c>
      <c r="C2571" s="22">
        <v>1185732</v>
      </c>
      <c r="D2571" s="23">
        <v>44425</v>
      </c>
      <c r="E2571" s="22" t="s">
        <v>131</v>
      </c>
      <c r="F2571" s="22" t="s">
        <v>92</v>
      </c>
      <c r="G2571" s="22" t="s">
        <v>93</v>
      </c>
      <c r="H2571" s="22" t="s">
        <v>14</v>
      </c>
      <c r="I2571" s="24">
        <v>0.4</v>
      </c>
      <c r="J2571" s="25">
        <v>4750</v>
      </c>
      <c r="K2571" s="26">
        <f t="shared" si="843"/>
        <v>1900</v>
      </c>
      <c r="L2571" s="26">
        <f t="shared" si="844"/>
        <v>760</v>
      </c>
      <c r="M2571" s="27">
        <v>0.4</v>
      </c>
      <c r="O2571" s="1"/>
      <c r="P2571" s="2"/>
      <c r="Q2571" s="3"/>
      <c r="R2571" s="5"/>
    </row>
    <row r="2572" spans="2:18" x14ac:dyDescent="0.3">
      <c r="B2572" s="22" t="s">
        <v>10</v>
      </c>
      <c r="C2572" s="22">
        <v>1185732</v>
      </c>
      <c r="D2572" s="23">
        <v>44425</v>
      </c>
      <c r="E2572" s="22" t="s">
        <v>131</v>
      </c>
      <c r="F2572" s="22" t="s">
        <v>92</v>
      </c>
      <c r="G2572" s="22" t="s">
        <v>93</v>
      </c>
      <c r="H2572" s="22" t="s">
        <v>16</v>
      </c>
      <c r="I2572" s="24">
        <v>0.5</v>
      </c>
      <c r="J2572" s="25">
        <v>4500</v>
      </c>
      <c r="K2572" s="26">
        <f t="shared" si="843"/>
        <v>2250</v>
      </c>
      <c r="L2572" s="26">
        <f t="shared" si="844"/>
        <v>787.5</v>
      </c>
      <c r="M2572" s="27">
        <v>0.35</v>
      </c>
      <c r="O2572" s="1"/>
      <c r="P2572" s="2"/>
      <c r="Q2572" s="3"/>
      <c r="R2572" s="5"/>
    </row>
    <row r="2573" spans="2:18" x14ac:dyDescent="0.3">
      <c r="B2573" s="22" t="s">
        <v>10</v>
      </c>
      <c r="C2573" s="22">
        <v>1185732</v>
      </c>
      <c r="D2573" s="23">
        <v>44425</v>
      </c>
      <c r="E2573" s="22" t="s">
        <v>131</v>
      </c>
      <c r="F2573" s="22" t="s">
        <v>92</v>
      </c>
      <c r="G2573" s="22" t="s">
        <v>93</v>
      </c>
      <c r="H2573" s="22" t="s">
        <v>17</v>
      </c>
      <c r="I2573" s="24">
        <v>0.55000000000000004</v>
      </c>
      <c r="J2573" s="25">
        <v>6250</v>
      </c>
      <c r="K2573" s="26">
        <f t="shared" si="843"/>
        <v>3437.5000000000005</v>
      </c>
      <c r="L2573" s="26">
        <f t="shared" si="844"/>
        <v>1718.7500000000002</v>
      </c>
      <c r="M2573" s="27">
        <v>0.5</v>
      </c>
      <c r="O2573" s="1"/>
      <c r="P2573" s="2"/>
      <c r="Q2573" s="3"/>
      <c r="R2573" s="5"/>
    </row>
    <row r="2574" spans="2:18" x14ac:dyDescent="0.3">
      <c r="B2574" s="22" t="s">
        <v>10</v>
      </c>
      <c r="C2574" s="22">
        <v>1185732</v>
      </c>
      <c r="D2574" s="23">
        <v>44455</v>
      </c>
      <c r="E2574" s="22" t="s">
        <v>131</v>
      </c>
      <c r="F2574" s="22" t="s">
        <v>92</v>
      </c>
      <c r="G2574" s="22" t="s">
        <v>93</v>
      </c>
      <c r="H2574" s="22" t="s">
        <v>12</v>
      </c>
      <c r="I2574" s="24">
        <v>0.5</v>
      </c>
      <c r="J2574" s="25">
        <v>7250</v>
      </c>
      <c r="K2574" s="26">
        <f>I2574*J2574</f>
        <v>3625</v>
      </c>
      <c r="L2574" s="26">
        <f>K2574*M2574</f>
        <v>1450</v>
      </c>
      <c r="M2574" s="27">
        <v>0.4</v>
      </c>
      <c r="O2574" s="1"/>
      <c r="P2574" s="2"/>
      <c r="Q2574" s="3"/>
      <c r="R2574" s="5"/>
    </row>
    <row r="2575" spans="2:18" x14ac:dyDescent="0.3">
      <c r="B2575" s="22" t="s">
        <v>10</v>
      </c>
      <c r="C2575" s="22">
        <v>1185732</v>
      </c>
      <c r="D2575" s="23">
        <v>44455</v>
      </c>
      <c r="E2575" s="22" t="s">
        <v>131</v>
      </c>
      <c r="F2575" s="22" t="s">
        <v>92</v>
      </c>
      <c r="G2575" s="22" t="s">
        <v>93</v>
      </c>
      <c r="H2575" s="22" t="s">
        <v>15</v>
      </c>
      <c r="I2575" s="24">
        <v>0.45000000000000012</v>
      </c>
      <c r="J2575" s="25">
        <v>5250</v>
      </c>
      <c r="K2575" s="26">
        <f>I2575*J2575</f>
        <v>2362.5000000000005</v>
      </c>
      <c r="L2575" s="26">
        <f>K2575*M2575</f>
        <v>826.87500000000011</v>
      </c>
      <c r="M2575" s="27">
        <v>0.35</v>
      </c>
      <c r="O2575" s="1"/>
      <c r="P2575" s="2"/>
      <c r="Q2575" s="3"/>
      <c r="R2575" s="5"/>
    </row>
    <row r="2576" spans="2:18" x14ac:dyDescent="0.3">
      <c r="B2576" s="22" t="s">
        <v>10</v>
      </c>
      <c r="C2576" s="22">
        <v>1185732</v>
      </c>
      <c r="D2576" s="23">
        <v>44455</v>
      </c>
      <c r="E2576" s="22" t="s">
        <v>131</v>
      </c>
      <c r="F2576" s="22" t="s">
        <v>92</v>
      </c>
      <c r="G2576" s="22" t="s">
        <v>93</v>
      </c>
      <c r="H2576" s="22" t="s">
        <v>13</v>
      </c>
      <c r="I2576" s="24">
        <v>0.20000000000000007</v>
      </c>
      <c r="J2576" s="25">
        <v>4250</v>
      </c>
      <c r="K2576" s="26">
        <f t="shared" ref="K2576:K2579" si="845">I2576*J2576</f>
        <v>850.00000000000023</v>
      </c>
      <c r="L2576" s="26">
        <f t="shared" ref="L2576:L2579" si="846">K2576*M2576</f>
        <v>340.00000000000011</v>
      </c>
      <c r="M2576" s="27">
        <v>0.4</v>
      </c>
      <c r="O2576" s="1"/>
      <c r="P2576" s="2"/>
      <c r="Q2576" s="3"/>
      <c r="R2576" s="5"/>
    </row>
    <row r="2577" spans="2:18" x14ac:dyDescent="0.3">
      <c r="B2577" s="22" t="s">
        <v>10</v>
      </c>
      <c r="C2577" s="22">
        <v>1185732</v>
      </c>
      <c r="D2577" s="23">
        <v>44455</v>
      </c>
      <c r="E2577" s="22" t="s">
        <v>131</v>
      </c>
      <c r="F2577" s="22" t="s">
        <v>92</v>
      </c>
      <c r="G2577" s="22" t="s">
        <v>93</v>
      </c>
      <c r="H2577" s="22" t="s">
        <v>14</v>
      </c>
      <c r="I2577" s="24">
        <v>0.20000000000000007</v>
      </c>
      <c r="J2577" s="25">
        <v>4000</v>
      </c>
      <c r="K2577" s="26">
        <f t="shared" si="845"/>
        <v>800.00000000000023</v>
      </c>
      <c r="L2577" s="26">
        <f t="shared" si="846"/>
        <v>320.00000000000011</v>
      </c>
      <c r="M2577" s="27">
        <v>0.4</v>
      </c>
      <c r="O2577" s="1"/>
      <c r="P2577" s="2"/>
      <c r="Q2577" s="3"/>
      <c r="R2577" s="5"/>
    </row>
    <row r="2578" spans="2:18" x14ac:dyDescent="0.3">
      <c r="B2578" s="22" t="s">
        <v>10</v>
      </c>
      <c r="C2578" s="22">
        <v>1185732</v>
      </c>
      <c r="D2578" s="23">
        <v>44455</v>
      </c>
      <c r="E2578" s="22" t="s">
        <v>131</v>
      </c>
      <c r="F2578" s="22" t="s">
        <v>92</v>
      </c>
      <c r="G2578" s="22" t="s">
        <v>93</v>
      </c>
      <c r="H2578" s="22" t="s">
        <v>16</v>
      </c>
      <c r="I2578" s="24">
        <v>0.30000000000000004</v>
      </c>
      <c r="J2578" s="25">
        <v>4000</v>
      </c>
      <c r="K2578" s="26">
        <f t="shared" si="845"/>
        <v>1200.0000000000002</v>
      </c>
      <c r="L2578" s="26">
        <f t="shared" si="846"/>
        <v>420.00000000000006</v>
      </c>
      <c r="M2578" s="27">
        <v>0.35</v>
      </c>
      <c r="O2578" s="1"/>
      <c r="P2578" s="2"/>
      <c r="Q2578" s="3"/>
      <c r="R2578" s="5"/>
    </row>
    <row r="2579" spans="2:18" x14ac:dyDescent="0.3">
      <c r="B2579" s="22" t="s">
        <v>10</v>
      </c>
      <c r="C2579" s="22">
        <v>1185732</v>
      </c>
      <c r="D2579" s="23">
        <v>44455</v>
      </c>
      <c r="E2579" s="22" t="s">
        <v>131</v>
      </c>
      <c r="F2579" s="22" t="s">
        <v>92</v>
      </c>
      <c r="G2579" s="22" t="s">
        <v>93</v>
      </c>
      <c r="H2579" s="22" t="s">
        <v>17</v>
      </c>
      <c r="I2579" s="24">
        <v>0.35000000000000009</v>
      </c>
      <c r="J2579" s="25">
        <v>5000</v>
      </c>
      <c r="K2579" s="26">
        <f t="shared" si="845"/>
        <v>1750.0000000000005</v>
      </c>
      <c r="L2579" s="26">
        <f t="shared" si="846"/>
        <v>875.00000000000023</v>
      </c>
      <c r="M2579" s="27">
        <v>0.5</v>
      </c>
      <c r="O2579" s="1"/>
      <c r="P2579" s="2"/>
      <c r="Q2579" s="3"/>
      <c r="R2579" s="5"/>
    </row>
    <row r="2580" spans="2:18" x14ac:dyDescent="0.3">
      <c r="B2580" s="22" t="s">
        <v>10</v>
      </c>
      <c r="C2580" s="22">
        <v>1185732</v>
      </c>
      <c r="D2580" s="23">
        <v>44487</v>
      </c>
      <c r="E2580" s="22" t="s">
        <v>131</v>
      </c>
      <c r="F2580" s="22" t="s">
        <v>92</v>
      </c>
      <c r="G2580" s="22" t="s">
        <v>93</v>
      </c>
      <c r="H2580" s="22" t="s">
        <v>12</v>
      </c>
      <c r="I2580" s="24">
        <v>0.35000000000000009</v>
      </c>
      <c r="J2580" s="25">
        <v>6750</v>
      </c>
      <c r="K2580" s="26">
        <f>I2580*J2580</f>
        <v>2362.5000000000005</v>
      </c>
      <c r="L2580" s="26">
        <f>K2580*M2580</f>
        <v>945.00000000000023</v>
      </c>
      <c r="M2580" s="27">
        <v>0.4</v>
      </c>
      <c r="O2580" s="1"/>
      <c r="P2580" s="2"/>
      <c r="Q2580" s="3"/>
      <c r="R2580" s="5"/>
    </row>
    <row r="2581" spans="2:18" x14ac:dyDescent="0.3">
      <c r="B2581" s="22" t="s">
        <v>10</v>
      </c>
      <c r="C2581" s="22">
        <v>1185732</v>
      </c>
      <c r="D2581" s="23">
        <v>44487</v>
      </c>
      <c r="E2581" s="22" t="s">
        <v>131</v>
      </c>
      <c r="F2581" s="22" t="s">
        <v>92</v>
      </c>
      <c r="G2581" s="22" t="s">
        <v>93</v>
      </c>
      <c r="H2581" s="22" t="s">
        <v>15</v>
      </c>
      <c r="I2581" s="24">
        <v>0.25000000000000011</v>
      </c>
      <c r="J2581" s="25">
        <v>5000</v>
      </c>
      <c r="K2581" s="26">
        <f>I2581*J2581</f>
        <v>1250.0000000000005</v>
      </c>
      <c r="L2581" s="26">
        <f>K2581*M2581</f>
        <v>437.50000000000011</v>
      </c>
      <c r="M2581" s="27">
        <v>0.35</v>
      </c>
      <c r="O2581" s="1"/>
      <c r="P2581" s="2"/>
      <c r="Q2581" s="3"/>
      <c r="R2581" s="5"/>
    </row>
    <row r="2582" spans="2:18" x14ac:dyDescent="0.3">
      <c r="B2582" s="22" t="s">
        <v>10</v>
      </c>
      <c r="C2582" s="22">
        <v>1185732</v>
      </c>
      <c r="D2582" s="23">
        <v>44487</v>
      </c>
      <c r="E2582" s="22" t="s">
        <v>131</v>
      </c>
      <c r="F2582" s="22" t="s">
        <v>92</v>
      </c>
      <c r="G2582" s="22" t="s">
        <v>93</v>
      </c>
      <c r="H2582" s="22" t="s">
        <v>13</v>
      </c>
      <c r="I2582" s="24">
        <v>0.25000000000000011</v>
      </c>
      <c r="J2582" s="25">
        <v>3750</v>
      </c>
      <c r="K2582" s="26">
        <f t="shared" ref="K2582:K2585" si="847">I2582*J2582</f>
        <v>937.50000000000045</v>
      </c>
      <c r="L2582" s="26">
        <f t="shared" ref="L2582:L2585" si="848">K2582*M2582</f>
        <v>375.00000000000023</v>
      </c>
      <c r="M2582" s="27">
        <v>0.4</v>
      </c>
      <c r="O2582" s="1"/>
      <c r="P2582" s="2"/>
      <c r="Q2582" s="3"/>
      <c r="R2582" s="5"/>
    </row>
    <row r="2583" spans="2:18" x14ac:dyDescent="0.3">
      <c r="B2583" s="22" t="s">
        <v>10</v>
      </c>
      <c r="C2583" s="22">
        <v>1185732</v>
      </c>
      <c r="D2583" s="23">
        <v>44487</v>
      </c>
      <c r="E2583" s="22" t="s">
        <v>131</v>
      </c>
      <c r="F2583" s="22" t="s">
        <v>92</v>
      </c>
      <c r="G2583" s="22" t="s">
        <v>93</v>
      </c>
      <c r="H2583" s="22" t="s">
        <v>14</v>
      </c>
      <c r="I2583" s="24">
        <v>0.25000000000000011</v>
      </c>
      <c r="J2583" s="25">
        <v>3500</v>
      </c>
      <c r="K2583" s="26">
        <f t="shared" si="847"/>
        <v>875.00000000000034</v>
      </c>
      <c r="L2583" s="26">
        <f t="shared" si="848"/>
        <v>350.00000000000017</v>
      </c>
      <c r="M2583" s="27">
        <v>0.4</v>
      </c>
      <c r="O2583" s="1"/>
      <c r="P2583" s="2"/>
      <c r="Q2583" s="3"/>
      <c r="R2583" s="5"/>
    </row>
    <row r="2584" spans="2:18" x14ac:dyDescent="0.3">
      <c r="B2584" s="22" t="s">
        <v>10</v>
      </c>
      <c r="C2584" s="22">
        <v>1185732</v>
      </c>
      <c r="D2584" s="23">
        <v>44487</v>
      </c>
      <c r="E2584" s="22" t="s">
        <v>131</v>
      </c>
      <c r="F2584" s="22" t="s">
        <v>92</v>
      </c>
      <c r="G2584" s="22" t="s">
        <v>93</v>
      </c>
      <c r="H2584" s="22" t="s">
        <v>16</v>
      </c>
      <c r="I2584" s="24">
        <v>0.35000000000000009</v>
      </c>
      <c r="J2584" s="25">
        <v>3500</v>
      </c>
      <c r="K2584" s="26">
        <f t="shared" si="847"/>
        <v>1225.0000000000002</v>
      </c>
      <c r="L2584" s="26">
        <f t="shared" si="848"/>
        <v>428.75000000000006</v>
      </c>
      <c r="M2584" s="27">
        <v>0.35</v>
      </c>
      <c r="O2584" s="1"/>
      <c r="P2584" s="2"/>
      <c r="Q2584" s="3"/>
      <c r="R2584" s="5"/>
    </row>
    <row r="2585" spans="2:18" x14ac:dyDescent="0.3">
      <c r="B2585" s="22" t="s">
        <v>10</v>
      </c>
      <c r="C2585" s="22">
        <v>1185732</v>
      </c>
      <c r="D2585" s="23">
        <v>44487</v>
      </c>
      <c r="E2585" s="22" t="s">
        <v>131</v>
      </c>
      <c r="F2585" s="22" t="s">
        <v>92</v>
      </c>
      <c r="G2585" s="22" t="s">
        <v>93</v>
      </c>
      <c r="H2585" s="22" t="s">
        <v>17</v>
      </c>
      <c r="I2585" s="24">
        <v>0.35000000000000003</v>
      </c>
      <c r="J2585" s="25">
        <v>4750</v>
      </c>
      <c r="K2585" s="26">
        <f t="shared" si="847"/>
        <v>1662.5000000000002</v>
      </c>
      <c r="L2585" s="26">
        <f t="shared" si="848"/>
        <v>831.25000000000011</v>
      </c>
      <c r="M2585" s="27">
        <v>0.5</v>
      </c>
      <c r="O2585" s="1"/>
      <c r="P2585" s="2"/>
      <c r="Q2585" s="3"/>
      <c r="R2585" s="5"/>
    </row>
    <row r="2586" spans="2:18" x14ac:dyDescent="0.3">
      <c r="B2586" s="22" t="s">
        <v>10</v>
      </c>
      <c r="C2586" s="22">
        <v>1185732</v>
      </c>
      <c r="D2586" s="23">
        <v>44517</v>
      </c>
      <c r="E2586" s="22" t="s">
        <v>131</v>
      </c>
      <c r="F2586" s="22" t="s">
        <v>92</v>
      </c>
      <c r="G2586" s="22" t="s">
        <v>93</v>
      </c>
      <c r="H2586" s="22" t="s">
        <v>12</v>
      </c>
      <c r="I2586" s="24">
        <v>0.3000000000000001</v>
      </c>
      <c r="J2586" s="25">
        <v>6250</v>
      </c>
      <c r="K2586" s="26">
        <f>I2586*J2586</f>
        <v>1875.0000000000007</v>
      </c>
      <c r="L2586" s="26">
        <f>K2586*M2586</f>
        <v>750.00000000000034</v>
      </c>
      <c r="M2586" s="27">
        <v>0.4</v>
      </c>
      <c r="O2586" s="1"/>
      <c r="P2586" s="2"/>
      <c r="Q2586" s="3"/>
      <c r="R2586" s="5"/>
    </row>
    <row r="2587" spans="2:18" x14ac:dyDescent="0.3">
      <c r="B2587" s="22" t="s">
        <v>10</v>
      </c>
      <c r="C2587" s="22">
        <v>1185732</v>
      </c>
      <c r="D2587" s="23">
        <v>44517</v>
      </c>
      <c r="E2587" s="22" t="s">
        <v>131</v>
      </c>
      <c r="F2587" s="22" t="s">
        <v>92</v>
      </c>
      <c r="G2587" s="22" t="s">
        <v>93</v>
      </c>
      <c r="H2587" s="22" t="s">
        <v>15</v>
      </c>
      <c r="I2587" s="24">
        <v>0.20000000000000012</v>
      </c>
      <c r="J2587" s="25">
        <v>4500</v>
      </c>
      <c r="K2587" s="26">
        <f>I2587*J2587</f>
        <v>900.00000000000057</v>
      </c>
      <c r="L2587" s="26">
        <f>K2587*M2587</f>
        <v>315.00000000000017</v>
      </c>
      <c r="M2587" s="27">
        <v>0.35</v>
      </c>
      <c r="O2587" s="1"/>
      <c r="P2587" s="2"/>
      <c r="Q2587" s="3"/>
      <c r="R2587" s="5"/>
    </row>
    <row r="2588" spans="2:18" x14ac:dyDescent="0.3">
      <c r="B2588" s="22" t="s">
        <v>10</v>
      </c>
      <c r="C2588" s="22">
        <v>1185732</v>
      </c>
      <c r="D2588" s="23">
        <v>44517</v>
      </c>
      <c r="E2588" s="22" t="s">
        <v>131</v>
      </c>
      <c r="F2588" s="22" t="s">
        <v>92</v>
      </c>
      <c r="G2588" s="22" t="s">
        <v>93</v>
      </c>
      <c r="H2588" s="22" t="s">
        <v>13</v>
      </c>
      <c r="I2588" s="24">
        <v>0.30000000000000016</v>
      </c>
      <c r="J2588" s="25">
        <v>3950</v>
      </c>
      <c r="K2588" s="26">
        <f t="shared" ref="K2588:K2591" si="849">I2588*J2588</f>
        <v>1185.0000000000007</v>
      </c>
      <c r="L2588" s="26">
        <f t="shared" ref="L2588:L2591" si="850">K2588*M2588</f>
        <v>474.00000000000028</v>
      </c>
      <c r="M2588" s="27">
        <v>0.4</v>
      </c>
      <c r="O2588" s="1"/>
      <c r="P2588" s="2"/>
      <c r="Q2588" s="3"/>
      <c r="R2588" s="5"/>
    </row>
    <row r="2589" spans="2:18" x14ac:dyDescent="0.3">
      <c r="B2589" s="22" t="s">
        <v>10</v>
      </c>
      <c r="C2589" s="22">
        <v>1185732</v>
      </c>
      <c r="D2589" s="23">
        <v>44517</v>
      </c>
      <c r="E2589" s="22" t="s">
        <v>131</v>
      </c>
      <c r="F2589" s="22" t="s">
        <v>92</v>
      </c>
      <c r="G2589" s="22" t="s">
        <v>93</v>
      </c>
      <c r="H2589" s="22" t="s">
        <v>14</v>
      </c>
      <c r="I2589" s="24">
        <v>0.6000000000000002</v>
      </c>
      <c r="J2589" s="25">
        <v>4500</v>
      </c>
      <c r="K2589" s="26">
        <f t="shared" si="849"/>
        <v>2700.0000000000009</v>
      </c>
      <c r="L2589" s="26">
        <f t="shared" si="850"/>
        <v>1080.0000000000005</v>
      </c>
      <c r="M2589" s="27">
        <v>0.4</v>
      </c>
      <c r="O2589" s="1"/>
      <c r="P2589" s="2"/>
      <c r="Q2589" s="3"/>
      <c r="R2589" s="5"/>
    </row>
    <row r="2590" spans="2:18" x14ac:dyDescent="0.3">
      <c r="B2590" s="22" t="s">
        <v>10</v>
      </c>
      <c r="C2590" s="22">
        <v>1185732</v>
      </c>
      <c r="D2590" s="23">
        <v>44517</v>
      </c>
      <c r="E2590" s="22" t="s">
        <v>131</v>
      </c>
      <c r="F2590" s="22" t="s">
        <v>92</v>
      </c>
      <c r="G2590" s="22" t="s">
        <v>93</v>
      </c>
      <c r="H2590" s="22" t="s">
        <v>16</v>
      </c>
      <c r="I2590" s="24">
        <v>0.75000000000000011</v>
      </c>
      <c r="J2590" s="25">
        <v>4250</v>
      </c>
      <c r="K2590" s="26">
        <f t="shared" si="849"/>
        <v>3187.5000000000005</v>
      </c>
      <c r="L2590" s="26">
        <f t="shared" si="850"/>
        <v>1115.625</v>
      </c>
      <c r="M2590" s="27">
        <v>0.35</v>
      </c>
      <c r="O2590" s="1"/>
      <c r="P2590" s="2"/>
      <c r="Q2590" s="3"/>
      <c r="R2590" s="5"/>
    </row>
    <row r="2591" spans="2:18" x14ac:dyDescent="0.3">
      <c r="B2591" s="22" t="s">
        <v>10</v>
      </c>
      <c r="C2591" s="22">
        <v>1185732</v>
      </c>
      <c r="D2591" s="23">
        <v>44517</v>
      </c>
      <c r="E2591" s="22" t="s">
        <v>131</v>
      </c>
      <c r="F2591" s="22" t="s">
        <v>92</v>
      </c>
      <c r="G2591" s="22" t="s">
        <v>93</v>
      </c>
      <c r="H2591" s="22" t="s">
        <v>17</v>
      </c>
      <c r="I2591" s="24">
        <v>0.75</v>
      </c>
      <c r="J2591" s="25">
        <v>5250</v>
      </c>
      <c r="K2591" s="26">
        <f t="shared" si="849"/>
        <v>3937.5</v>
      </c>
      <c r="L2591" s="26">
        <f t="shared" si="850"/>
        <v>1968.75</v>
      </c>
      <c r="M2591" s="27">
        <v>0.5</v>
      </c>
      <c r="O2591" s="1"/>
      <c r="P2591" s="2"/>
      <c r="Q2591" s="3"/>
      <c r="R2591" s="5"/>
    </row>
    <row r="2592" spans="2:18" x14ac:dyDescent="0.3">
      <c r="B2592" s="22" t="s">
        <v>10</v>
      </c>
      <c r="C2592" s="22">
        <v>1185732</v>
      </c>
      <c r="D2592" s="23">
        <v>44546</v>
      </c>
      <c r="E2592" s="22" t="s">
        <v>131</v>
      </c>
      <c r="F2592" s="22" t="s">
        <v>92</v>
      </c>
      <c r="G2592" s="22" t="s">
        <v>93</v>
      </c>
      <c r="H2592" s="22" t="s">
        <v>12</v>
      </c>
      <c r="I2592" s="24">
        <v>0.70000000000000007</v>
      </c>
      <c r="J2592" s="25">
        <v>7750</v>
      </c>
      <c r="K2592" s="26">
        <f>I2592*J2592</f>
        <v>5425.0000000000009</v>
      </c>
      <c r="L2592" s="26">
        <f>K2592*M2592</f>
        <v>2170.0000000000005</v>
      </c>
      <c r="M2592" s="27">
        <v>0.4</v>
      </c>
      <c r="O2592" s="1"/>
      <c r="P2592" s="2"/>
      <c r="Q2592" s="3"/>
      <c r="R2592" s="5"/>
    </row>
    <row r="2593" spans="1:18" x14ac:dyDescent="0.3">
      <c r="B2593" s="22" t="s">
        <v>10</v>
      </c>
      <c r="C2593" s="22">
        <v>1185732</v>
      </c>
      <c r="D2593" s="23">
        <v>44546</v>
      </c>
      <c r="E2593" s="22" t="s">
        <v>131</v>
      </c>
      <c r="F2593" s="22" t="s">
        <v>92</v>
      </c>
      <c r="G2593" s="22" t="s">
        <v>93</v>
      </c>
      <c r="H2593" s="22" t="s">
        <v>15</v>
      </c>
      <c r="I2593" s="24">
        <v>0.60000000000000009</v>
      </c>
      <c r="J2593" s="25">
        <v>5750</v>
      </c>
      <c r="K2593" s="26">
        <f>I2593*J2593</f>
        <v>3450.0000000000005</v>
      </c>
      <c r="L2593" s="26">
        <f>K2593*M2593</f>
        <v>1207.5</v>
      </c>
      <c r="M2593" s="27">
        <v>0.35</v>
      </c>
      <c r="O2593" s="1"/>
      <c r="P2593" s="2"/>
      <c r="Q2593" s="3"/>
      <c r="R2593" s="5"/>
    </row>
    <row r="2594" spans="1:18" x14ac:dyDescent="0.3">
      <c r="B2594" s="22" t="s">
        <v>10</v>
      </c>
      <c r="C2594" s="22">
        <v>1185732</v>
      </c>
      <c r="D2594" s="23">
        <v>44546</v>
      </c>
      <c r="E2594" s="22" t="s">
        <v>131</v>
      </c>
      <c r="F2594" s="22" t="s">
        <v>92</v>
      </c>
      <c r="G2594" s="22" t="s">
        <v>93</v>
      </c>
      <c r="H2594" s="22" t="s">
        <v>13</v>
      </c>
      <c r="I2594" s="24">
        <v>0.60000000000000009</v>
      </c>
      <c r="J2594" s="25">
        <v>5250</v>
      </c>
      <c r="K2594" s="26">
        <f t="shared" ref="K2594:K2597" si="851">I2594*J2594</f>
        <v>3150.0000000000005</v>
      </c>
      <c r="L2594" s="26">
        <f t="shared" ref="L2594:L2597" si="852">K2594*M2594</f>
        <v>1260.0000000000002</v>
      </c>
      <c r="M2594" s="27">
        <v>0.4</v>
      </c>
      <c r="O2594" s="1"/>
      <c r="P2594" s="2"/>
      <c r="Q2594" s="3"/>
      <c r="R2594" s="5"/>
    </row>
    <row r="2595" spans="1:18" x14ac:dyDescent="0.3">
      <c r="B2595" s="22" t="s">
        <v>10</v>
      </c>
      <c r="C2595" s="22">
        <v>1185732</v>
      </c>
      <c r="D2595" s="23">
        <v>44546</v>
      </c>
      <c r="E2595" s="22" t="s">
        <v>131</v>
      </c>
      <c r="F2595" s="22" t="s">
        <v>92</v>
      </c>
      <c r="G2595" s="22" t="s">
        <v>93</v>
      </c>
      <c r="H2595" s="22" t="s">
        <v>14</v>
      </c>
      <c r="I2595" s="24">
        <v>0.60000000000000009</v>
      </c>
      <c r="J2595" s="25">
        <v>4750</v>
      </c>
      <c r="K2595" s="26">
        <f t="shared" si="851"/>
        <v>2850.0000000000005</v>
      </c>
      <c r="L2595" s="26">
        <f t="shared" si="852"/>
        <v>1140.0000000000002</v>
      </c>
      <c r="M2595" s="27">
        <v>0.4</v>
      </c>
      <c r="O2595" s="1"/>
      <c r="P2595" s="2"/>
      <c r="Q2595" s="3"/>
      <c r="R2595" s="5"/>
    </row>
    <row r="2596" spans="1:18" x14ac:dyDescent="0.3">
      <c r="B2596" s="22" t="s">
        <v>10</v>
      </c>
      <c r="C2596" s="22">
        <v>1185732</v>
      </c>
      <c r="D2596" s="23">
        <v>44546</v>
      </c>
      <c r="E2596" s="22" t="s">
        <v>131</v>
      </c>
      <c r="F2596" s="22" t="s">
        <v>92</v>
      </c>
      <c r="G2596" s="22" t="s">
        <v>93</v>
      </c>
      <c r="H2596" s="22" t="s">
        <v>16</v>
      </c>
      <c r="I2596" s="24">
        <v>0.70000000000000007</v>
      </c>
      <c r="J2596" s="25">
        <v>4750</v>
      </c>
      <c r="K2596" s="26">
        <f t="shared" si="851"/>
        <v>3325.0000000000005</v>
      </c>
      <c r="L2596" s="26">
        <f t="shared" si="852"/>
        <v>1163.75</v>
      </c>
      <c r="M2596" s="27">
        <v>0.35</v>
      </c>
      <c r="O2596" s="1"/>
      <c r="P2596" s="2"/>
      <c r="Q2596" s="3"/>
      <c r="R2596" s="5"/>
    </row>
    <row r="2597" spans="1:18" x14ac:dyDescent="0.3">
      <c r="B2597" s="22" t="s">
        <v>10</v>
      </c>
      <c r="C2597" s="22">
        <v>1185732</v>
      </c>
      <c r="D2597" s="23">
        <v>44546</v>
      </c>
      <c r="E2597" s="22" t="s">
        <v>131</v>
      </c>
      <c r="F2597" s="22" t="s">
        <v>92</v>
      </c>
      <c r="G2597" s="22" t="s">
        <v>93</v>
      </c>
      <c r="H2597" s="22" t="s">
        <v>17</v>
      </c>
      <c r="I2597" s="24">
        <v>0.75</v>
      </c>
      <c r="J2597" s="25">
        <v>5750</v>
      </c>
      <c r="K2597" s="26">
        <f t="shared" si="851"/>
        <v>4312.5</v>
      </c>
      <c r="L2597" s="26">
        <f t="shared" si="852"/>
        <v>2156.25</v>
      </c>
      <c r="M2597" s="27">
        <v>0.5</v>
      </c>
      <c r="O2597" s="1"/>
      <c r="P2597" s="2"/>
      <c r="Q2597" s="3"/>
      <c r="R2597" s="5"/>
    </row>
    <row r="2598" spans="1:18" x14ac:dyDescent="0.3">
      <c r="A2598" s="8" t="s">
        <v>40</v>
      </c>
      <c r="B2598" s="22" t="s">
        <v>20</v>
      </c>
      <c r="C2598" s="22">
        <v>1197831</v>
      </c>
      <c r="D2598" s="23">
        <v>44219</v>
      </c>
      <c r="E2598" s="22" t="s">
        <v>49</v>
      </c>
      <c r="F2598" s="22" t="s">
        <v>94</v>
      </c>
      <c r="G2598" s="22" t="s">
        <v>95</v>
      </c>
      <c r="H2598" s="22" t="s">
        <v>12</v>
      </c>
      <c r="I2598" s="24">
        <v>0.25000000000000006</v>
      </c>
      <c r="J2598" s="25">
        <v>6500</v>
      </c>
      <c r="K2598" s="26">
        <f>I2598*J2598</f>
        <v>1625.0000000000005</v>
      </c>
      <c r="L2598" s="26">
        <f>K2598*M2598</f>
        <v>650.00000000000023</v>
      </c>
      <c r="M2598" s="27">
        <v>0.4</v>
      </c>
      <c r="O2598" s="1"/>
      <c r="P2598" s="2"/>
      <c r="Q2598" s="3"/>
      <c r="R2598" s="5"/>
    </row>
    <row r="2599" spans="1:18" x14ac:dyDescent="0.3">
      <c r="B2599" s="22" t="s">
        <v>20</v>
      </c>
      <c r="C2599" s="22">
        <v>1197831</v>
      </c>
      <c r="D2599" s="23">
        <v>44219</v>
      </c>
      <c r="E2599" s="22" t="s">
        <v>49</v>
      </c>
      <c r="F2599" s="22" t="s">
        <v>94</v>
      </c>
      <c r="G2599" s="22" t="s">
        <v>95</v>
      </c>
      <c r="H2599" s="22" t="s">
        <v>15</v>
      </c>
      <c r="I2599" s="24">
        <v>0.25000000000000006</v>
      </c>
      <c r="J2599" s="25">
        <v>4500</v>
      </c>
      <c r="K2599" s="26">
        <f>I2599*J2599</f>
        <v>1125.0000000000002</v>
      </c>
      <c r="L2599" s="26">
        <f>K2599*M2599</f>
        <v>393.75000000000006</v>
      </c>
      <c r="M2599" s="27">
        <v>0.35</v>
      </c>
      <c r="O2599" s="1"/>
      <c r="P2599" s="2"/>
      <c r="Q2599" s="3"/>
      <c r="R2599" s="5"/>
    </row>
    <row r="2600" spans="1:18" x14ac:dyDescent="0.3">
      <c r="B2600" s="22" t="s">
        <v>20</v>
      </c>
      <c r="C2600" s="22">
        <v>1197831</v>
      </c>
      <c r="D2600" s="23">
        <v>44219</v>
      </c>
      <c r="E2600" s="22" t="s">
        <v>49</v>
      </c>
      <c r="F2600" s="22" t="s">
        <v>94</v>
      </c>
      <c r="G2600" s="22" t="s">
        <v>95</v>
      </c>
      <c r="H2600" s="22" t="s">
        <v>13</v>
      </c>
      <c r="I2600" s="24">
        <v>0.15000000000000008</v>
      </c>
      <c r="J2600" s="25">
        <v>4500</v>
      </c>
      <c r="K2600" s="26">
        <f t="shared" ref="K2600:K2603" si="853">I2600*J2600</f>
        <v>675.00000000000034</v>
      </c>
      <c r="L2600" s="26">
        <f t="shared" ref="L2600:L2609" si="854">K2600*M2600</f>
        <v>270.00000000000017</v>
      </c>
      <c r="M2600" s="27">
        <v>0.4</v>
      </c>
      <c r="O2600" s="1"/>
      <c r="P2600" s="2"/>
      <c r="Q2600" s="3"/>
      <c r="R2600" s="5"/>
    </row>
    <row r="2601" spans="1:18" x14ac:dyDescent="0.3">
      <c r="B2601" s="22" t="s">
        <v>20</v>
      </c>
      <c r="C2601" s="22">
        <v>1197831</v>
      </c>
      <c r="D2601" s="23">
        <v>44219</v>
      </c>
      <c r="E2601" s="22" t="s">
        <v>49</v>
      </c>
      <c r="F2601" s="22" t="s">
        <v>94</v>
      </c>
      <c r="G2601" s="22" t="s">
        <v>95</v>
      </c>
      <c r="H2601" s="22" t="s">
        <v>14</v>
      </c>
      <c r="I2601" s="24">
        <v>0.2</v>
      </c>
      <c r="J2601" s="25">
        <v>3000</v>
      </c>
      <c r="K2601" s="26">
        <f t="shared" si="853"/>
        <v>600</v>
      </c>
      <c r="L2601" s="26">
        <f t="shared" si="854"/>
        <v>240</v>
      </c>
      <c r="M2601" s="27">
        <v>0.4</v>
      </c>
      <c r="O2601" s="1"/>
      <c r="P2601" s="2"/>
      <c r="Q2601" s="3"/>
      <c r="R2601" s="5"/>
    </row>
    <row r="2602" spans="1:18" x14ac:dyDescent="0.3">
      <c r="B2602" s="22" t="s">
        <v>20</v>
      </c>
      <c r="C2602" s="22">
        <v>1197831</v>
      </c>
      <c r="D2602" s="23">
        <v>44219</v>
      </c>
      <c r="E2602" s="22" t="s">
        <v>49</v>
      </c>
      <c r="F2602" s="22" t="s">
        <v>94</v>
      </c>
      <c r="G2602" s="22" t="s">
        <v>95</v>
      </c>
      <c r="H2602" s="22" t="s">
        <v>16</v>
      </c>
      <c r="I2602" s="24">
        <v>0.35000000000000003</v>
      </c>
      <c r="J2602" s="25">
        <v>3500</v>
      </c>
      <c r="K2602" s="26">
        <f t="shared" si="853"/>
        <v>1225.0000000000002</v>
      </c>
      <c r="L2602" s="26">
        <f t="shared" si="854"/>
        <v>428.75000000000006</v>
      </c>
      <c r="M2602" s="27">
        <v>0.35</v>
      </c>
      <c r="O2602" s="1"/>
      <c r="P2602" s="2"/>
      <c r="Q2602" s="3"/>
      <c r="R2602" s="5"/>
    </row>
    <row r="2603" spans="1:18" x14ac:dyDescent="0.3">
      <c r="B2603" s="22" t="s">
        <v>20</v>
      </c>
      <c r="C2603" s="22">
        <v>1197831</v>
      </c>
      <c r="D2603" s="23">
        <v>44219</v>
      </c>
      <c r="E2603" s="22" t="s">
        <v>49</v>
      </c>
      <c r="F2603" s="22" t="s">
        <v>94</v>
      </c>
      <c r="G2603" s="22" t="s">
        <v>95</v>
      </c>
      <c r="H2603" s="22" t="s">
        <v>17</v>
      </c>
      <c r="I2603" s="24">
        <v>0.25000000000000006</v>
      </c>
      <c r="J2603" s="25">
        <v>4500</v>
      </c>
      <c r="K2603" s="26">
        <f t="shared" si="853"/>
        <v>1125.0000000000002</v>
      </c>
      <c r="L2603" s="26">
        <f t="shared" si="854"/>
        <v>450.00000000000011</v>
      </c>
      <c r="M2603" s="27">
        <v>0.4</v>
      </c>
      <c r="O2603" s="1"/>
      <c r="P2603" s="2"/>
      <c r="Q2603" s="3"/>
      <c r="R2603" s="5"/>
    </row>
    <row r="2604" spans="1:18" x14ac:dyDescent="0.3">
      <c r="B2604" s="22" t="s">
        <v>20</v>
      </c>
      <c r="C2604" s="22">
        <v>1197831</v>
      </c>
      <c r="D2604" s="23">
        <v>44248</v>
      </c>
      <c r="E2604" s="22" t="s">
        <v>49</v>
      </c>
      <c r="F2604" s="22" t="s">
        <v>94</v>
      </c>
      <c r="G2604" s="22" t="s">
        <v>95</v>
      </c>
      <c r="H2604" s="22" t="s">
        <v>12</v>
      </c>
      <c r="I2604" s="24">
        <v>0.25000000000000006</v>
      </c>
      <c r="J2604" s="25">
        <v>7000</v>
      </c>
      <c r="K2604" s="26">
        <f>I2604*J2604</f>
        <v>1750.0000000000005</v>
      </c>
      <c r="L2604" s="26">
        <f>K2604*M2604</f>
        <v>700.00000000000023</v>
      </c>
      <c r="M2604" s="27">
        <v>0.4</v>
      </c>
      <c r="O2604" s="1"/>
      <c r="P2604" s="2"/>
      <c r="Q2604" s="3"/>
      <c r="R2604" s="5"/>
    </row>
    <row r="2605" spans="1:18" x14ac:dyDescent="0.3">
      <c r="B2605" s="22" t="s">
        <v>20</v>
      </c>
      <c r="C2605" s="22">
        <v>1197831</v>
      </c>
      <c r="D2605" s="23">
        <v>44248</v>
      </c>
      <c r="E2605" s="22" t="s">
        <v>49</v>
      </c>
      <c r="F2605" s="22" t="s">
        <v>94</v>
      </c>
      <c r="G2605" s="22" t="s">
        <v>95</v>
      </c>
      <c r="H2605" s="22" t="s">
        <v>15</v>
      </c>
      <c r="I2605" s="24">
        <v>0.25000000000000006</v>
      </c>
      <c r="J2605" s="25">
        <v>3500</v>
      </c>
      <c r="K2605" s="26">
        <f>I2605*J2605</f>
        <v>875.00000000000023</v>
      </c>
      <c r="L2605" s="26">
        <f>K2605*M2605</f>
        <v>306.25000000000006</v>
      </c>
      <c r="M2605" s="27">
        <v>0.35</v>
      </c>
      <c r="O2605" s="1"/>
      <c r="P2605" s="2"/>
      <c r="Q2605" s="3"/>
      <c r="R2605" s="5"/>
    </row>
    <row r="2606" spans="1:18" x14ac:dyDescent="0.3">
      <c r="B2606" s="22" t="s">
        <v>20</v>
      </c>
      <c r="C2606" s="22">
        <v>1197831</v>
      </c>
      <c r="D2606" s="23">
        <v>44248</v>
      </c>
      <c r="E2606" s="22" t="s">
        <v>49</v>
      </c>
      <c r="F2606" s="22" t="s">
        <v>94</v>
      </c>
      <c r="G2606" s="22" t="s">
        <v>95</v>
      </c>
      <c r="H2606" s="22" t="s">
        <v>13</v>
      </c>
      <c r="I2606" s="24">
        <v>0.15000000000000008</v>
      </c>
      <c r="J2606" s="25">
        <v>4000</v>
      </c>
      <c r="K2606" s="26">
        <f t="shared" ref="K2606:K2609" si="855">I2606*J2606</f>
        <v>600.00000000000034</v>
      </c>
      <c r="L2606" s="26">
        <f t="shared" si="854"/>
        <v>240.00000000000014</v>
      </c>
      <c r="M2606" s="27">
        <v>0.4</v>
      </c>
      <c r="O2606" s="1"/>
      <c r="P2606" s="2"/>
      <c r="Q2606" s="3"/>
      <c r="R2606" s="5"/>
    </row>
    <row r="2607" spans="1:18" x14ac:dyDescent="0.3">
      <c r="B2607" s="22" t="s">
        <v>20</v>
      </c>
      <c r="C2607" s="22">
        <v>1197831</v>
      </c>
      <c r="D2607" s="23">
        <v>44248</v>
      </c>
      <c r="E2607" s="22" t="s">
        <v>49</v>
      </c>
      <c r="F2607" s="22" t="s">
        <v>94</v>
      </c>
      <c r="G2607" s="22" t="s">
        <v>95</v>
      </c>
      <c r="H2607" s="22" t="s">
        <v>14</v>
      </c>
      <c r="I2607" s="24">
        <v>0.2</v>
      </c>
      <c r="J2607" s="25">
        <v>2500</v>
      </c>
      <c r="K2607" s="26">
        <f t="shared" si="855"/>
        <v>500</v>
      </c>
      <c r="L2607" s="26">
        <f t="shared" si="854"/>
        <v>200</v>
      </c>
      <c r="M2607" s="27">
        <v>0.4</v>
      </c>
      <c r="O2607" s="1"/>
      <c r="P2607" s="2"/>
      <c r="Q2607" s="3"/>
      <c r="R2607" s="5"/>
    </row>
    <row r="2608" spans="1:18" x14ac:dyDescent="0.3">
      <c r="B2608" s="22" t="s">
        <v>20</v>
      </c>
      <c r="C2608" s="22">
        <v>1197831</v>
      </c>
      <c r="D2608" s="23">
        <v>44248</v>
      </c>
      <c r="E2608" s="22" t="s">
        <v>49</v>
      </c>
      <c r="F2608" s="22" t="s">
        <v>94</v>
      </c>
      <c r="G2608" s="22" t="s">
        <v>95</v>
      </c>
      <c r="H2608" s="22" t="s">
        <v>16</v>
      </c>
      <c r="I2608" s="24">
        <v>0.35000000000000003</v>
      </c>
      <c r="J2608" s="25">
        <v>3250</v>
      </c>
      <c r="K2608" s="26">
        <f t="shared" si="855"/>
        <v>1137.5</v>
      </c>
      <c r="L2608" s="26">
        <f t="shared" si="854"/>
        <v>398.125</v>
      </c>
      <c r="M2608" s="27">
        <v>0.35</v>
      </c>
      <c r="O2608" s="1"/>
      <c r="P2608" s="2"/>
      <c r="Q2608" s="3"/>
      <c r="R2608" s="5"/>
    </row>
    <row r="2609" spans="2:18" x14ac:dyDescent="0.3">
      <c r="B2609" s="22" t="s">
        <v>20</v>
      </c>
      <c r="C2609" s="22">
        <v>1197831</v>
      </c>
      <c r="D2609" s="23">
        <v>44248</v>
      </c>
      <c r="E2609" s="22" t="s">
        <v>49</v>
      </c>
      <c r="F2609" s="22" t="s">
        <v>94</v>
      </c>
      <c r="G2609" s="22" t="s">
        <v>95</v>
      </c>
      <c r="H2609" s="22" t="s">
        <v>17</v>
      </c>
      <c r="I2609" s="24">
        <v>0.2</v>
      </c>
      <c r="J2609" s="25">
        <v>4250</v>
      </c>
      <c r="K2609" s="26">
        <f t="shared" si="855"/>
        <v>850</v>
      </c>
      <c r="L2609" s="26">
        <f t="shared" si="854"/>
        <v>340</v>
      </c>
      <c r="M2609" s="27">
        <v>0.4</v>
      </c>
      <c r="O2609" s="1"/>
      <c r="P2609" s="2"/>
      <c r="Q2609" s="3"/>
      <c r="R2609" s="5"/>
    </row>
    <row r="2610" spans="2:18" x14ac:dyDescent="0.3">
      <c r="B2610" s="22" t="s">
        <v>20</v>
      </c>
      <c r="C2610" s="22">
        <v>1197831</v>
      </c>
      <c r="D2610" s="23">
        <v>44274</v>
      </c>
      <c r="E2610" s="22" t="s">
        <v>49</v>
      </c>
      <c r="F2610" s="22" t="s">
        <v>94</v>
      </c>
      <c r="G2610" s="22" t="s">
        <v>95</v>
      </c>
      <c r="H2610" s="22" t="s">
        <v>12</v>
      </c>
      <c r="I2610" s="24">
        <v>0.2</v>
      </c>
      <c r="J2610" s="25">
        <v>6450</v>
      </c>
      <c r="K2610" s="26">
        <f>I2610*J2610</f>
        <v>1290</v>
      </c>
      <c r="L2610" s="26">
        <f>K2610*M2610</f>
        <v>516</v>
      </c>
      <c r="M2610" s="27">
        <v>0.4</v>
      </c>
      <c r="O2610" s="1"/>
      <c r="P2610" s="2"/>
      <c r="Q2610" s="3"/>
      <c r="R2610" s="5"/>
    </row>
    <row r="2611" spans="2:18" x14ac:dyDescent="0.3">
      <c r="B2611" s="22" t="s">
        <v>20</v>
      </c>
      <c r="C2611" s="22">
        <v>1197831</v>
      </c>
      <c r="D2611" s="23">
        <v>44274</v>
      </c>
      <c r="E2611" s="22" t="s">
        <v>49</v>
      </c>
      <c r="F2611" s="22" t="s">
        <v>94</v>
      </c>
      <c r="G2611" s="22" t="s">
        <v>95</v>
      </c>
      <c r="H2611" s="22" t="s">
        <v>15</v>
      </c>
      <c r="I2611" s="24">
        <v>0.2</v>
      </c>
      <c r="J2611" s="25">
        <v>3250</v>
      </c>
      <c r="K2611" s="26">
        <f>I2611*J2611</f>
        <v>650</v>
      </c>
      <c r="L2611" s="26">
        <f>K2611*M2611</f>
        <v>227.49999999999997</v>
      </c>
      <c r="M2611" s="27">
        <v>0.35</v>
      </c>
      <c r="O2611" s="1"/>
      <c r="P2611" s="2"/>
      <c r="Q2611" s="3"/>
      <c r="R2611" s="5"/>
    </row>
    <row r="2612" spans="2:18" x14ac:dyDescent="0.3">
      <c r="B2612" s="22" t="s">
        <v>20</v>
      </c>
      <c r="C2612" s="22">
        <v>1197831</v>
      </c>
      <c r="D2612" s="23">
        <v>44274</v>
      </c>
      <c r="E2612" s="22" t="s">
        <v>49</v>
      </c>
      <c r="F2612" s="22" t="s">
        <v>94</v>
      </c>
      <c r="G2612" s="22" t="s">
        <v>95</v>
      </c>
      <c r="H2612" s="22" t="s">
        <v>13</v>
      </c>
      <c r="I2612" s="24">
        <v>0.10000000000000002</v>
      </c>
      <c r="J2612" s="25">
        <v>3500</v>
      </c>
      <c r="K2612" s="26">
        <f t="shared" ref="K2612:K2615" si="856">I2612*J2612</f>
        <v>350.00000000000006</v>
      </c>
      <c r="L2612" s="26">
        <f t="shared" ref="L2612:L2615" si="857">K2612*M2612</f>
        <v>140.00000000000003</v>
      </c>
      <c r="M2612" s="27">
        <v>0.4</v>
      </c>
      <c r="O2612" s="1"/>
      <c r="P2612" s="2"/>
      <c r="Q2612" s="3"/>
      <c r="R2612" s="5"/>
    </row>
    <row r="2613" spans="2:18" x14ac:dyDescent="0.3">
      <c r="B2613" s="22" t="s">
        <v>20</v>
      </c>
      <c r="C2613" s="22">
        <v>1197831</v>
      </c>
      <c r="D2613" s="23">
        <v>44274</v>
      </c>
      <c r="E2613" s="22" t="s">
        <v>49</v>
      </c>
      <c r="F2613" s="22" t="s">
        <v>94</v>
      </c>
      <c r="G2613" s="22" t="s">
        <v>95</v>
      </c>
      <c r="H2613" s="22" t="s">
        <v>14</v>
      </c>
      <c r="I2613" s="24">
        <v>0.19999999999999996</v>
      </c>
      <c r="J2613" s="25">
        <v>2000</v>
      </c>
      <c r="K2613" s="26">
        <f t="shared" si="856"/>
        <v>399.99999999999989</v>
      </c>
      <c r="L2613" s="26">
        <f t="shared" si="857"/>
        <v>159.99999999999997</v>
      </c>
      <c r="M2613" s="27">
        <v>0.4</v>
      </c>
      <c r="O2613" s="1"/>
      <c r="P2613" s="2"/>
      <c r="Q2613" s="3"/>
      <c r="R2613" s="5"/>
    </row>
    <row r="2614" spans="2:18" x14ac:dyDescent="0.3">
      <c r="B2614" s="22" t="s">
        <v>20</v>
      </c>
      <c r="C2614" s="22">
        <v>1197831</v>
      </c>
      <c r="D2614" s="23">
        <v>44274</v>
      </c>
      <c r="E2614" s="22" t="s">
        <v>49</v>
      </c>
      <c r="F2614" s="22" t="s">
        <v>94</v>
      </c>
      <c r="G2614" s="22" t="s">
        <v>95</v>
      </c>
      <c r="H2614" s="22" t="s">
        <v>16</v>
      </c>
      <c r="I2614" s="24">
        <v>0.35000000000000009</v>
      </c>
      <c r="J2614" s="25">
        <v>2500</v>
      </c>
      <c r="K2614" s="26">
        <f t="shared" si="856"/>
        <v>875.00000000000023</v>
      </c>
      <c r="L2614" s="26">
        <f t="shared" si="857"/>
        <v>306.25000000000006</v>
      </c>
      <c r="M2614" s="27">
        <v>0.35</v>
      </c>
      <c r="O2614" s="1"/>
      <c r="P2614" s="2"/>
      <c r="Q2614" s="3"/>
      <c r="R2614" s="5"/>
    </row>
    <row r="2615" spans="2:18" x14ac:dyDescent="0.3">
      <c r="B2615" s="22" t="s">
        <v>20</v>
      </c>
      <c r="C2615" s="22">
        <v>1197831</v>
      </c>
      <c r="D2615" s="23">
        <v>44274</v>
      </c>
      <c r="E2615" s="22" t="s">
        <v>49</v>
      </c>
      <c r="F2615" s="22" t="s">
        <v>94</v>
      </c>
      <c r="G2615" s="22" t="s">
        <v>95</v>
      </c>
      <c r="H2615" s="22" t="s">
        <v>17</v>
      </c>
      <c r="I2615" s="24">
        <v>0.25</v>
      </c>
      <c r="J2615" s="25">
        <v>3500</v>
      </c>
      <c r="K2615" s="26">
        <f t="shared" si="856"/>
        <v>875</v>
      </c>
      <c r="L2615" s="26">
        <f t="shared" si="857"/>
        <v>350</v>
      </c>
      <c r="M2615" s="27">
        <v>0.4</v>
      </c>
      <c r="O2615" s="1"/>
      <c r="P2615" s="2"/>
      <c r="Q2615" s="3"/>
      <c r="R2615" s="5"/>
    </row>
    <row r="2616" spans="2:18" x14ac:dyDescent="0.3">
      <c r="B2616" s="22" t="s">
        <v>20</v>
      </c>
      <c r="C2616" s="22">
        <v>1197831</v>
      </c>
      <c r="D2616" s="23">
        <v>44306</v>
      </c>
      <c r="E2616" s="22" t="s">
        <v>49</v>
      </c>
      <c r="F2616" s="22" t="s">
        <v>94</v>
      </c>
      <c r="G2616" s="22" t="s">
        <v>95</v>
      </c>
      <c r="H2616" s="22" t="s">
        <v>12</v>
      </c>
      <c r="I2616" s="24">
        <v>0.25</v>
      </c>
      <c r="J2616" s="25">
        <v>6000</v>
      </c>
      <c r="K2616" s="26">
        <f>I2616*J2616</f>
        <v>1500</v>
      </c>
      <c r="L2616" s="26">
        <f>K2616*M2616</f>
        <v>600</v>
      </c>
      <c r="M2616" s="27">
        <v>0.4</v>
      </c>
      <c r="O2616" s="1"/>
      <c r="P2616" s="2"/>
      <c r="Q2616" s="3"/>
      <c r="R2616" s="5"/>
    </row>
    <row r="2617" spans="2:18" x14ac:dyDescent="0.3">
      <c r="B2617" s="22" t="s">
        <v>20</v>
      </c>
      <c r="C2617" s="22">
        <v>1197831</v>
      </c>
      <c r="D2617" s="23">
        <v>44306</v>
      </c>
      <c r="E2617" s="22" t="s">
        <v>49</v>
      </c>
      <c r="F2617" s="22" t="s">
        <v>94</v>
      </c>
      <c r="G2617" s="22" t="s">
        <v>95</v>
      </c>
      <c r="H2617" s="22" t="s">
        <v>15</v>
      </c>
      <c r="I2617" s="24">
        <v>0.25</v>
      </c>
      <c r="J2617" s="25">
        <v>3000</v>
      </c>
      <c r="K2617" s="26">
        <f>I2617*J2617</f>
        <v>750</v>
      </c>
      <c r="L2617" s="26">
        <f>K2617*M2617</f>
        <v>262.5</v>
      </c>
      <c r="M2617" s="27">
        <v>0.35</v>
      </c>
      <c r="O2617" s="1"/>
      <c r="P2617" s="2"/>
      <c r="Q2617" s="3"/>
      <c r="R2617" s="5"/>
    </row>
    <row r="2618" spans="2:18" x14ac:dyDescent="0.3">
      <c r="B2618" s="22" t="s">
        <v>20</v>
      </c>
      <c r="C2618" s="22">
        <v>1197831</v>
      </c>
      <c r="D2618" s="23">
        <v>44306</v>
      </c>
      <c r="E2618" s="22" t="s">
        <v>49</v>
      </c>
      <c r="F2618" s="22" t="s">
        <v>94</v>
      </c>
      <c r="G2618" s="22" t="s">
        <v>95</v>
      </c>
      <c r="H2618" s="22" t="s">
        <v>13</v>
      </c>
      <c r="I2618" s="24">
        <v>0.15000000000000002</v>
      </c>
      <c r="J2618" s="25">
        <v>3000</v>
      </c>
      <c r="K2618" s="26">
        <f t="shared" ref="K2618:K2621" si="858">I2618*J2618</f>
        <v>450.00000000000006</v>
      </c>
      <c r="L2618" s="26">
        <f t="shared" ref="L2618:L2621" si="859">K2618*M2618</f>
        <v>180.00000000000003</v>
      </c>
      <c r="M2618" s="27">
        <v>0.4</v>
      </c>
      <c r="O2618" s="1"/>
      <c r="P2618" s="2"/>
      <c r="Q2618" s="3"/>
      <c r="R2618" s="5"/>
    </row>
    <row r="2619" spans="2:18" x14ac:dyDescent="0.3">
      <c r="B2619" s="22" t="s">
        <v>20</v>
      </c>
      <c r="C2619" s="22">
        <v>1197831</v>
      </c>
      <c r="D2619" s="23">
        <v>44306</v>
      </c>
      <c r="E2619" s="22" t="s">
        <v>49</v>
      </c>
      <c r="F2619" s="22" t="s">
        <v>94</v>
      </c>
      <c r="G2619" s="22" t="s">
        <v>95</v>
      </c>
      <c r="H2619" s="22" t="s">
        <v>14</v>
      </c>
      <c r="I2619" s="24">
        <v>0.19999999999999996</v>
      </c>
      <c r="J2619" s="25">
        <v>2250</v>
      </c>
      <c r="K2619" s="26">
        <f t="shared" si="858"/>
        <v>449.99999999999989</v>
      </c>
      <c r="L2619" s="26">
        <f t="shared" si="859"/>
        <v>179.99999999999997</v>
      </c>
      <c r="M2619" s="27">
        <v>0.4</v>
      </c>
      <c r="O2619" s="1"/>
      <c r="P2619" s="2"/>
      <c r="Q2619" s="3"/>
      <c r="R2619" s="5"/>
    </row>
    <row r="2620" spans="2:18" x14ac:dyDescent="0.3">
      <c r="B2620" s="22" t="s">
        <v>20</v>
      </c>
      <c r="C2620" s="22">
        <v>1197831</v>
      </c>
      <c r="D2620" s="23">
        <v>44306</v>
      </c>
      <c r="E2620" s="22" t="s">
        <v>49</v>
      </c>
      <c r="F2620" s="22" t="s">
        <v>94</v>
      </c>
      <c r="G2620" s="22" t="s">
        <v>95</v>
      </c>
      <c r="H2620" s="22" t="s">
        <v>16</v>
      </c>
      <c r="I2620" s="24">
        <v>0.4</v>
      </c>
      <c r="J2620" s="25">
        <v>2500</v>
      </c>
      <c r="K2620" s="26">
        <f t="shared" si="858"/>
        <v>1000</v>
      </c>
      <c r="L2620" s="26">
        <f t="shared" si="859"/>
        <v>350</v>
      </c>
      <c r="M2620" s="27">
        <v>0.35</v>
      </c>
      <c r="O2620" s="1"/>
      <c r="P2620" s="2"/>
      <c r="Q2620" s="3"/>
      <c r="R2620" s="5"/>
    </row>
    <row r="2621" spans="2:18" x14ac:dyDescent="0.3">
      <c r="B2621" s="22" t="s">
        <v>20</v>
      </c>
      <c r="C2621" s="22">
        <v>1197831</v>
      </c>
      <c r="D2621" s="23">
        <v>44306</v>
      </c>
      <c r="E2621" s="22" t="s">
        <v>49</v>
      </c>
      <c r="F2621" s="22" t="s">
        <v>94</v>
      </c>
      <c r="G2621" s="22" t="s">
        <v>95</v>
      </c>
      <c r="H2621" s="22" t="s">
        <v>17</v>
      </c>
      <c r="I2621" s="24">
        <v>0.30000000000000004</v>
      </c>
      <c r="J2621" s="25">
        <v>4000</v>
      </c>
      <c r="K2621" s="26">
        <f t="shared" si="858"/>
        <v>1200.0000000000002</v>
      </c>
      <c r="L2621" s="26">
        <f t="shared" si="859"/>
        <v>480.00000000000011</v>
      </c>
      <c r="M2621" s="27">
        <v>0.4</v>
      </c>
      <c r="O2621" s="1"/>
      <c r="P2621" s="2"/>
      <c r="Q2621" s="3"/>
      <c r="R2621" s="5"/>
    </row>
    <row r="2622" spans="2:18" x14ac:dyDescent="0.3">
      <c r="B2622" s="22" t="s">
        <v>20</v>
      </c>
      <c r="C2622" s="22">
        <v>1197831</v>
      </c>
      <c r="D2622" s="23">
        <v>44335</v>
      </c>
      <c r="E2622" s="22" t="s">
        <v>49</v>
      </c>
      <c r="F2622" s="22" t="s">
        <v>94</v>
      </c>
      <c r="G2622" s="22" t="s">
        <v>95</v>
      </c>
      <c r="H2622" s="22" t="s">
        <v>12</v>
      </c>
      <c r="I2622" s="24">
        <v>0.4</v>
      </c>
      <c r="J2622" s="25">
        <v>6700</v>
      </c>
      <c r="K2622" s="26">
        <f>I2622*J2622</f>
        <v>2680</v>
      </c>
      <c r="L2622" s="26">
        <f>K2622*M2622</f>
        <v>1072</v>
      </c>
      <c r="M2622" s="27">
        <v>0.4</v>
      </c>
      <c r="O2622" s="1"/>
      <c r="P2622" s="2"/>
      <c r="Q2622" s="3"/>
      <c r="R2622" s="5"/>
    </row>
    <row r="2623" spans="2:18" x14ac:dyDescent="0.3">
      <c r="B2623" s="22" t="s">
        <v>20</v>
      </c>
      <c r="C2623" s="22">
        <v>1197831</v>
      </c>
      <c r="D2623" s="23">
        <v>44335</v>
      </c>
      <c r="E2623" s="22" t="s">
        <v>49</v>
      </c>
      <c r="F2623" s="22" t="s">
        <v>94</v>
      </c>
      <c r="G2623" s="22" t="s">
        <v>95</v>
      </c>
      <c r="H2623" s="22" t="s">
        <v>15</v>
      </c>
      <c r="I2623" s="24">
        <v>0.4</v>
      </c>
      <c r="J2623" s="25">
        <v>3750</v>
      </c>
      <c r="K2623" s="26">
        <f>I2623*J2623</f>
        <v>1500</v>
      </c>
      <c r="L2623" s="26">
        <f>K2623*M2623</f>
        <v>525</v>
      </c>
      <c r="M2623" s="27">
        <v>0.35</v>
      </c>
      <c r="O2623" s="1"/>
      <c r="P2623" s="2"/>
      <c r="Q2623" s="3"/>
      <c r="R2623" s="5"/>
    </row>
    <row r="2624" spans="2:18" x14ac:dyDescent="0.3">
      <c r="B2624" s="22" t="s">
        <v>20</v>
      </c>
      <c r="C2624" s="22">
        <v>1197831</v>
      </c>
      <c r="D2624" s="23">
        <v>44335</v>
      </c>
      <c r="E2624" s="22" t="s">
        <v>49</v>
      </c>
      <c r="F2624" s="22" t="s">
        <v>94</v>
      </c>
      <c r="G2624" s="22" t="s">
        <v>95</v>
      </c>
      <c r="H2624" s="22" t="s">
        <v>13</v>
      </c>
      <c r="I2624" s="24">
        <v>0.35000000000000003</v>
      </c>
      <c r="J2624" s="25">
        <v>3500</v>
      </c>
      <c r="K2624" s="26">
        <f t="shared" ref="K2624:K2627" si="860">I2624*J2624</f>
        <v>1225.0000000000002</v>
      </c>
      <c r="L2624" s="26">
        <f t="shared" ref="L2624:L2627" si="861">K2624*M2624</f>
        <v>490.00000000000011</v>
      </c>
      <c r="M2624" s="27">
        <v>0.4</v>
      </c>
      <c r="O2624" s="1"/>
      <c r="P2624" s="2"/>
      <c r="Q2624" s="3"/>
      <c r="R2624" s="5"/>
    </row>
    <row r="2625" spans="2:18" x14ac:dyDescent="0.3">
      <c r="B2625" s="22" t="s">
        <v>20</v>
      </c>
      <c r="C2625" s="22">
        <v>1197831</v>
      </c>
      <c r="D2625" s="23">
        <v>44335</v>
      </c>
      <c r="E2625" s="22" t="s">
        <v>49</v>
      </c>
      <c r="F2625" s="22" t="s">
        <v>94</v>
      </c>
      <c r="G2625" s="22" t="s">
        <v>95</v>
      </c>
      <c r="H2625" s="22" t="s">
        <v>14</v>
      </c>
      <c r="I2625" s="24">
        <v>0.35000000000000003</v>
      </c>
      <c r="J2625" s="25">
        <v>3000</v>
      </c>
      <c r="K2625" s="26">
        <f t="shared" si="860"/>
        <v>1050</v>
      </c>
      <c r="L2625" s="26">
        <f t="shared" si="861"/>
        <v>420</v>
      </c>
      <c r="M2625" s="27">
        <v>0.4</v>
      </c>
      <c r="O2625" s="1"/>
      <c r="P2625" s="2"/>
      <c r="Q2625" s="3"/>
      <c r="R2625" s="5"/>
    </row>
    <row r="2626" spans="2:18" x14ac:dyDescent="0.3">
      <c r="B2626" s="22" t="s">
        <v>20</v>
      </c>
      <c r="C2626" s="22">
        <v>1197831</v>
      </c>
      <c r="D2626" s="23">
        <v>44335</v>
      </c>
      <c r="E2626" s="22" t="s">
        <v>49</v>
      </c>
      <c r="F2626" s="22" t="s">
        <v>94</v>
      </c>
      <c r="G2626" s="22" t="s">
        <v>95</v>
      </c>
      <c r="H2626" s="22" t="s">
        <v>16</v>
      </c>
      <c r="I2626" s="24">
        <v>0.44999999999999996</v>
      </c>
      <c r="J2626" s="25">
        <v>3250</v>
      </c>
      <c r="K2626" s="26">
        <f t="shared" si="860"/>
        <v>1462.4999999999998</v>
      </c>
      <c r="L2626" s="26">
        <f t="shared" si="861"/>
        <v>511.87499999999989</v>
      </c>
      <c r="M2626" s="27">
        <v>0.35</v>
      </c>
      <c r="O2626" s="1"/>
      <c r="P2626" s="2"/>
      <c r="Q2626" s="3"/>
      <c r="R2626" s="5"/>
    </row>
    <row r="2627" spans="2:18" x14ac:dyDescent="0.3">
      <c r="B2627" s="22" t="s">
        <v>20</v>
      </c>
      <c r="C2627" s="22">
        <v>1197831</v>
      </c>
      <c r="D2627" s="23">
        <v>44335</v>
      </c>
      <c r="E2627" s="22" t="s">
        <v>49</v>
      </c>
      <c r="F2627" s="22" t="s">
        <v>94</v>
      </c>
      <c r="G2627" s="22" t="s">
        <v>95</v>
      </c>
      <c r="H2627" s="22" t="s">
        <v>17</v>
      </c>
      <c r="I2627" s="24">
        <v>0.44999999999999996</v>
      </c>
      <c r="J2627" s="25">
        <v>4250</v>
      </c>
      <c r="K2627" s="26">
        <f t="shared" si="860"/>
        <v>1912.4999999999998</v>
      </c>
      <c r="L2627" s="26">
        <f t="shared" si="861"/>
        <v>765</v>
      </c>
      <c r="M2627" s="27">
        <v>0.4</v>
      </c>
      <c r="O2627" s="1"/>
      <c r="P2627" s="2"/>
      <c r="Q2627" s="3"/>
      <c r="R2627" s="5"/>
    </row>
    <row r="2628" spans="2:18" x14ac:dyDescent="0.3">
      <c r="B2628" s="22" t="s">
        <v>20</v>
      </c>
      <c r="C2628" s="22">
        <v>1197831</v>
      </c>
      <c r="D2628" s="23">
        <v>44368</v>
      </c>
      <c r="E2628" s="22" t="s">
        <v>49</v>
      </c>
      <c r="F2628" s="22" t="s">
        <v>94</v>
      </c>
      <c r="G2628" s="22" t="s">
        <v>95</v>
      </c>
      <c r="H2628" s="22" t="s">
        <v>12</v>
      </c>
      <c r="I2628" s="24">
        <v>0.39999999999999997</v>
      </c>
      <c r="J2628" s="25">
        <v>6750</v>
      </c>
      <c r="K2628" s="26">
        <f>I2628*J2628</f>
        <v>2700</v>
      </c>
      <c r="L2628" s="26">
        <f>K2628*M2628</f>
        <v>1080</v>
      </c>
      <c r="M2628" s="27">
        <v>0.4</v>
      </c>
      <c r="O2628" s="1"/>
      <c r="P2628" s="2"/>
      <c r="Q2628" s="3"/>
      <c r="R2628" s="5"/>
    </row>
    <row r="2629" spans="2:18" x14ac:dyDescent="0.3">
      <c r="B2629" s="22" t="s">
        <v>20</v>
      </c>
      <c r="C2629" s="22">
        <v>1197831</v>
      </c>
      <c r="D2629" s="23">
        <v>44368</v>
      </c>
      <c r="E2629" s="22" t="s">
        <v>49</v>
      </c>
      <c r="F2629" s="22" t="s">
        <v>94</v>
      </c>
      <c r="G2629" s="22" t="s">
        <v>95</v>
      </c>
      <c r="H2629" s="22" t="s">
        <v>15</v>
      </c>
      <c r="I2629" s="24">
        <v>0.35000000000000003</v>
      </c>
      <c r="J2629" s="25">
        <v>4250</v>
      </c>
      <c r="K2629" s="26">
        <f>I2629*J2629</f>
        <v>1487.5000000000002</v>
      </c>
      <c r="L2629" s="26">
        <f>K2629*M2629</f>
        <v>520.625</v>
      </c>
      <c r="M2629" s="27">
        <v>0.35</v>
      </c>
      <c r="O2629" s="1"/>
      <c r="P2629" s="2"/>
      <c r="Q2629" s="3"/>
      <c r="R2629" s="5"/>
    </row>
    <row r="2630" spans="2:18" x14ac:dyDescent="0.3">
      <c r="B2630" s="22" t="s">
        <v>20</v>
      </c>
      <c r="C2630" s="22">
        <v>1197831</v>
      </c>
      <c r="D2630" s="23">
        <v>44368</v>
      </c>
      <c r="E2630" s="22" t="s">
        <v>49</v>
      </c>
      <c r="F2630" s="22" t="s">
        <v>94</v>
      </c>
      <c r="G2630" s="22" t="s">
        <v>95</v>
      </c>
      <c r="H2630" s="22" t="s">
        <v>13</v>
      </c>
      <c r="I2630" s="24">
        <v>0.4</v>
      </c>
      <c r="J2630" s="25">
        <v>4000</v>
      </c>
      <c r="K2630" s="26">
        <f t="shared" ref="K2630:K2633" si="862">I2630*J2630</f>
        <v>1600</v>
      </c>
      <c r="L2630" s="26">
        <f t="shared" ref="L2630:L2633" si="863">K2630*M2630</f>
        <v>640</v>
      </c>
      <c r="M2630" s="27">
        <v>0.4</v>
      </c>
      <c r="O2630" s="1"/>
      <c r="P2630" s="2"/>
      <c r="Q2630" s="3"/>
      <c r="R2630" s="5"/>
    </row>
    <row r="2631" spans="2:18" x14ac:dyDescent="0.3">
      <c r="B2631" s="22" t="s">
        <v>20</v>
      </c>
      <c r="C2631" s="22">
        <v>1197831</v>
      </c>
      <c r="D2631" s="23">
        <v>44368</v>
      </c>
      <c r="E2631" s="22" t="s">
        <v>49</v>
      </c>
      <c r="F2631" s="22" t="s">
        <v>94</v>
      </c>
      <c r="G2631" s="22" t="s">
        <v>95</v>
      </c>
      <c r="H2631" s="22" t="s">
        <v>14</v>
      </c>
      <c r="I2631" s="24">
        <v>0.4</v>
      </c>
      <c r="J2631" s="25">
        <v>3750</v>
      </c>
      <c r="K2631" s="26">
        <f t="shared" si="862"/>
        <v>1500</v>
      </c>
      <c r="L2631" s="26">
        <f t="shared" si="863"/>
        <v>600</v>
      </c>
      <c r="M2631" s="27">
        <v>0.4</v>
      </c>
      <c r="O2631" s="1"/>
      <c r="P2631" s="2"/>
      <c r="Q2631" s="3"/>
      <c r="R2631" s="5"/>
    </row>
    <row r="2632" spans="2:18" x14ac:dyDescent="0.3">
      <c r="B2632" s="22" t="s">
        <v>20</v>
      </c>
      <c r="C2632" s="22">
        <v>1197831</v>
      </c>
      <c r="D2632" s="23">
        <v>44368</v>
      </c>
      <c r="E2632" s="22" t="s">
        <v>49</v>
      </c>
      <c r="F2632" s="22" t="s">
        <v>94</v>
      </c>
      <c r="G2632" s="22" t="s">
        <v>95</v>
      </c>
      <c r="H2632" s="22" t="s">
        <v>16</v>
      </c>
      <c r="I2632" s="24">
        <v>0.54999999999999993</v>
      </c>
      <c r="J2632" s="25">
        <v>3750</v>
      </c>
      <c r="K2632" s="26">
        <f t="shared" si="862"/>
        <v>2062.4999999999995</v>
      </c>
      <c r="L2632" s="26">
        <f t="shared" si="863"/>
        <v>721.87499999999977</v>
      </c>
      <c r="M2632" s="27">
        <v>0.35</v>
      </c>
      <c r="O2632" s="1"/>
      <c r="P2632" s="2"/>
      <c r="Q2632" s="3"/>
      <c r="R2632" s="5"/>
    </row>
    <row r="2633" spans="2:18" x14ac:dyDescent="0.3">
      <c r="B2633" s="22" t="s">
        <v>20</v>
      </c>
      <c r="C2633" s="22">
        <v>1197831</v>
      </c>
      <c r="D2633" s="23">
        <v>44368</v>
      </c>
      <c r="E2633" s="22" t="s">
        <v>49</v>
      </c>
      <c r="F2633" s="22" t="s">
        <v>94</v>
      </c>
      <c r="G2633" s="22" t="s">
        <v>95</v>
      </c>
      <c r="H2633" s="22" t="s">
        <v>17</v>
      </c>
      <c r="I2633" s="24">
        <v>0.6</v>
      </c>
      <c r="J2633" s="25">
        <v>5500</v>
      </c>
      <c r="K2633" s="26">
        <f t="shared" si="862"/>
        <v>3300</v>
      </c>
      <c r="L2633" s="26">
        <f t="shared" si="863"/>
        <v>1320</v>
      </c>
      <c r="M2633" s="27">
        <v>0.4</v>
      </c>
      <c r="O2633" s="1"/>
      <c r="P2633" s="2"/>
      <c r="Q2633" s="3"/>
      <c r="R2633" s="5"/>
    </row>
    <row r="2634" spans="2:18" x14ac:dyDescent="0.3">
      <c r="B2634" s="22" t="s">
        <v>20</v>
      </c>
      <c r="C2634" s="22">
        <v>1197831</v>
      </c>
      <c r="D2634" s="23">
        <v>44396</v>
      </c>
      <c r="E2634" s="22" t="s">
        <v>49</v>
      </c>
      <c r="F2634" s="22" t="s">
        <v>94</v>
      </c>
      <c r="G2634" s="22" t="s">
        <v>95</v>
      </c>
      <c r="H2634" s="22" t="s">
        <v>12</v>
      </c>
      <c r="I2634" s="24">
        <v>0.54999999999999993</v>
      </c>
      <c r="J2634" s="25">
        <v>7750</v>
      </c>
      <c r="K2634" s="26">
        <f>I2634*J2634</f>
        <v>4262.4999999999991</v>
      </c>
      <c r="L2634" s="26">
        <f>K2634*M2634</f>
        <v>1704.9999999999998</v>
      </c>
      <c r="M2634" s="27">
        <v>0.4</v>
      </c>
      <c r="O2634" s="1"/>
      <c r="P2634" s="2"/>
      <c r="Q2634" s="3"/>
      <c r="R2634" s="5"/>
    </row>
    <row r="2635" spans="2:18" x14ac:dyDescent="0.3">
      <c r="B2635" s="22" t="s">
        <v>20</v>
      </c>
      <c r="C2635" s="22">
        <v>1197831</v>
      </c>
      <c r="D2635" s="23">
        <v>44396</v>
      </c>
      <c r="E2635" s="22" t="s">
        <v>49</v>
      </c>
      <c r="F2635" s="22" t="s">
        <v>94</v>
      </c>
      <c r="G2635" s="22" t="s">
        <v>95</v>
      </c>
      <c r="H2635" s="22" t="s">
        <v>15</v>
      </c>
      <c r="I2635" s="24">
        <v>0.5</v>
      </c>
      <c r="J2635" s="25">
        <v>5250</v>
      </c>
      <c r="K2635" s="26">
        <f>I2635*J2635</f>
        <v>2625</v>
      </c>
      <c r="L2635" s="26">
        <f>K2635*M2635</f>
        <v>918.74999999999989</v>
      </c>
      <c r="M2635" s="27">
        <v>0.35</v>
      </c>
      <c r="O2635" s="1"/>
      <c r="P2635" s="2"/>
      <c r="Q2635" s="3"/>
      <c r="R2635" s="5"/>
    </row>
    <row r="2636" spans="2:18" x14ac:dyDescent="0.3">
      <c r="B2636" s="22" t="s">
        <v>20</v>
      </c>
      <c r="C2636" s="22">
        <v>1197831</v>
      </c>
      <c r="D2636" s="23">
        <v>44396</v>
      </c>
      <c r="E2636" s="22" t="s">
        <v>49</v>
      </c>
      <c r="F2636" s="22" t="s">
        <v>94</v>
      </c>
      <c r="G2636" s="22" t="s">
        <v>95</v>
      </c>
      <c r="H2636" s="22" t="s">
        <v>13</v>
      </c>
      <c r="I2636" s="24">
        <v>0.45</v>
      </c>
      <c r="J2636" s="25">
        <v>4500</v>
      </c>
      <c r="K2636" s="26">
        <f t="shared" ref="K2636:K2639" si="864">I2636*J2636</f>
        <v>2025</v>
      </c>
      <c r="L2636" s="26">
        <f t="shared" ref="L2636:L2639" si="865">K2636*M2636</f>
        <v>810</v>
      </c>
      <c r="M2636" s="27">
        <v>0.4</v>
      </c>
      <c r="O2636" s="1"/>
      <c r="P2636" s="2"/>
      <c r="Q2636" s="3"/>
      <c r="R2636" s="5"/>
    </row>
    <row r="2637" spans="2:18" x14ac:dyDescent="0.3">
      <c r="B2637" s="22" t="s">
        <v>20</v>
      </c>
      <c r="C2637" s="22">
        <v>1197831</v>
      </c>
      <c r="D2637" s="23">
        <v>44396</v>
      </c>
      <c r="E2637" s="22" t="s">
        <v>49</v>
      </c>
      <c r="F2637" s="22" t="s">
        <v>94</v>
      </c>
      <c r="G2637" s="22" t="s">
        <v>95</v>
      </c>
      <c r="H2637" s="22" t="s">
        <v>14</v>
      </c>
      <c r="I2637" s="24">
        <v>0.45</v>
      </c>
      <c r="J2637" s="25">
        <v>4000</v>
      </c>
      <c r="K2637" s="26">
        <f t="shared" si="864"/>
        <v>1800</v>
      </c>
      <c r="L2637" s="26">
        <f t="shared" si="865"/>
        <v>720</v>
      </c>
      <c r="M2637" s="27">
        <v>0.4</v>
      </c>
      <c r="O2637" s="1"/>
      <c r="P2637" s="2"/>
      <c r="Q2637" s="3"/>
      <c r="R2637" s="5"/>
    </row>
    <row r="2638" spans="2:18" x14ac:dyDescent="0.3">
      <c r="B2638" s="22" t="s">
        <v>20</v>
      </c>
      <c r="C2638" s="22">
        <v>1197831</v>
      </c>
      <c r="D2638" s="23">
        <v>44396</v>
      </c>
      <c r="E2638" s="22" t="s">
        <v>49</v>
      </c>
      <c r="F2638" s="22" t="s">
        <v>94</v>
      </c>
      <c r="G2638" s="22" t="s">
        <v>95</v>
      </c>
      <c r="H2638" s="22" t="s">
        <v>16</v>
      </c>
      <c r="I2638" s="24">
        <v>0.6</v>
      </c>
      <c r="J2638" s="25">
        <v>4250</v>
      </c>
      <c r="K2638" s="26">
        <f t="shared" si="864"/>
        <v>2550</v>
      </c>
      <c r="L2638" s="26">
        <f t="shared" si="865"/>
        <v>892.5</v>
      </c>
      <c r="M2638" s="27">
        <v>0.35</v>
      </c>
      <c r="O2638" s="1"/>
      <c r="P2638" s="2"/>
      <c r="Q2638" s="3"/>
      <c r="R2638" s="5"/>
    </row>
    <row r="2639" spans="2:18" x14ac:dyDescent="0.3">
      <c r="B2639" s="22" t="s">
        <v>20</v>
      </c>
      <c r="C2639" s="22">
        <v>1197831</v>
      </c>
      <c r="D2639" s="23">
        <v>44396</v>
      </c>
      <c r="E2639" s="22" t="s">
        <v>49</v>
      </c>
      <c r="F2639" s="22" t="s">
        <v>94</v>
      </c>
      <c r="G2639" s="22" t="s">
        <v>95</v>
      </c>
      <c r="H2639" s="22" t="s">
        <v>17</v>
      </c>
      <c r="I2639" s="24">
        <v>0.65</v>
      </c>
      <c r="J2639" s="25">
        <v>6000</v>
      </c>
      <c r="K2639" s="26">
        <f t="shared" si="864"/>
        <v>3900</v>
      </c>
      <c r="L2639" s="26">
        <f t="shared" si="865"/>
        <v>1560</v>
      </c>
      <c r="M2639" s="27">
        <v>0.4</v>
      </c>
      <c r="O2639" s="1"/>
      <c r="P2639" s="2"/>
      <c r="Q2639" s="3"/>
      <c r="R2639" s="5"/>
    </row>
    <row r="2640" spans="2:18" x14ac:dyDescent="0.3">
      <c r="B2640" s="22" t="s">
        <v>20</v>
      </c>
      <c r="C2640" s="22">
        <v>1197831</v>
      </c>
      <c r="D2640" s="23">
        <v>44428</v>
      </c>
      <c r="E2640" s="22" t="s">
        <v>49</v>
      </c>
      <c r="F2640" s="22" t="s">
        <v>94</v>
      </c>
      <c r="G2640" s="22" t="s">
        <v>95</v>
      </c>
      <c r="H2640" s="22" t="s">
        <v>12</v>
      </c>
      <c r="I2640" s="24">
        <v>0.6</v>
      </c>
      <c r="J2640" s="25">
        <v>7500</v>
      </c>
      <c r="K2640" s="26">
        <f>I2640*J2640</f>
        <v>4500</v>
      </c>
      <c r="L2640" s="26">
        <f>K2640*M2640</f>
        <v>1800</v>
      </c>
      <c r="M2640" s="27">
        <v>0.4</v>
      </c>
      <c r="O2640" s="1"/>
      <c r="P2640" s="2"/>
      <c r="Q2640" s="3"/>
      <c r="R2640" s="5"/>
    </row>
    <row r="2641" spans="2:18" x14ac:dyDescent="0.3">
      <c r="B2641" s="22" t="s">
        <v>20</v>
      </c>
      <c r="C2641" s="22">
        <v>1197831</v>
      </c>
      <c r="D2641" s="23">
        <v>44428</v>
      </c>
      <c r="E2641" s="22" t="s">
        <v>49</v>
      </c>
      <c r="F2641" s="22" t="s">
        <v>94</v>
      </c>
      <c r="G2641" s="22" t="s">
        <v>95</v>
      </c>
      <c r="H2641" s="22" t="s">
        <v>15</v>
      </c>
      <c r="I2641" s="24">
        <v>0.55000000000000004</v>
      </c>
      <c r="J2641" s="25">
        <v>5250</v>
      </c>
      <c r="K2641" s="26">
        <f>I2641*J2641</f>
        <v>2887.5000000000005</v>
      </c>
      <c r="L2641" s="26">
        <f>K2641*M2641</f>
        <v>1010.6250000000001</v>
      </c>
      <c r="M2641" s="27">
        <v>0.35</v>
      </c>
      <c r="O2641" s="1"/>
      <c r="P2641" s="2"/>
      <c r="Q2641" s="3"/>
      <c r="R2641" s="5"/>
    </row>
    <row r="2642" spans="2:18" x14ac:dyDescent="0.3">
      <c r="B2642" s="22" t="s">
        <v>20</v>
      </c>
      <c r="C2642" s="22">
        <v>1197831</v>
      </c>
      <c r="D2642" s="23">
        <v>44428</v>
      </c>
      <c r="E2642" s="22" t="s">
        <v>49</v>
      </c>
      <c r="F2642" s="22" t="s">
        <v>94</v>
      </c>
      <c r="G2642" s="22" t="s">
        <v>95</v>
      </c>
      <c r="H2642" s="22" t="s">
        <v>13</v>
      </c>
      <c r="I2642" s="24">
        <v>0.5</v>
      </c>
      <c r="J2642" s="25">
        <v>4500</v>
      </c>
      <c r="K2642" s="26">
        <f t="shared" ref="K2642:K2645" si="866">I2642*J2642</f>
        <v>2250</v>
      </c>
      <c r="L2642" s="26">
        <f t="shared" ref="L2642:L2645" si="867">K2642*M2642</f>
        <v>900</v>
      </c>
      <c r="M2642" s="27">
        <v>0.4</v>
      </c>
      <c r="O2642" s="1"/>
      <c r="P2642" s="2"/>
      <c r="Q2642" s="3"/>
      <c r="R2642" s="5"/>
    </row>
    <row r="2643" spans="2:18" x14ac:dyDescent="0.3">
      <c r="B2643" s="22" t="s">
        <v>20</v>
      </c>
      <c r="C2643" s="22">
        <v>1197831</v>
      </c>
      <c r="D2643" s="23">
        <v>44428</v>
      </c>
      <c r="E2643" s="22" t="s">
        <v>49</v>
      </c>
      <c r="F2643" s="22" t="s">
        <v>94</v>
      </c>
      <c r="G2643" s="22" t="s">
        <v>95</v>
      </c>
      <c r="H2643" s="22" t="s">
        <v>14</v>
      </c>
      <c r="I2643" s="24">
        <v>0.4</v>
      </c>
      <c r="J2643" s="25">
        <v>4000</v>
      </c>
      <c r="K2643" s="26">
        <f t="shared" si="866"/>
        <v>1600</v>
      </c>
      <c r="L2643" s="26">
        <f t="shared" si="867"/>
        <v>640</v>
      </c>
      <c r="M2643" s="27">
        <v>0.4</v>
      </c>
      <c r="O2643" s="1"/>
      <c r="P2643" s="2"/>
      <c r="Q2643" s="3"/>
      <c r="R2643" s="5"/>
    </row>
    <row r="2644" spans="2:18" x14ac:dyDescent="0.3">
      <c r="B2644" s="22" t="s">
        <v>20</v>
      </c>
      <c r="C2644" s="22">
        <v>1197831</v>
      </c>
      <c r="D2644" s="23">
        <v>44428</v>
      </c>
      <c r="E2644" s="22" t="s">
        <v>49</v>
      </c>
      <c r="F2644" s="22" t="s">
        <v>94</v>
      </c>
      <c r="G2644" s="22" t="s">
        <v>95</v>
      </c>
      <c r="H2644" s="22" t="s">
        <v>16</v>
      </c>
      <c r="I2644" s="24">
        <v>0.5</v>
      </c>
      <c r="J2644" s="25">
        <v>3750</v>
      </c>
      <c r="K2644" s="26">
        <f t="shared" si="866"/>
        <v>1875</v>
      </c>
      <c r="L2644" s="26">
        <f t="shared" si="867"/>
        <v>656.25</v>
      </c>
      <c r="M2644" s="27">
        <v>0.35</v>
      </c>
      <c r="O2644" s="1"/>
      <c r="P2644" s="2"/>
      <c r="Q2644" s="3"/>
      <c r="R2644" s="5"/>
    </row>
    <row r="2645" spans="2:18" x14ac:dyDescent="0.3">
      <c r="B2645" s="22" t="s">
        <v>20</v>
      </c>
      <c r="C2645" s="22">
        <v>1197831</v>
      </c>
      <c r="D2645" s="23">
        <v>44428</v>
      </c>
      <c r="E2645" s="22" t="s">
        <v>49</v>
      </c>
      <c r="F2645" s="22" t="s">
        <v>94</v>
      </c>
      <c r="G2645" s="22" t="s">
        <v>95</v>
      </c>
      <c r="H2645" s="22" t="s">
        <v>17</v>
      </c>
      <c r="I2645" s="24">
        <v>0.55000000000000004</v>
      </c>
      <c r="J2645" s="25">
        <v>5500</v>
      </c>
      <c r="K2645" s="26">
        <f t="shared" si="866"/>
        <v>3025.0000000000005</v>
      </c>
      <c r="L2645" s="26">
        <f t="shared" si="867"/>
        <v>1210.0000000000002</v>
      </c>
      <c r="M2645" s="27">
        <v>0.4</v>
      </c>
      <c r="O2645" s="1"/>
      <c r="P2645" s="2"/>
      <c r="Q2645" s="3"/>
      <c r="R2645" s="5"/>
    </row>
    <row r="2646" spans="2:18" x14ac:dyDescent="0.3">
      <c r="B2646" s="22" t="s">
        <v>20</v>
      </c>
      <c r="C2646" s="22">
        <v>1197831</v>
      </c>
      <c r="D2646" s="23">
        <v>44458</v>
      </c>
      <c r="E2646" s="22" t="s">
        <v>49</v>
      </c>
      <c r="F2646" s="22" t="s">
        <v>94</v>
      </c>
      <c r="G2646" s="22" t="s">
        <v>95</v>
      </c>
      <c r="H2646" s="22" t="s">
        <v>12</v>
      </c>
      <c r="I2646" s="24">
        <v>0.5</v>
      </c>
      <c r="J2646" s="25">
        <v>6500</v>
      </c>
      <c r="K2646" s="26">
        <f>I2646*J2646</f>
        <v>3250</v>
      </c>
      <c r="L2646" s="26">
        <f>K2646*M2646</f>
        <v>1300</v>
      </c>
      <c r="M2646" s="27">
        <v>0.4</v>
      </c>
      <c r="O2646" s="1"/>
      <c r="P2646" s="2"/>
      <c r="Q2646" s="3"/>
      <c r="R2646" s="5"/>
    </row>
    <row r="2647" spans="2:18" x14ac:dyDescent="0.3">
      <c r="B2647" s="22" t="s">
        <v>20</v>
      </c>
      <c r="C2647" s="22">
        <v>1197831</v>
      </c>
      <c r="D2647" s="23">
        <v>44458</v>
      </c>
      <c r="E2647" s="22" t="s">
        <v>49</v>
      </c>
      <c r="F2647" s="22" t="s">
        <v>94</v>
      </c>
      <c r="G2647" s="22" t="s">
        <v>95</v>
      </c>
      <c r="H2647" s="22" t="s">
        <v>15</v>
      </c>
      <c r="I2647" s="24">
        <v>0.40000000000000013</v>
      </c>
      <c r="J2647" s="25">
        <v>4500</v>
      </c>
      <c r="K2647" s="26">
        <f>I2647*J2647</f>
        <v>1800.0000000000007</v>
      </c>
      <c r="L2647" s="26">
        <f>K2647*M2647</f>
        <v>630.00000000000023</v>
      </c>
      <c r="M2647" s="27">
        <v>0.35</v>
      </c>
      <c r="O2647" s="1"/>
      <c r="P2647" s="2"/>
      <c r="Q2647" s="3"/>
      <c r="R2647" s="5"/>
    </row>
    <row r="2648" spans="2:18" x14ac:dyDescent="0.3">
      <c r="B2648" s="22" t="s">
        <v>20</v>
      </c>
      <c r="C2648" s="22">
        <v>1197831</v>
      </c>
      <c r="D2648" s="23">
        <v>44458</v>
      </c>
      <c r="E2648" s="22" t="s">
        <v>49</v>
      </c>
      <c r="F2648" s="22" t="s">
        <v>94</v>
      </c>
      <c r="G2648" s="22" t="s">
        <v>95</v>
      </c>
      <c r="H2648" s="22" t="s">
        <v>13</v>
      </c>
      <c r="I2648" s="24">
        <v>0.15000000000000008</v>
      </c>
      <c r="J2648" s="25">
        <v>3500</v>
      </c>
      <c r="K2648" s="26">
        <f t="shared" ref="K2648:K2651" si="868">I2648*J2648</f>
        <v>525.00000000000023</v>
      </c>
      <c r="L2648" s="26">
        <f t="shared" ref="L2648:L2651" si="869">K2648*M2648</f>
        <v>210.00000000000011</v>
      </c>
      <c r="M2648" s="27">
        <v>0.4</v>
      </c>
      <c r="O2648" s="1"/>
      <c r="P2648" s="2"/>
      <c r="Q2648" s="3"/>
      <c r="R2648" s="5"/>
    </row>
    <row r="2649" spans="2:18" x14ac:dyDescent="0.3">
      <c r="B2649" s="22" t="s">
        <v>20</v>
      </c>
      <c r="C2649" s="22">
        <v>1197831</v>
      </c>
      <c r="D2649" s="23">
        <v>44458</v>
      </c>
      <c r="E2649" s="22" t="s">
        <v>49</v>
      </c>
      <c r="F2649" s="22" t="s">
        <v>94</v>
      </c>
      <c r="G2649" s="22" t="s">
        <v>95</v>
      </c>
      <c r="H2649" s="22" t="s">
        <v>14</v>
      </c>
      <c r="I2649" s="24">
        <v>0.15000000000000008</v>
      </c>
      <c r="J2649" s="25">
        <v>3250</v>
      </c>
      <c r="K2649" s="26">
        <f t="shared" si="868"/>
        <v>487.50000000000023</v>
      </c>
      <c r="L2649" s="26">
        <f t="shared" si="869"/>
        <v>195.00000000000011</v>
      </c>
      <c r="M2649" s="27">
        <v>0.4</v>
      </c>
      <c r="O2649" s="1"/>
      <c r="P2649" s="2"/>
      <c r="Q2649" s="3"/>
      <c r="R2649" s="5"/>
    </row>
    <row r="2650" spans="2:18" x14ac:dyDescent="0.3">
      <c r="B2650" s="22" t="s">
        <v>20</v>
      </c>
      <c r="C2650" s="22">
        <v>1197831</v>
      </c>
      <c r="D2650" s="23">
        <v>44458</v>
      </c>
      <c r="E2650" s="22" t="s">
        <v>49</v>
      </c>
      <c r="F2650" s="22" t="s">
        <v>94</v>
      </c>
      <c r="G2650" s="22" t="s">
        <v>95</v>
      </c>
      <c r="H2650" s="22" t="s">
        <v>16</v>
      </c>
      <c r="I2650" s="24">
        <v>0.25000000000000006</v>
      </c>
      <c r="J2650" s="25">
        <v>3250</v>
      </c>
      <c r="K2650" s="26">
        <f t="shared" si="868"/>
        <v>812.50000000000023</v>
      </c>
      <c r="L2650" s="26">
        <f t="shared" si="869"/>
        <v>284.37500000000006</v>
      </c>
      <c r="M2650" s="27">
        <v>0.35</v>
      </c>
      <c r="O2650" s="1"/>
      <c r="P2650" s="2"/>
      <c r="Q2650" s="3"/>
      <c r="R2650" s="5"/>
    </row>
    <row r="2651" spans="2:18" x14ac:dyDescent="0.3">
      <c r="B2651" s="22" t="s">
        <v>20</v>
      </c>
      <c r="C2651" s="22">
        <v>1197831</v>
      </c>
      <c r="D2651" s="23">
        <v>44458</v>
      </c>
      <c r="E2651" s="22" t="s">
        <v>49</v>
      </c>
      <c r="F2651" s="22" t="s">
        <v>94</v>
      </c>
      <c r="G2651" s="22" t="s">
        <v>95</v>
      </c>
      <c r="H2651" s="22" t="s">
        <v>17</v>
      </c>
      <c r="I2651" s="24">
        <v>0.3000000000000001</v>
      </c>
      <c r="J2651" s="25">
        <v>4250</v>
      </c>
      <c r="K2651" s="26">
        <f t="shared" si="868"/>
        <v>1275.0000000000005</v>
      </c>
      <c r="L2651" s="26">
        <f t="shared" si="869"/>
        <v>510.00000000000023</v>
      </c>
      <c r="M2651" s="27">
        <v>0.4</v>
      </c>
      <c r="O2651" s="1"/>
      <c r="P2651" s="2"/>
      <c r="Q2651" s="3"/>
      <c r="R2651" s="5"/>
    </row>
    <row r="2652" spans="2:18" x14ac:dyDescent="0.3">
      <c r="B2652" s="22" t="s">
        <v>20</v>
      </c>
      <c r="C2652" s="22">
        <v>1197831</v>
      </c>
      <c r="D2652" s="23">
        <v>44490</v>
      </c>
      <c r="E2652" s="22" t="s">
        <v>49</v>
      </c>
      <c r="F2652" s="22" t="s">
        <v>94</v>
      </c>
      <c r="G2652" s="22" t="s">
        <v>95</v>
      </c>
      <c r="H2652" s="22" t="s">
        <v>12</v>
      </c>
      <c r="I2652" s="24">
        <v>0.3000000000000001</v>
      </c>
      <c r="J2652" s="25">
        <v>6000</v>
      </c>
      <c r="K2652" s="26">
        <f>I2652*J2652</f>
        <v>1800.0000000000007</v>
      </c>
      <c r="L2652" s="26">
        <f>K2652*M2652</f>
        <v>720.00000000000034</v>
      </c>
      <c r="M2652" s="27">
        <v>0.4</v>
      </c>
      <c r="O2652" s="1"/>
      <c r="P2652" s="2"/>
      <c r="Q2652" s="3"/>
      <c r="R2652" s="5"/>
    </row>
    <row r="2653" spans="2:18" x14ac:dyDescent="0.3">
      <c r="B2653" s="22" t="s">
        <v>20</v>
      </c>
      <c r="C2653" s="22">
        <v>1197831</v>
      </c>
      <c r="D2653" s="23">
        <v>44490</v>
      </c>
      <c r="E2653" s="22" t="s">
        <v>49</v>
      </c>
      <c r="F2653" s="22" t="s">
        <v>94</v>
      </c>
      <c r="G2653" s="22" t="s">
        <v>95</v>
      </c>
      <c r="H2653" s="22" t="s">
        <v>15</v>
      </c>
      <c r="I2653" s="24">
        <v>0.20000000000000012</v>
      </c>
      <c r="J2653" s="25">
        <v>4250</v>
      </c>
      <c r="K2653" s="26">
        <f>I2653*J2653</f>
        <v>850.00000000000057</v>
      </c>
      <c r="L2653" s="26">
        <f>K2653*M2653</f>
        <v>297.50000000000017</v>
      </c>
      <c r="M2653" s="27">
        <v>0.35</v>
      </c>
      <c r="O2653" s="1"/>
      <c r="P2653" s="2"/>
      <c r="Q2653" s="3"/>
      <c r="R2653" s="5"/>
    </row>
    <row r="2654" spans="2:18" x14ac:dyDescent="0.3">
      <c r="B2654" s="22" t="s">
        <v>20</v>
      </c>
      <c r="C2654" s="22">
        <v>1197831</v>
      </c>
      <c r="D2654" s="23">
        <v>44490</v>
      </c>
      <c r="E2654" s="22" t="s">
        <v>49</v>
      </c>
      <c r="F2654" s="22" t="s">
        <v>94</v>
      </c>
      <c r="G2654" s="22" t="s">
        <v>95</v>
      </c>
      <c r="H2654" s="22" t="s">
        <v>13</v>
      </c>
      <c r="I2654" s="24">
        <v>0.20000000000000012</v>
      </c>
      <c r="J2654" s="25">
        <v>3000</v>
      </c>
      <c r="K2654" s="26">
        <f t="shared" ref="K2654:K2657" si="870">I2654*J2654</f>
        <v>600.00000000000034</v>
      </c>
      <c r="L2654" s="26">
        <f t="shared" ref="L2654:L2657" si="871">K2654*M2654</f>
        <v>240.00000000000014</v>
      </c>
      <c r="M2654" s="27">
        <v>0.4</v>
      </c>
      <c r="O2654" s="1"/>
      <c r="P2654" s="2"/>
      <c r="Q2654" s="3"/>
      <c r="R2654" s="5"/>
    </row>
    <row r="2655" spans="2:18" x14ac:dyDescent="0.3">
      <c r="B2655" s="22" t="s">
        <v>20</v>
      </c>
      <c r="C2655" s="22">
        <v>1197831</v>
      </c>
      <c r="D2655" s="23">
        <v>44490</v>
      </c>
      <c r="E2655" s="22" t="s">
        <v>49</v>
      </c>
      <c r="F2655" s="22" t="s">
        <v>94</v>
      </c>
      <c r="G2655" s="22" t="s">
        <v>95</v>
      </c>
      <c r="H2655" s="22" t="s">
        <v>14</v>
      </c>
      <c r="I2655" s="24">
        <v>0.20000000000000012</v>
      </c>
      <c r="J2655" s="25">
        <v>2750</v>
      </c>
      <c r="K2655" s="26">
        <f t="shared" si="870"/>
        <v>550.00000000000034</v>
      </c>
      <c r="L2655" s="26">
        <f t="shared" si="871"/>
        <v>220.00000000000014</v>
      </c>
      <c r="M2655" s="27">
        <v>0.4</v>
      </c>
      <c r="O2655" s="1"/>
      <c r="P2655" s="2"/>
      <c r="Q2655" s="3"/>
      <c r="R2655" s="5"/>
    </row>
    <row r="2656" spans="2:18" x14ac:dyDescent="0.3">
      <c r="B2656" s="22" t="s">
        <v>20</v>
      </c>
      <c r="C2656" s="22">
        <v>1197831</v>
      </c>
      <c r="D2656" s="23">
        <v>44490</v>
      </c>
      <c r="E2656" s="22" t="s">
        <v>49</v>
      </c>
      <c r="F2656" s="22" t="s">
        <v>94</v>
      </c>
      <c r="G2656" s="22" t="s">
        <v>95</v>
      </c>
      <c r="H2656" s="22" t="s">
        <v>16</v>
      </c>
      <c r="I2656" s="24">
        <v>0.3000000000000001</v>
      </c>
      <c r="J2656" s="25">
        <v>2750</v>
      </c>
      <c r="K2656" s="26">
        <f t="shared" si="870"/>
        <v>825.00000000000023</v>
      </c>
      <c r="L2656" s="26">
        <f t="shared" si="871"/>
        <v>288.75000000000006</v>
      </c>
      <c r="M2656" s="27">
        <v>0.35</v>
      </c>
      <c r="O2656" s="1"/>
      <c r="P2656" s="2"/>
      <c r="Q2656" s="3"/>
      <c r="R2656" s="5"/>
    </row>
    <row r="2657" spans="1:18" x14ac:dyDescent="0.3">
      <c r="B2657" s="22" t="s">
        <v>20</v>
      </c>
      <c r="C2657" s="22">
        <v>1197831</v>
      </c>
      <c r="D2657" s="23">
        <v>44490</v>
      </c>
      <c r="E2657" s="22" t="s">
        <v>49</v>
      </c>
      <c r="F2657" s="22" t="s">
        <v>94</v>
      </c>
      <c r="G2657" s="22" t="s">
        <v>95</v>
      </c>
      <c r="H2657" s="22" t="s">
        <v>17</v>
      </c>
      <c r="I2657" s="24">
        <v>0.30000000000000004</v>
      </c>
      <c r="J2657" s="25">
        <v>4000</v>
      </c>
      <c r="K2657" s="26">
        <f t="shared" si="870"/>
        <v>1200.0000000000002</v>
      </c>
      <c r="L2657" s="26">
        <f t="shared" si="871"/>
        <v>480.00000000000011</v>
      </c>
      <c r="M2657" s="27">
        <v>0.4</v>
      </c>
      <c r="O2657" s="1"/>
      <c r="P2657" s="2"/>
      <c r="Q2657" s="3"/>
      <c r="R2657" s="5"/>
    </row>
    <row r="2658" spans="1:18" x14ac:dyDescent="0.3">
      <c r="B2658" s="22" t="s">
        <v>20</v>
      </c>
      <c r="C2658" s="22">
        <v>1197831</v>
      </c>
      <c r="D2658" s="23">
        <v>44520</v>
      </c>
      <c r="E2658" s="22" t="s">
        <v>49</v>
      </c>
      <c r="F2658" s="22" t="s">
        <v>94</v>
      </c>
      <c r="G2658" s="22" t="s">
        <v>95</v>
      </c>
      <c r="H2658" s="22" t="s">
        <v>12</v>
      </c>
      <c r="I2658" s="24">
        <v>0.25000000000000011</v>
      </c>
      <c r="J2658" s="25">
        <v>5500</v>
      </c>
      <c r="K2658" s="26">
        <f>I2658*J2658</f>
        <v>1375.0000000000007</v>
      </c>
      <c r="L2658" s="26">
        <f>K2658*M2658</f>
        <v>550.00000000000034</v>
      </c>
      <c r="M2658" s="27">
        <v>0.4</v>
      </c>
      <c r="O2658" s="1"/>
      <c r="P2658" s="2"/>
      <c r="Q2658" s="3"/>
      <c r="R2658" s="5"/>
    </row>
    <row r="2659" spans="1:18" x14ac:dyDescent="0.3">
      <c r="B2659" s="22" t="s">
        <v>20</v>
      </c>
      <c r="C2659" s="22">
        <v>1197831</v>
      </c>
      <c r="D2659" s="23">
        <v>44520</v>
      </c>
      <c r="E2659" s="22" t="s">
        <v>49</v>
      </c>
      <c r="F2659" s="22" t="s">
        <v>94</v>
      </c>
      <c r="G2659" s="22" t="s">
        <v>95</v>
      </c>
      <c r="H2659" s="22" t="s">
        <v>15</v>
      </c>
      <c r="I2659" s="24">
        <v>0.15000000000000013</v>
      </c>
      <c r="J2659" s="25">
        <v>3750</v>
      </c>
      <c r="K2659" s="26">
        <f>I2659*J2659</f>
        <v>562.50000000000045</v>
      </c>
      <c r="L2659" s="26">
        <f>K2659*M2659</f>
        <v>196.87500000000014</v>
      </c>
      <c r="M2659" s="27">
        <v>0.35</v>
      </c>
      <c r="O2659" s="1"/>
      <c r="P2659" s="2"/>
      <c r="Q2659" s="3"/>
      <c r="R2659" s="5"/>
    </row>
    <row r="2660" spans="1:18" x14ac:dyDescent="0.3">
      <c r="B2660" s="22" t="s">
        <v>20</v>
      </c>
      <c r="C2660" s="22">
        <v>1197831</v>
      </c>
      <c r="D2660" s="23">
        <v>44520</v>
      </c>
      <c r="E2660" s="22" t="s">
        <v>49</v>
      </c>
      <c r="F2660" s="22" t="s">
        <v>94</v>
      </c>
      <c r="G2660" s="22" t="s">
        <v>95</v>
      </c>
      <c r="H2660" s="22" t="s">
        <v>13</v>
      </c>
      <c r="I2660" s="24">
        <v>0.25000000000000017</v>
      </c>
      <c r="J2660" s="25">
        <v>3200</v>
      </c>
      <c r="K2660" s="26">
        <f t="shared" ref="K2660:K2663" si="872">I2660*J2660</f>
        <v>800.00000000000057</v>
      </c>
      <c r="L2660" s="26">
        <f t="shared" ref="L2660:L2663" si="873">K2660*M2660</f>
        <v>320.00000000000023</v>
      </c>
      <c r="M2660" s="27">
        <v>0.4</v>
      </c>
      <c r="O2660" s="1"/>
      <c r="P2660" s="2"/>
      <c r="Q2660" s="3"/>
      <c r="R2660" s="5"/>
    </row>
    <row r="2661" spans="1:18" x14ac:dyDescent="0.3">
      <c r="B2661" s="22" t="s">
        <v>20</v>
      </c>
      <c r="C2661" s="22">
        <v>1197831</v>
      </c>
      <c r="D2661" s="23">
        <v>44520</v>
      </c>
      <c r="E2661" s="22" t="s">
        <v>49</v>
      </c>
      <c r="F2661" s="22" t="s">
        <v>94</v>
      </c>
      <c r="G2661" s="22" t="s">
        <v>95</v>
      </c>
      <c r="H2661" s="22" t="s">
        <v>14</v>
      </c>
      <c r="I2661" s="24">
        <v>0.55000000000000016</v>
      </c>
      <c r="J2661" s="25">
        <v>3750</v>
      </c>
      <c r="K2661" s="26">
        <f t="shared" si="872"/>
        <v>2062.5000000000005</v>
      </c>
      <c r="L2661" s="26">
        <f t="shared" si="873"/>
        <v>825.00000000000023</v>
      </c>
      <c r="M2661" s="27">
        <v>0.4</v>
      </c>
      <c r="O2661" s="1"/>
      <c r="P2661" s="2"/>
      <c r="Q2661" s="3"/>
      <c r="R2661" s="5"/>
    </row>
    <row r="2662" spans="1:18" x14ac:dyDescent="0.3">
      <c r="B2662" s="22" t="s">
        <v>20</v>
      </c>
      <c r="C2662" s="22">
        <v>1197831</v>
      </c>
      <c r="D2662" s="23">
        <v>44520</v>
      </c>
      <c r="E2662" s="22" t="s">
        <v>49</v>
      </c>
      <c r="F2662" s="22" t="s">
        <v>94</v>
      </c>
      <c r="G2662" s="22" t="s">
        <v>95</v>
      </c>
      <c r="H2662" s="22" t="s">
        <v>16</v>
      </c>
      <c r="I2662" s="24">
        <v>0.75000000000000011</v>
      </c>
      <c r="J2662" s="25">
        <v>3500</v>
      </c>
      <c r="K2662" s="26">
        <f t="shared" si="872"/>
        <v>2625.0000000000005</v>
      </c>
      <c r="L2662" s="26">
        <f t="shared" si="873"/>
        <v>918.75000000000011</v>
      </c>
      <c r="M2662" s="27">
        <v>0.35</v>
      </c>
      <c r="O2662" s="1"/>
      <c r="P2662" s="2"/>
      <c r="Q2662" s="3"/>
      <c r="R2662" s="5"/>
    </row>
    <row r="2663" spans="1:18" x14ac:dyDescent="0.3">
      <c r="B2663" s="22" t="s">
        <v>20</v>
      </c>
      <c r="C2663" s="22">
        <v>1197831</v>
      </c>
      <c r="D2663" s="23">
        <v>44520</v>
      </c>
      <c r="E2663" s="22" t="s">
        <v>49</v>
      </c>
      <c r="F2663" s="22" t="s">
        <v>94</v>
      </c>
      <c r="G2663" s="22" t="s">
        <v>95</v>
      </c>
      <c r="H2663" s="22" t="s">
        <v>17</v>
      </c>
      <c r="I2663" s="24">
        <v>0.75</v>
      </c>
      <c r="J2663" s="25">
        <v>4500</v>
      </c>
      <c r="K2663" s="26">
        <f t="shared" si="872"/>
        <v>3375</v>
      </c>
      <c r="L2663" s="26">
        <f t="shared" si="873"/>
        <v>1350</v>
      </c>
      <c r="M2663" s="27">
        <v>0.4</v>
      </c>
      <c r="O2663" s="1"/>
      <c r="P2663" s="2"/>
      <c r="Q2663" s="3"/>
      <c r="R2663" s="5"/>
    </row>
    <row r="2664" spans="1:18" x14ac:dyDescent="0.3">
      <c r="B2664" s="22" t="s">
        <v>20</v>
      </c>
      <c r="C2664" s="22">
        <v>1197831</v>
      </c>
      <c r="D2664" s="23">
        <v>44549</v>
      </c>
      <c r="E2664" s="22" t="s">
        <v>49</v>
      </c>
      <c r="F2664" s="22" t="s">
        <v>94</v>
      </c>
      <c r="G2664" s="22" t="s">
        <v>95</v>
      </c>
      <c r="H2664" s="22" t="s">
        <v>12</v>
      </c>
      <c r="I2664" s="24">
        <v>0.70000000000000007</v>
      </c>
      <c r="J2664" s="25">
        <v>7000</v>
      </c>
      <c r="K2664" s="26">
        <f>I2664*J2664</f>
        <v>4900.0000000000009</v>
      </c>
      <c r="L2664" s="26">
        <f>K2664*M2664</f>
        <v>1960.0000000000005</v>
      </c>
      <c r="M2664" s="27">
        <v>0.4</v>
      </c>
      <c r="O2664" s="1"/>
      <c r="P2664" s="2"/>
      <c r="Q2664" s="3"/>
      <c r="R2664" s="5"/>
    </row>
    <row r="2665" spans="1:18" x14ac:dyDescent="0.3">
      <c r="B2665" s="22" t="s">
        <v>20</v>
      </c>
      <c r="C2665" s="22">
        <v>1197831</v>
      </c>
      <c r="D2665" s="23">
        <v>44549</v>
      </c>
      <c r="E2665" s="22" t="s">
        <v>49</v>
      </c>
      <c r="F2665" s="22" t="s">
        <v>94</v>
      </c>
      <c r="G2665" s="22" t="s">
        <v>95</v>
      </c>
      <c r="H2665" s="22" t="s">
        <v>15</v>
      </c>
      <c r="I2665" s="24">
        <v>0.60000000000000009</v>
      </c>
      <c r="J2665" s="25">
        <v>5000</v>
      </c>
      <c r="K2665" s="26">
        <f>I2665*J2665</f>
        <v>3000.0000000000005</v>
      </c>
      <c r="L2665" s="26">
        <f>K2665*M2665</f>
        <v>1050</v>
      </c>
      <c r="M2665" s="27">
        <v>0.35</v>
      </c>
      <c r="O2665" s="1"/>
      <c r="P2665" s="2"/>
      <c r="Q2665" s="3"/>
      <c r="R2665" s="5"/>
    </row>
    <row r="2666" spans="1:18" x14ac:dyDescent="0.3">
      <c r="B2666" s="22" t="s">
        <v>20</v>
      </c>
      <c r="C2666" s="22">
        <v>1197831</v>
      </c>
      <c r="D2666" s="23">
        <v>44549</v>
      </c>
      <c r="E2666" s="22" t="s">
        <v>49</v>
      </c>
      <c r="F2666" s="22" t="s">
        <v>94</v>
      </c>
      <c r="G2666" s="22" t="s">
        <v>95</v>
      </c>
      <c r="H2666" s="22" t="s">
        <v>13</v>
      </c>
      <c r="I2666" s="24">
        <v>0.60000000000000009</v>
      </c>
      <c r="J2666" s="25">
        <v>4500</v>
      </c>
      <c r="K2666" s="26">
        <f t="shared" ref="K2666:K2669" si="874">I2666*J2666</f>
        <v>2700.0000000000005</v>
      </c>
      <c r="L2666" s="26">
        <f t="shared" ref="L2666:L2669" si="875">K2666*M2666</f>
        <v>1080.0000000000002</v>
      </c>
      <c r="M2666" s="27">
        <v>0.4</v>
      </c>
      <c r="O2666" s="1"/>
      <c r="P2666" s="2"/>
      <c r="Q2666" s="3"/>
      <c r="R2666" s="5"/>
    </row>
    <row r="2667" spans="1:18" x14ac:dyDescent="0.3">
      <c r="B2667" s="22" t="s">
        <v>20</v>
      </c>
      <c r="C2667" s="22">
        <v>1197831</v>
      </c>
      <c r="D2667" s="23">
        <v>44549</v>
      </c>
      <c r="E2667" s="22" t="s">
        <v>49</v>
      </c>
      <c r="F2667" s="22" t="s">
        <v>94</v>
      </c>
      <c r="G2667" s="22" t="s">
        <v>95</v>
      </c>
      <c r="H2667" s="22" t="s">
        <v>14</v>
      </c>
      <c r="I2667" s="24">
        <v>0.60000000000000009</v>
      </c>
      <c r="J2667" s="25">
        <v>4000</v>
      </c>
      <c r="K2667" s="26">
        <f t="shared" si="874"/>
        <v>2400.0000000000005</v>
      </c>
      <c r="L2667" s="26">
        <f t="shared" si="875"/>
        <v>960.00000000000023</v>
      </c>
      <c r="M2667" s="27">
        <v>0.4</v>
      </c>
      <c r="O2667" s="1"/>
      <c r="P2667" s="2"/>
      <c r="Q2667" s="3"/>
      <c r="R2667" s="5"/>
    </row>
    <row r="2668" spans="1:18" x14ac:dyDescent="0.3">
      <c r="B2668" s="22" t="s">
        <v>20</v>
      </c>
      <c r="C2668" s="22">
        <v>1197831</v>
      </c>
      <c r="D2668" s="23">
        <v>44549</v>
      </c>
      <c r="E2668" s="22" t="s">
        <v>49</v>
      </c>
      <c r="F2668" s="22" t="s">
        <v>94</v>
      </c>
      <c r="G2668" s="22" t="s">
        <v>95</v>
      </c>
      <c r="H2668" s="22" t="s">
        <v>16</v>
      </c>
      <c r="I2668" s="24">
        <v>0.70000000000000007</v>
      </c>
      <c r="J2668" s="25">
        <v>4000</v>
      </c>
      <c r="K2668" s="26">
        <f t="shared" si="874"/>
        <v>2800.0000000000005</v>
      </c>
      <c r="L2668" s="26">
        <f t="shared" si="875"/>
        <v>980.00000000000011</v>
      </c>
      <c r="M2668" s="27">
        <v>0.35</v>
      </c>
      <c r="O2668" s="1"/>
      <c r="P2668" s="2"/>
      <c r="Q2668" s="3"/>
      <c r="R2668" s="5"/>
    </row>
    <row r="2669" spans="1:18" x14ac:dyDescent="0.3">
      <c r="B2669" s="22" t="s">
        <v>20</v>
      </c>
      <c r="C2669" s="22">
        <v>1197831</v>
      </c>
      <c r="D2669" s="23">
        <v>44549</v>
      </c>
      <c r="E2669" s="22" t="s">
        <v>49</v>
      </c>
      <c r="F2669" s="22" t="s">
        <v>94</v>
      </c>
      <c r="G2669" s="22" t="s">
        <v>95</v>
      </c>
      <c r="H2669" s="22" t="s">
        <v>17</v>
      </c>
      <c r="I2669" s="24">
        <v>0.75</v>
      </c>
      <c r="J2669" s="25">
        <v>5000</v>
      </c>
      <c r="K2669" s="26">
        <f t="shared" si="874"/>
        <v>3750</v>
      </c>
      <c r="L2669" s="26">
        <f t="shared" si="875"/>
        <v>1500</v>
      </c>
      <c r="M2669" s="27">
        <v>0.4</v>
      </c>
      <c r="O2669" s="1"/>
      <c r="P2669" s="2"/>
      <c r="Q2669" s="3"/>
      <c r="R2669" s="5"/>
    </row>
    <row r="2670" spans="1:18" x14ac:dyDescent="0.3">
      <c r="A2670" s="8" t="s">
        <v>40</v>
      </c>
      <c r="B2670" s="22" t="s">
        <v>20</v>
      </c>
      <c r="C2670" s="22">
        <v>1197831</v>
      </c>
      <c r="D2670" s="23">
        <v>44219</v>
      </c>
      <c r="E2670" s="22" t="s">
        <v>49</v>
      </c>
      <c r="F2670" s="22" t="s">
        <v>97</v>
      </c>
      <c r="G2670" s="22" t="s">
        <v>96</v>
      </c>
      <c r="H2670" s="22" t="s">
        <v>12</v>
      </c>
      <c r="I2670" s="24">
        <v>0.25000000000000006</v>
      </c>
      <c r="J2670" s="25">
        <v>5750</v>
      </c>
      <c r="K2670" s="26">
        <f>I2670*J2670</f>
        <v>1437.5000000000002</v>
      </c>
      <c r="L2670" s="26">
        <f>K2670*M2670</f>
        <v>575.00000000000011</v>
      </c>
      <c r="M2670" s="27">
        <v>0.4</v>
      </c>
      <c r="O2670" s="1"/>
      <c r="P2670" s="2"/>
      <c r="Q2670" s="3"/>
      <c r="R2670" s="5"/>
    </row>
    <row r="2671" spans="1:18" x14ac:dyDescent="0.3">
      <c r="B2671" s="22" t="s">
        <v>20</v>
      </c>
      <c r="C2671" s="22">
        <v>1197831</v>
      </c>
      <c r="D2671" s="23">
        <v>44219</v>
      </c>
      <c r="E2671" s="22" t="s">
        <v>49</v>
      </c>
      <c r="F2671" s="22" t="s">
        <v>97</v>
      </c>
      <c r="G2671" s="22" t="s">
        <v>96</v>
      </c>
      <c r="H2671" s="22" t="s">
        <v>15</v>
      </c>
      <c r="I2671" s="24">
        <v>0.25000000000000006</v>
      </c>
      <c r="J2671" s="25">
        <v>3750</v>
      </c>
      <c r="K2671" s="26">
        <f>I2671*J2671</f>
        <v>937.50000000000023</v>
      </c>
      <c r="L2671" s="26">
        <f>K2671*M2671</f>
        <v>328.12500000000006</v>
      </c>
      <c r="M2671" s="27">
        <v>0.35</v>
      </c>
      <c r="O2671" s="1"/>
      <c r="P2671" s="2"/>
      <c r="Q2671" s="3"/>
      <c r="R2671" s="5"/>
    </row>
    <row r="2672" spans="1:18" x14ac:dyDescent="0.3">
      <c r="B2672" s="22" t="s">
        <v>20</v>
      </c>
      <c r="C2672" s="22">
        <v>1197831</v>
      </c>
      <c r="D2672" s="23">
        <v>44219</v>
      </c>
      <c r="E2672" s="22" t="s">
        <v>49</v>
      </c>
      <c r="F2672" s="22" t="s">
        <v>97</v>
      </c>
      <c r="G2672" s="22" t="s">
        <v>96</v>
      </c>
      <c r="H2672" s="22" t="s">
        <v>13</v>
      </c>
      <c r="I2672" s="24">
        <v>0.15000000000000008</v>
      </c>
      <c r="J2672" s="25">
        <v>3750</v>
      </c>
      <c r="K2672" s="26">
        <f t="shared" ref="K2672:K2675" si="876">I2672*J2672</f>
        <v>562.50000000000034</v>
      </c>
      <c r="L2672" s="26">
        <f t="shared" ref="L2672:L2681" si="877">K2672*M2672</f>
        <v>225.00000000000014</v>
      </c>
      <c r="M2672" s="27">
        <v>0.4</v>
      </c>
      <c r="O2672" s="1"/>
      <c r="P2672" s="2"/>
      <c r="Q2672" s="3"/>
      <c r="R2672" s="5"/>
    </row>
    <row r="2673" spans="2:18" x14ac:dyDescent="0.3">
      <c r="B2673" s="22" t="s">
        <v>20</v>
      </c>
      <c r="C2673" s="22">
        <v>1197831</v>
      </c>
      <c r="D2673" s="23">
        <v>44219</v>
      </c>
      <c r="E2673" s="22" t="s">
        <v>49</v>
      </c>
      <c r="F2673" s="22" t="s">
        <v>97</v>
      </c>
      <c r="G2673" s="22" t="s">
        <v>96</v>
      </c>
      <c r="H2673" s="22" t="s">
        <v>14</v>
      </c>
      <c r="I2673" s="24">
        <v>0.2</v>
      </c>
      <c r="J2673" s="25">
        <v>2250</v>
      </c>
      <c r="K2673" s="26">
        <f t="shared" si="876"/>
        <v>450</v>
      </c>
      <c r="L2673" s="26">
        <f t="shared" si="877"/>
        <v>180</v>
      </c>
      <c r="M2673" s="27">
        <v>0.4</v>
      </c>
      <c r="O2673" s="1"/>
      <c r="P2673" s="2"/>
      <c r="Q2673" s="3"/>
      <c r="R2673" s="5"/>
    </row>
    <row r="2674" spans="2:18" x14ac:dyDescent="0.3">
      <c r="B2674" s="22" t="s">
        <v>20</v>
      </c>
      <c r="C2674" s="22">
        <v>1197831</v>
      </c>
      <c r="D2674" s="23">
        <v>44219</v>
      </c>
      <c r="E2674" s="22" t="s">
        <v>49</v>
      </c>
      <c r="F2674" s="22" t="s">
        <v>97</v>
      </c>
      <c r="G2674" s="22" t="s">
        <v>96</v>
      </c>
      <c r="H2674" s="22" t="s">
        <v>16</v>
      </c>
      <c r="I2674" s="24">
        <v>0.35000000000000003</v>
      </c>
      <c r="J2674" s="25">
        <v>2750</v>
      </c>
      <c r="K2674" s="26">
        <f t="shared" si="876"/>
        <v>962.50000000000011</v>
      </c>
      <c r="L2674" s="26">
        <f t="shared" si="877"/>
        <v>336.875</v>
      </c>
      <c r="M2674" s="27">
        <v>0.35</v>
      </c>
      <c r="O2674" s="1"/>
      <c r="P2674" s="2"/>
      <c r="Q2674" s="3"/>
      <c r="R2674" s="5"/>
    </row>
    <row r="2675" spans="2:18" x14ac:dyDescent="0.3">
      <c r="B2675" s="22" t="s">
        <v>20</v>
      </c>
      <c r="C2675" s="22">
        <v>1197831</v>
      </c>
      <c r="D2675" s="23">
        <v>44219</v>
      </c>
      <c r="E2675" s="22" t="s">
        <v>49</v>
      </c>
      <c r="F2675" s="22" t="s">
        <v>97</v>
      </c>
      <c r="G2675" s="22" t="s">
        <v>96</v>
      </c>
      <c r="H2675" s="22" t="s">
        <v>17</v>
      </c>
      <c r="I2675" s="24">
        <v>0.25000000000000006</v>
      </c>
      <c r="J2675" s="25">
        <v>3750</v>
      </c>
      <c r="K2675" s="26">
        <f t="shared" si="876"/>
        <v>937.50000000000023</v>
      </c>
      <c r="L2675" s="26">
        <f t="shared" si="877"/>
        <v>375.00000000000011</v>
      </c>
      <c r="M2675" s="27">
        <v>0.4</v>
      </c>
      <c r="O2675" s="1"/>
      <c r="P2675" s="2"/>
      <c r="Q2675" s="3"/>
      <c r="R2675" s="5"/>
    </row>
    <row r="2676" spans="2:18" x14ac:dyDescent="0.3">
      <c r="B2676" s="22" t="s">
        <v>20</v>
      </c>
      <c r="C2676" s="22">
        <v>1197831</v>
      </c>
      <c r="D2676" s="23">
        <v>44248</v>
      </c>
      <c r="E2676" s="22" t="s">
        <v>49</v>
      </c>
      <c r="F2676" s="22" t="s">
        <v>97</v>
      </c>
      <c r="G2676" s="22" t="s">
        <v>96</v>
      </c>
      <c r="H2676" s="22" t="s">
        <v>12</v>
      </c>
      <c r="I2676" s="24">
        <v>0.25000000000000006</v>
      </c>
      <c r="J2676" s="25">
        <v>6250</v>
      </c>
      <c r="K2676" s="26">
        <f>I2676*J2676</f>
        <v>1562.5000000000005</v>
      </c>
      <c r="L2676" s="26">
        <f>K2676*M2676</f>
        <v>625.00000000000023</v>
      </c>
      <c r="M2676" s="27">
        <v>0.4</v>
      </c>
      <c r="O2676" s="1"/>
      <c r="P2676" s="2"/>
      <c r="Q2676" s="3"/>
      <c r="R2676" s="5"/>
    </row>
    <row r="2677" spans="2:18" x14ac:dyDescent="0.3">
      <c r="B2677" s="22" t="s">
        <v>20</v>
      </c>
      <c r="C2677" s="22">
        <v>1197831</v>
      </c>
      <c r="D2677" s="23">
        <v>44248</v>
      </c>
      <c r="E2677" s="22" t="s">
        <v>49</v>
      </c>
      <c r="F2677" s="22" t="s">
        <v>97</v>
      </c>
      <c r="G2677" s="22" t="s">
        <v>96</v>
      </c>
      <c r="H2677" s="22" t="s">
        <v>15</v>
      </c>
      <c r="I2677" s="24">
        <v>0.25000000000000006</v>
      </c>
      <c r="J2677" s="25">
        <v>2750</v>
      </c>
      <c r="K2677" s="26">
        <f>I2677*J2677</f>
        <v>687.50000000000011</v>
      </c>
      <c r="L2677" s="26">
        <f>K2677*M2677</f>
        <v>240.62500000000003</v>
      </c>
      <c r="M2677" s="27">
        <v>0.35</v>
      </c>
      <c r="O2677" s="1"/>
      <c r="P2677" s="2"/>
      <c r="Q2677" s="3"/>
      <c r="R2677" s="5"/>
    </row>
    <row r="2678" spans="2:18" x14ac:dyDescent="0.3">
      <c r="B2678" s="22" t="s">
        <v>20</v>
      </c>
      <c r="C2678" s="22">
        <v>1197831</v>
      </c>
      <c r="D2678" s="23">
        <v>44248</v>
      </c>
      <c r="E2678" s="22" t="s">
        <v>49</v>
      </c>
      <c r="F2678" s="22" t="s">
        <v>97</v>
      </c>
      <c r="G2678" s="22" t="s">
        <v>96</v>
      </c>
      <c r="H2678" s="22" t="s">
        <v>13</v>
      </c>
      <c r="I2678" s="24">
        <v>0.15000000000000008</v>
      </c>
      <c r="J2678" s="25">
        <v>3250</v>
      </c>
      <c r="K2678" s="26">
        <f t="shared" ref="K2678:K2681" si="878">I2678*J2678</f>
        <v>487.50000000000023</v>
      </c>
      <c r="L2678" s="26">
        <f t="shared" si="877"/>
        <v>195.00000000000011</v>
      </c>
      <c r="M2678" s="27">
        <v>0.4</v>
      </c>
      <c r="O2678" s="1"/>
      <c r="P2678" s="2"/>
      <c r="Q2678" s="3"/>
      <c r="R2678" s="5"/>
    </row>
    <row r="2679" spans="2:18" x14ac:dyDescent="0.3">
      <c r="B2679" s="22" t="s">
        <v>20</v>
      </c>
      <c r="C2679" s="22">
        <v>1197831</v>
      </c>
      <c r="D2679" s="23">
        <v>44248</v>
      </c>
      <c r="E2679" s="22" t="s">
        <v>49</v>
      </c>
      <c r="F2679" s="22" t="s">
        <v>97</v>
      </c>
      <c r="G2679" s="22" t="s">
        <v>96</v>
      </c>
      <c r="H2679" s="22" t="s">
        <v>14</v>
      </c>
      <c r="I2679" s="24">
        <v>0.2</v>
      </c>
      <c r="J2679" s="25">
        <v>1750</v>
      </c>
      <c r="K2679" s="26">
        <f t="shared" si="878"/>
        <v>350</v>
      </c>
      <c r="L2679" s="26">
        <f t="shared" si="877"/>
        <v>140</v>
      </c>
      <c r="M2679" s="27">
        <v>0.4</v>
      </c>
      <c r="O2679" s="1"/>
      <c r="P2679" s="2"/>
      <c r="Q2679" s="3"/>
      <c r="R2679" s="5"/>
    </row>
    <row r="2680" spans="2:18" x14ac:dyDescent="0.3">
      <c r="B2680" s="22" t="s">
        <v>20</v>
      </c>
      <c r="C2680" s="22">
        <v>1197831</v>
      </c>
      <c r="D2680" s="23">
        <v>44248</v>
      </c>
      <c r="E2680" s="22" t="s">
        <v>49</v>
      </c>
      <c r="F2680" s="22" t="s">
        <v>97</v>
      </c>
      <c r="G2680" s="22" t="s">
        <v>96</v>
      </c>
      <c r="H2680" s="22" t="s">
        <v>16</v>
      </c>
      <c r="I2680" s="24">
        <v>0.35000000000000003</v>
      </c>
      <c r="J2680" s="25">
        <v>2500</v>
      </c>
      <c r="K2680" s="26">
        <f t="shared" si="878"/>
        <v>875.00000000000011</v>
      </c>
      <c r="L2680" s="26">
        <f t="shared" si="877"/>
        <v>306.25</v>
      </c>
      <c r="M2680" s="27">
        <v>0.35</v>
      </c>
      <c r="O2680" s="1"/>
      <c r="P2680" s="2"/>
      <c r="Q2680" s="3"/>
      <c r="R2680" s="5"/>
    </row>
    <row r="2681" spans="2:18" x14ac:dyDescent="0.3">
      <c r="B2681" s="22" t="s">
        <v>20</v>
      </c>
      <c r="C2681" s="22">
        <v>1197831</v>
      </c>
      <c r="D2681" s="23">
        <v>44248</v>
      </c>
      <c r="E2681" s="22" t="s">
        <v>49</v>
      </c>
      <c r="F2681" s="22" t="s">
        <v>97</v>
      </c>
      <c r="G2681" s="22" t="s">
        <v>96</v>
      </c>
      <c r="H2681" s="22" t="s">
        <v>17</v>
      </c>
      <c r="I2681" s="24">
        <v>0.2</v>
      </c>
      <c r="J2681" s="25">
        <v>3500</v>
      </c>
      <c r="K2681" s="26">
        <f t="shared" si="878"/>
        <v>700</v>
      </c>
      <c r="L2681" s="26">
        <f t="shared" si="877"/>
        <v>280</v>
      </c>
      <c r="M2681" s="27">
        <v>0.4</v>
      </c>
      <c r="O2681" s="1"/>
      <c r="P2681" s="2"/>
      <c r="Q2681" s="3"/>
      <c r="R2681" s="5"/>
    </row>
    <row r="2682" spans="2:18" x14ac:dyDescent="0.3">
      <c r="B2682" s="22" t="s">
        <v>20</v>
      </c>
      <c r="C2682" s="22">
        <v>1197831</v>
      </c>
      <c r="D2682" s="23">
        <v>44274</v>
      </c>
      <c r="E2682" s="22" t="s">
        <v>49</v>
      </c>
      <c r="F2682" s="22" t="s">
        <v>97</v>
      </c>
      <c r="G2682" s="22" t="s">
        <v>96</v>
      </c>
      <c r="H2682" s="22" t="s">
        <v>12</v>
      </c>
      <c r="I2682" s="24">
        <v>0.2</v>
      </c>
      <c r="J2682" s="25">
        <v>5700</v>
      </c>
      <c r="K2682" s="26">
        <f>I2682*J2682</f>
        <v>1140</v>
      </c>
      <c r="L2682" s="26">
        <f>K2682*M2682</f>
        <v>456</v>
      </c>
      <c r="M2682" s="27">
        <v>0.4</v>
      </c>
      <c r="O2682" s="1"/>
      <c r="P2682" s="2"/>
      <c r="Q2682" s="3"/>
      <c r="R2682" s="5"/>
    </row>
    <row r="2683" spans="2:18" x14ac:dyDescent="0.3">
      <c r="B2683" s="22" t="s">
        <v>20</v>
      </c>
      <c r="C2683" s="22">
        <v>1197831</v>
      </c>
      <c r="D2683" s="23">
        <v>44274</v>
      </c>
      <c r="E2683" s="22" t="s">
        <v>49</v>
      </c>
      <c r="F2683" s="22" t="s">
        <v>97</v>
      </c>
      <c r="G2683" s="22" t="s">
        <v>96</v>
      </c>
      <c r="H2683" s="22" t="s">
        <v>15</v>
      </c>
      <c r="I2683" s="24">
        <v>0.2</v>
      </c>
      <c r="J2683" s="25">
        <v>2500</v>
      </c>
      <c r="K2683" s="26">
        <f>I2683*J2683</f>
        <v>500</v>
      </c>
      <c r="L2683" s="26">
        <f>K2683*M2683</f>
        <v>175</v>
      </c>
      <c r="M2683" s="27">
        <v>0.35</v>
      </c>
      <c r="O2683" s="1"/>
      <c r="P2683" s="2"/>
      <c r="Q2683" s="3"/>
      <c r="R2683" s="5"/>
    </row>
    <row r="2684" spans="2:18" x14ac:dyDescent="0.3">
      <c r="B2684" s="22" t="s">
        <v>20</v>
      </c>
      <c r="C2684" s="22">
        <v>1197831</v>
      </c>
      <c r="D2684" s="23">
        <v>44274</v>
      </c>
      <c r="E2684" s="22" t="s">
        <v>49</v>
      </c>
      <c r="F2684" s="22" t="s">
        <v>97</v>
      </c>
      <c r="G2684" s="22" t="s">
        <v>96</v>
      </c>
      <c r="H2684" s="22" t="s">
        <v>13</v>
      </c>
      <c r="I2684" s="24">
        <v>0.10000000000000002</v>
      </c>
      <c r="J2684" s="25">
        <v>2750</v>
      </c>
      <c r="K2684" s="26">
        <f t="shared" ref="K2684:K2687" si="879">I2684*J2684</f>
        <v>275.00000000000006</v>
      </c>
      <c r="L2684" s="26">
        <f t="shared" ref="L2684:L2687" si="880">K2684*M2684</f>
        <v>110.00000000000003</v>
      </c>
      <c r="M2684" s="27">
        <v>0.4</v>
      </c>
      <c r="O2684" s="1"/>
      <c r="P2684" s="2"/>
      <c r="Q2684" s="3"/>
      <c r="R2684" s="5"/>
    </row>
    <row r="2685" spans="2:18" x14ac:dyDescent="0.3">
      <c r="B2685" s="22" t="s">
        <v>20</v>
      </c>
      <c r="C2685" s="22">
        <v>1197831</v>
      </c>
      <c r="D2685" s="23">
        <v>44274</v>
      </c>
      <c r="E2685" s="22" t="s">
        <v>49</v>
      </c>
      <c r="F2685" s="22" t="s">
        <v>97</v>
      </c>
      <c r="G2685" s="22" t="s">
        <v>96</v>
      </c>
      <c r="H2685" s="22" t="s">
        <v>14</v>
      </c>
      <c r="I2685" s="24">
        <v>0.19999999999999996</v>
      </c>
      <c r="J2685" s="25">
        <v>1250</v>
      </c>
      <c r="K2685" s="26">
        <f t="shared" si="879"/>
        <v>249.99999999999994</v>
      </c>
      <c r="L2685" s="26">
        <f t="shared" si="880"/>
        <v>99.999999999999986</v>
      </c>
      <c r="M2685" s="27">
        <v>0.4</v>
      </c>
      <c r="O2685" s="1"/>
      <c r="P2685" s="2"/>
      <c r="Q2685" s="3"/>
      <c r="R2685" s="5"/>
    </row>
    <row r="2686" spans="2:18" x14ac:dyDescent="0.3">
      <c r="B2686" s="22" t="s">
        <v>20</v>
      </c>
      <c r="C2686" s="22">
        <v>1197831</v>
      </c>
      <c r="D2686" s="23">
        <v>44274</v>
      </c>
      <c r="E2686" s="22" t="s">
        <v>49</v>
      </c>
      <c r="F2686" s="22" t="s">
        <v>97</v>
      </c>
      <c r="G2686" s="22" t="s">
        <v>96</v>
      </c>
      <c r="H2686" s="22" t="s">
        <v>16</v>
      </c>
      <c r="I2686" s="24">
        <v>0.35000000000000009</v>
      </c>
      <c r="J2686" s="25">
        <v>1750</v>
      </c>
      <c r="K2686" s="26">
        <f t="shared" si="879"/>
        <v>612.50000000000011</v>
      </c>
      <c r="L2686" s="26">
        <f t="shared" si="880"/>
        <v>214.37500000000003</v>
      </c>
      <c r="M2686" s="27">
        <v>0.35</v>
      </c>
      <c r="O2686" s="1"/>
      <c r="P2686" s="2"/>
      <c r="Q2686" s="3"/>
      <c r="R2686" s="5"/>
    </row>
    <row r="2687" spans="2:18" x14ac:dyDescent="0.3">
      <c r="B2687" s="22" t="s">
        <v>20</v>
      </c>
      <c r="C2687" s="22">
        <v>1197831</v>
      </c>
      <c r="D2687" s="23">
        <v>44274</v>
      </c>
      <c r="E2687" s="22" t="s">
        <v>49</v>
      </c>
      <c r="F2687" s="22" t="s">
        <v>97</v>
      </c>
      <c r="G2687" s="22" t="s">
        <v>96</v>
      </c>
      <c r="H2687" s="22" t="s">
        <v>17</v>
      </c>
      <c r="I2687" s="24">
        <v>0.25</v>
      </c>
      <c r="J2687" s="25">
        <v>2750</v>
      </c>
      <c r="K2687" s="26">
        <f t="shared" si="879"/>
        <v>687.5</v>
      </c>
      <c r="L2687" s="26">
        <f t="shared" si="880"/>
        <v>275</v>
      </c>
      <c r="M2687" s="27">
        <v>0.4</v>
      </c>
      <c r="O2687" s="1"/>
      <c r="P2687" s="2"/>
      <c r="Q2687" s="3"/>
      <c r="R2687" s="5"/>
    </row>
    <row r="2688" spans="2:18" x14ac:dyDescent="0.3">
      <c r="B2688" s="22" t="s">
        <v>20</v>
      </c>
      <c r="C2688" s="22">
        <v>1197831</v>
      </c>
      <c r="D2688" s="23">
        <v>44306</v>
      </c>
      <c r="E2688" s="22" t="s">
        <v>49</v>
      </c>
      <c r="F2688" s="22" t="s">
        <v>97</v>
      </c>
      <c r="G2688" s="22" t="s">
        <v>96</v>
      </c>
      <c r="H2688" s="22" t="s">
        <v>12</v>
      </c>
      <c r="I2688" s="24">
        <v>0.25</v>
      </c>
      <c r="J2688" s="25">
        <v>5250</v>
      </c>
      <c r="K2688" s="26">
        <f>I2688*J2688</f>
        <v>1312.5</v>
      </c>
      <c r="L2688" s="26">
        <f>K2688*M2688</f>
        <v>525</v>
      </c>
      <c r="M2688" s="27">
        <v>0.4</v>
      </c>
      <c r="O2688" s="1"/>
      <c r="P2688" s="2"/>
      <c r="Q2688" s="3"/>
      <c r="R2688" s="5"/>
    </row>
    <row r="2689" spans="2:18" x14ac:dyDescent="0.3">
      <c r="B2689" s="22" t="s">
        <v>20</v>
      </c>
      <c r="C2689" s="22">
        <v>1197831</v>
      </c>
      <c r="D2689" s="23">
        <v>44306</v>
      </c>
      <c r="E2689" s="22" t="s">
        <v>49</v>
      </c>
      <c r="F2689" s="22" t="s">
        <v>97</v>
      </c>
      <c r="G2689" s="22" t="s">
        <v>96</v>
      </c>
      <c r="H2689" s="22" t="s">
        <v>15</v>
      </c>
      <c r="I2689" s="24">
        <v>0.25</v>
      </c>
      <c r="J2689" s="25">
        <v>2250</v>
      </c>
      <c r="K2689" s="26">
        <f>I2689*J2689</f>
        <v>562.5</v>
      </c>
      <c r="L2689" s="26">
        <f>K2689*M2689</f>
        <v>196.875</v>
      </c>
      <c r="M2689" s="27">
        <v>0.35</v>
      </c>
      <c r="O2689" s="1"/>
      <c r="P2689" s="2"/>
      <c r="Q2689" s="3"/>
      <c r="R2689" s="5"/>
    </row>
    <row r="2690" spans="2:18" x14ac:dyDescent="0.3">
      <c r="B2690" s="22" t="s">
        <v>20</v>
      </c>
      <c r="C2690" s="22">
        <v>1197831</v>
      </c>
      <c r="D2690" s="23">
        <v>44306</v>
      </c>
      <c r="E2690" s="22" t="s">
        <v>49</v>
      </c>
      <c r="F2690" s="22" t="s">
        <v>97</v>
      </c>
      <c r="G2690" s="22" t="s">
        <v>96</v>
      </c>
      <c r="H2690" s="22" t="s">
        <v>13</v>
      </c>
      <c r="I2690" s="24">
        <v>0.15000000000000002</v>
      </c>
      <c r="J2690" s="25">
        <v>2250</v>
      </c>
      <c r="K2690" s="26">
        <f t="shared" ref="K2690:K2693" si="881">I2690*J2690</f>
        <v>337.50000000000006</v>
      </c>
      <c r="L2690" s="26">
        <f t="shared" ref="L2690:L2693" si="882">K2690*M2690</f>
        <v>135.00000000000003</v>
      </c>
      <c r="M2690" s="27">
        <v>0.4</v>
      </c>
      <c r="O2690" s="1"/>
      <c r="P2690" s="2"/>
      <c r="Q2690" s="3"/>
      <c r="R2690" s="5"/>
    </row>
    <row r="2691" spans="2:18" x14ac:dyDescent="0.3">
      <c r="B2691" s="22" t="s">
        <v>20</v>
      </c>
      <c r="C2691" s="22">
        <v>1197831</v>
      </c>
      <c r="D2691" s="23">
        <v>44306</v>
      </c>
      <c r="E2691" s="22" t="s">
        <v>49</v>
      </c>
      <c r="F2691" s="22" t="s">
        <v>97</v>
      </c>
      <c r="G2691" s="22" t="s">
        <v>96</v>
      </c>
      <c r="H2691" s="22" t="s">
        <v>14</v>
      </c>
      <c r="I2691" s="24">
        <v>0.19999999999999996</v>
      </c>
      <c r="J2691" s="25">
        <v>1500</v>
      </c>
      <c r="K2691" s="26">
        <f t="shared" si="881"/>
        <v>299.99999999999994</v>
      </c>
      <c r="L2691" s="26">
        <f t="shared" si="882"/>
        <v>119.99999999999999</v>
      </c>
      <c r="M2691" s="27">
        <v>0.4</v>
      </c>
      <c r="O2691" s="1"/>
      <c r="P2691" s="2"/>
      <c r="Q2691" s="3"/>
      <c r="R2691" s="5"/>
    </row>
    <row r="2692" spans="2:18" x14ac:dyDescent="0.3">
      <c r="B2692" s="22" t="s">
        <v>20</v>
      </c>
      <c r="C2692" s="22">
        <v>1197831</v>
      </c>
      <c r="D2692" s="23">
        <v>44306</v>
      </c>
      <c r="E2692" s="22" t="s">
        <v>49</v>
      </c>
      <c r="F2692" s="22" t="s">
        <v>97</v>
      </c>
      <c r="G2692" s="22" t="s">
        <v>96</v>
      </c>
      <c r="H2692" s="22" t="s">
        <v>16</v>
      </c>
      <c r="I2692" s="24">
        <v>0.4</v>
      </c>
      <c r="J2692" s="25">
        <v>1750</v>
      </c>
      <c r="K2692" s="26">
        <f t="shared" si="881"/>
        <v>700</v>
      </c>
      <c r="L2692" s="26">
        <f t="shared" si="882"/>
        <v>244.99999999999997</v>
      </c>
      <c r="M2692" s="27">
        <v>0.35</v>
      </c>
      <c r="O2692" s="1"/>
      <c r="P2692" s="2"/>
      <c r="Q2692" s="3"/>
      <c r="R2692" s="5"/>
    </row>
    <row r="2693" spans="2:18" x14ac:dyDescent="0.3">
      <c r="B2693" s="22" t="s">
        <v>20</v>
      </c>
      <c r="C2693" s="22">
        <v>1197831</v>
      </c>
      <c r="D2693" s="23">
        <v>44306</v>
      </c>
      <c r="E2693" s="22" t="s">
        <v>49</v>
      </c>
      <c r="F2693" s="22" t="s">
        <v>97</v>
      </c>
      <c r="G2693" s="22" t="s">
        <v>96</v>
      </c>
      <c r="H2693" s="22" t="s">
        <v>17</v>
      </c>
      <c r="I2693" s="24">
        <v>0.30000000000000004</v>
      </c>
      <c r="J2693" s="25">
        <v>3250</v>
      </c>
      <c r="K2693" s="26">
        <f t="shared" si="881"/>
        <v>975.00000000000011</v>
      </c>
      <c r="L2693" s="26">
        <f t="shared" si="882"/>
        <v>390.00000000000006</v>
      </c>
      <c r="M2693" s="27">
        <v>0.4</v>
      </c>
      <c r="O2693" s="1"/>
      <c r="P2693" s="2"/>
      <c r="Q2693" s="3"/>
      <c r="R2693" s="5"/>
    </row>
    <row r="2694" spans="2:18" x14ac:dyDescent="0.3">
      <c r="B2694" s="22" t="s">
        <v>20</v>
      </c>
      <c r="C2694" s="22">
        <v>1197831</v>
      </c>
      <c r="D2694" s="23">
        <v>44335</v>
      </c>
      <c r="E2694" s="22" t="s">
        <v>49</v>
      </c>
      <c r="F2694" s="22" t="s">
        <v>97</v>
      </c>
      <c r="G2694" s="22" t="s">
        <v>96</v>
      </c>
      <c r="H2694" s="22" t="s">
        <v>12</v>
      </c>
      <c r="I2694" s="24">
        <v>0.4</v>
      </c>
      <c r="J2694" s="25">
        <v>5950</v>
      </c>
      <c r="K2694" s="26">
        <f>I2694*J2694</f>
        <v>2380</v>
      </c>
      <c r="L2694" s="26">
        <f>K2694*M2694</f>
        <v>952</v>
      </c>
      <c r="M2694" s="27">
        <v>0.4</v>
      </c>
      <c r="O2694" s="1"/>
      <c r="P2694" s="2"/>
      <c r="Q2694" s="3"/>
      <c r="R2694" s="5"/>
    </row>
    <row r="2695" spans="2:18" x14ac:dyDescent="0.3">
      <c r="B2695" s="22" t="s">
        <v>20</v>
      </c>
      <c r="C2695" s="22">
        <v>1197831</v>
      </c>
      <c r="D2695" s="23">
        <v>44335</v>
      </c>
      <c r="E2695" s="22" t="s">
        <v>49</v>
      </c>
      <c r="F2695" s="22" t="s">
        <v>97</v>
      </c>
      <c r="G2695" s="22" t="s">
        <v>96</v>
      </c>
      <c r="H2695" s="22" t="s">
        <v>15</v>
      </c>
      <c r="I2695" s="24">
        <v>0.4</v>
      </c>
      <c r="J2695" s="25">
        <v>3000</v>
      </c>
      <c r="K2695" s="26">
        <f>I2695*J2695</f>
        <v>1200</v>
      </c>
      <c r="L2695" s="26">
        <f>K2695*M2695</f>
        <v>420</v>
      </c>
      <c r="M2695" s="27">
        <v>0.35</v>
      </c>
      <c r="O2695" s="1"/>
      <c r="P2695" s="2"/>
      <c r="Q2695" s="3"/>
      <c r="R2695" s="5"/>
    </row>
    <row r="2696" spans="2:18" x14ac:dyDescent="0.3">
      <c r="B2696" s="22" t="s">
        <v>20</v>
      </c>
      <c r="C2696" s="22">
        <v>1197831</v>
      </c>
      <c r="D2696" s="23">
        <v>44335</v>
      </c>
      <c r="E2696" s="22" t="s">
        <v>49</v>
      </c>
      <c r="F2696" s="22" t="s">
        <v>97</v>
      </c>
      <c r="G2696" s="22" t="s">
        <v>96</v>
      </c>
      <c r="H2696" s="22" t="s">
        <v>13</v>
      </c>
      <c r="I2696" s="24">
        <v>0.35000000000000003</v>
      </c>
      <c r="J2696" s="25">
        <v>2750</v>
      </c>
      <c r="K2696" s="26">
        <f t="shared" ref="K2696:K2699" si="883">I2696*J2696</f>
        <v>962.50000000000011</v>
      </c>
      <c r="L2696" s="26">
        <f t="shared" ref="L2696:L2699" si="884">K2696*M2696</f>
        <v>385.00000000000006</v>
      </c>
      <c r="M2696" s="27">
        <v>0.4</v>
      </c>
      <c r="O2696" s="1"/>
      <c r="P2696" s="2"/>
      <c r="Q2696" s="3"/>
      <c r="R2696" s="5"/>
    </row>
    <row r="2697" spans="2:18" x14ac:dyDescent="0.3">
      <c r="B2697" s="22" t="s">
        <v>20</v>
      </c>
      <c r="C2697" s="22">
        <v>1197831</v>
      </c>
      <c r="D2697" s="23">
        <v>44335</v>
      </c>
      <c r="E2697" s="22" t="s">
        <v>49</v>
      </c>
      <c r="F2697" s="22" t="s">
        <v>97</v>
      </c>
      <c r="G2697" s="22" t="s">
        <v>96</v>
      </c>
      <c r="H2697" s="22" t="s">
        <v>14</v>
      </c>
      <c r="I2697" s="24">
        <v>0.35000000000000003</v>
      </c>
      <c r="J2697" s="25">
        <v>2250</v>
      </c>
      <c r="K2697" s="26">
        <f t="shared" si="883"/>
        <v>787.50000000000011</v>
      </c>
      <c r="L2697" s="26">
        <f t="shared" si="884"/>
        <v>315.00000000000006</v>
      </c>
      <c r="M2697" s="27">
        <v>0.4</v>
      </c>
      <c r="O2697" s="1"/>
      <c r="P2697" s="2"/>
      <c r="Q2697" s="3"/>
      <c r="R2697" s="5"/>
    </row>
    <row r="2698" spans="2:18" x14ac:dyDescent="0.3">
      <c r="B2698" s="22" t="s">
        <v>20</v>
      </c>
      <c r="C2698" s="22">
        <v>1197831</v>
      </c>
      <c r="D2698" s="23">
        <v>44335</v>
      </c>
      <c r="E2698" s="22" t="s">
        <v>49</v>
      </c>
      <c r="F2698" s="22" t="s">
        <v>97</v>
      </c>
      <c r="G2698" s="22" t="s">
        <v>96</v>
      </c>
      <c r="H2698" s="22" t="s">
        <v>16</v>
      </c>
      <c r="I2698" s="24">
        <v>0.44999999999999996</v>
      </c>
      <c r="J2698" s="25">
        <v>2500</v>
      </c>
      <c r="K2698" s="26">
        <f t="shared" si="883"/>
        <v>1125</v>
      </c>
      <c r="L2698" s="26">
        <f t="shared" si="884"/>
        <v>393.75</v>
      </c>
      <c r="M2698" s="27">
        <v>0.35</v>
      </c>
      <c r="O2698" s="1"/>
      <c r="P2698" s="2"/>
      <c r="Q2698" s="3"/>
      <c r="R2698" s="5"/>
    </row>
    <row r="2699" spans="2:18" x14ac:dyDescent="0.3">
      <c r="B2699" s="22" t="s">
        <v>20</v>
      </c>
      <c r="C2699" s="22">
        <v>1197831</v>
      </c>
      <c r="D2699" s="23">
        <v>44335</v>
      </c>
      <c r="E2699" s="22" t="s">
        <v>49</v>
      </c>
      <c r="F2699" s="22" t="s">
        <v>97</v>
      </c>
      <c r="G2699" s="22" t="s">
        <v>96</v>
      </c>
      <c r="H2699" s="22" t="s">
        <v>17</v>
      </c>
      <c r="I2699" s="24">
        <v>0.44999999999999996</v>
      </c>
      <c r="J2699" s="25">
        <v>3500</v>
      </c>
      <c r="K2699" s="26">
        <f t="shared" si="883"/>
        <v>1574.9999999999998</v>
      </c>
      <c r="L2699" s="26">
        <f t="shared" si="884"/>
        <v>630</v>
      </c>
      <c r="M2699" s="27">
        <v>0.4</v>
      </c>
      <c r="O2699" s="1"/>
      <c r="P2699" s="2"/>
      <c r="Q2699" s="3"/>
      <c r="R2699" s="5"/>
    </row>
    <row r="2700" spans="2:18" x14ac:dyDescent="0.3">
      <c r="B2700" s="22" t="s">
        <v>20</v>
      </c>
      <c r="C2700" s="22">
        <v>1197831</v>
      </c>
      <c r="D2700" s="23">
        <v>44368</v>
      </c>
      <c r="E2700" s="22" t="s">
        <v>49</v>
      </c>
      <c r="F2700" s="22" t="s">
        <v>97</v>
      </c>
      <c r="G2700" s="22" t="s">
        <v>96</v>
      </c>
      <c r="H2700" s="22" t="s">
        <v>12</v>
      </c>
      <c r="I2700" s="24">
        <v>0.39999999999999997</v>
      </c>
      <c r="J2700" s="25">
        <v>6000</v>
      </c>
      <c r="K2700" s="26">
        <f>I2700*J2700</f>
        <v>2400</v>
      </c>
      <c r="L2700" s="26">
        <f>K2700*M2700</f>
        <v>960</v>
      </c>
      <c r="M2700" s="27">
        <v>0.4</v>
      </c>
      <c r="O2700" s="1"/>
      <c r="P2700" s="2"/>
      <c r="Q2700" s="3"/>
      <c r="R2700" s="5"/>
    </row>
    <row r="2701" spans="2:18" x14ac:dyDescent="0.3">
      <c r="B2701" s="22" t="s">
        <v>20</v>
      </c>
      <c r="C2701" s="22">
        <v>1197831</v>
      </c>
      <c r="D2701" s="23">
        <v>44368</v>
      </c>
      <c r="E2701" s="22" t="s">
        <v>49</v>
      </c>
      <c r="F2701" s="22" t="s">
        <v>97</v>
      </c>
      <c r="G2701" s="22" t="s">
        <v>96</v>
      </c>
      <c r="H2701" s="22" t="s">
        <v>15</v>
      </c>
      <c r="I2701" s="24">
        <v>0.35000000000000003</v>
      </c>
      <c r="J2701" s="25">
        <v>3500</v>
      </c>
      <c r="K2701" s="26">
        <f>I2701*J2701</f>
        <v>1225.0000000000002</v>
      </c>
      <c r="L2701" s="26">
        <f>K2701*M2701</f>
        <v>428.75000000000006</v>
      </c>
      <c r="M2701" s="27">
        <v>0.35</v>
      </c>
      <c r="O2701" s="1"/>
      <c r="P2701" s="2"/>
      <c r="Q2701" s="3"/>
      <c r="R2701" s="5"/>
    </row>
    <row r="2702" spans="2:18" x14ac:dyDescent="0.3">
      <c r="B2702" s="22" t="s">
        <v>20</v>
      </c>
      <c r="C2702" s="22">
        <v>1197831</v>
      </c>
      <c r="D2702" s="23">
        <v>44368</v>
      </c>
      <c r="E2702" s="22" t="s">
        <v>49</v>
      </c>
      <c r="F2702" s="22" t="s">
        <v>97</v>
      </c>
      <c r="G2702" s="22" t="s">
        <v>96</v>
      </c>
      <c r="H2702" s="22" t="s">
        <v>13</v>
      </c>
      <c r="I2702" s="24">
        <v>0.4</v>
      </c>
      <c r="J2702" s="25">
        <v>3250</v>
      </c>
      <c r="K2702" s="26">
        <f t="shared" ref="K2702:K2705" si="885">I2702*J2702</f>
        <v>1300</v>
      </c>
      <c r="L2702" s="26">
        <f t="shared" ref="L2702:L2705" si="886">K2702*M2702</f>
        <v>520</v>
      </c>
      <c r="M2702" s="27">
        <v>0.4</v>
      </c>
      <c r="O2702" s="1"/>
      <c r="P2702" s="2"/>
      <c r="Q2702" s="3"/>
      <c r="R2702" s="5"/>
    </row>
    <row r="2703" spans="2:18" x14ac:dyDescent="0.3">
      <c r="B2703" s="22" t="s">
        <v>20</v>
      </c>
      <c r="C2703" s="22">
        <v>1197831</v>
      </c>
      <c r="D2703" s="23">
        <v>44368</v>
      </c>
      <c r="E2703" s="22" t="s">
        <v>49</v>
      </c>
      <c r="F2703" s="22" t="s">
        <v>97</v>
      </c>
      <c r="G2703" s="22" t="s">
        <v>96</v>
      </c>
      <c r="H2703" s="22" t="s">
        <v>14</v>
      </c>
      <c r="I2703" s="24">
        <v>0.4</v>
      </c>
      <c r="J2703" s="25">
        <v>3000</v>
      </c>
      <c r="K2703" s="26">
        <f t="shared" si="885"/>
        <v>1200</v>
      </c>
      <c r="L2703" s="26">
        <f t="shared" si="886"/>
        <v>480</v>
      </c>
      <c r="M2703" s="27">
        <v>0.4</v>
      </c>
      <c r="O2703" s="1"/>
      <c r="P2703" s="2"/>
      <c r="Q2703" s="3"/>
      <c r="R2703" s="5"/>
    </row>
    <row r="2704" spans="2:18" x14ac:dyDescent="0.3">
      <c r="B2704" s="22" t="s">
        <v>20</v>
      </c>
      <c r="C2704" s="22">
        <v>1197831</v>
      </c>
      <c r="D2704" s="23">
        <v>44368</v>
      </c>
      <c r="E2704" s="22" t="s">
        <v>49</v>
      </c>
      <c r="F2704" s="22" t="s">
        <v>97</v>
      </c>
      <c r="G2704" s="22" t="s">
        <v>96</v>
      </c>
      <c r="H2704" s="22" t="s">
        <v>16</v>
      </c>
      <c r="I2704" s="24">
        <v>0.54999999999999993</v>
      </c>
      <c r="J2704" s="25">
        <v>3000</v>
      </c>
      <c r="K2704" s="26">
        <f t="shared" si="885"/>
        <v>1649.9999999999998</v>
      </c>
      <c r="L2704" s="26">
        <f t="shared" si="886"/>
        <v>577.49999999999989</v>
      </c>
      <c r="M2704" s="27">
        <v>0.35</v>
      </c>
      <c r="O2704" s="1"/>
      <c r="P2704" s="2"/>
      <c r="Q2704" s="3"/>
      <c r="R2704" s="5"/>
    </row>
    <row r="2705" spans="2:18" x14ac:dyDescent="0.3">
      <c r="B2705" s="22" t="s">
        <v>20</v>
      </c>
      <c r="C2705" s="22">
        <v>1197831</v>
      </c>
      <c r="D2705" s="23">
        <v>44368</v>
      </c>
      <c r="E2705" s="22" t="s">
        <v>49</v>
      </c>
      <c r="F2705" s="22" t="s">
        <v>97</v>
      </c>
      <c r="G2705" s="22" t="s">
        <v>96</v>
      </c>
      <c r="H2705" s="22" t="s">
        <v>17</v>
      </c>
      <c r="I2705" s="24">
        <v>0.6</v>
      </c>
      <c r="J2705" s="25">
        <v>4750</v>
      </c>
      <c r="K2705" s="26">
        <f t="shared" si="885"/>
        <v>2850</v>
      </c>
      <c r="L2705" s="26">
        <f t="shared" si="886"/>
        <v>1140</v>
      </c>
      <c r="M2705" s="27">
        <v>0.4</v>
      </c>
      <c r="O2705" s="1"/>
      <c r="P2705" s="2"/>
      <c r="Q2705" s="3"/>
      <c r="R2705" s="5"/>
    </row>
    <row r="2706" spans="2:18" x14ac:dyDescent="0.3">
      <c r="B2706" s="22" t="s">
        <v>20</v>
      </c>
      <c r="C2706" s="22">
        <v>1197831</v>
      </c>
      <c r="D2706" s="23">
        <v>44396</v>
      </c>
      <c r="E2706" s="22" t="s">
        <v>49</v>
      </c>
      <c r="F2706" s="22" t="s">
        <v>97</v>
      </c>
      <c r="G2706" s="22" t="s">
        <v>96</v>
      </c>
      <c r="H2706" s="22" t="s">
        <v>12</v>
      </c>
      <c r="I2706" s="24">
        <v>0.54999999999999993</v>
      </c>
      <c r="J2706" s="25">
        <v>7000</v>
      </c>
      <c r="K2706" s="26">
        <f>I2706*J2706</f>
        <v>3849.9999999999995</v>
      </c>
      <c r="L2706" s="26">
        <f>K2706*M2706</f>
        <v>1540</v>
      </c>
      <c r="M2706" s="27">
        <v>0.4</v>
      </c>
      <c r="O2706" s="1"/>
      <c r="P2706" s="2"/>
      <c r="Q2706" s="3"/>
      <c r="R2706" s="5"/>
    </row>
    <row r="2707" spans="2:18" x14ac:dyDescent="0.3">
      <c r="B2707" s="22" t="s">
        <v>20</v>
      </c>
      <c r="C2707" s="22">
        <v>1197831</v>
      </c>
      <c r="D2707" s="23">
        <v>44396</v>
      </c>
      <c r="E2707" s="22" t="s">
        <v>49</v>
      </c>
      <c r="F2707" s="22" t="s">
        <v>97</v>
      </c>
      <c r="G2707" s="22" t="s">
        <v>96</v>
      </c>
      <c r="H2707" s="22" t="s">
        <v>15</v>
      </c>
      <c r="I2707" s="24">
        <v>0.5</v>
      </c>
      <c r="J2707" s="25">
        <v>4500</v>
      </c>
      <c r="K2707" s="26">
        <f>I2707*J2707</f>
        <v>2250</v>
      </c>
      <c r="L2707" s="26">
        <f>K2707*M2707</f>
        <v>787.5</v>
      </c>
      <c r="M2707" s="27">
        <v>0.35</v>
      </c>
      <c r="O2707" s="1"/>
      <c r="P2707" s="2"/>
      <c r="Q2707" s="3"/>
      <c r="R2707" s="5"/>
    </row>
    <row r="2708" spans="2:18" x14ac:dyDescent="0.3">
      <c r="B2708" s="22" t="s">
        <v>20</v>
      </c>
      <c r="C2708" s="22">
        <v>1197831</v>
      </c>
      <c r="D2708" s="23">
        <v>44396</v>
      </c>
      <c r="E2708" s="22" t="s">
        <v>49</v>
      </c>
      <c r="F2708" s="22" t="s">
        <v>97</v>
      </c>
      <c r="G2708" s="22" t="s">
        <v>96</v>
      </c>
      <c r="H2708" s="22" t="s">
        <v>13</v>
      </c>
      <c r="I2708" s="24">
        <v>0.45</v>
      </c>
      <c r="J2708" s="25">
        <v>3750</v>
      </c>
      <c r="K2708" s="26">
        <f t="shared" ref="K2708:K2711" si="887">I2708*J2708</f>
        <v>1687.5</v>
      </c>
      <c r="L2708" s="26">
        <f t="shared" ref="L2708:L2711" si="888">K2708*M2708</f>
        <v>675</v>
      </c>
      <c r="M2708" s="27">
        <v>0.4</v>
      </c>
      <c r="O2708" s="1"/>
      <c r="P2708" s="2"/>
      <c r="Q2708" s="3"/>
      <c r="R2708" s="5"/>
    </row>
    <row r="2709" spans="2:18" x14ac:dyDescent="0.3">
      <c r="B2709" s="22" t="s">
        <v>20</v>
      </c>
      <c r="C2709" s="22">
        <v>1197831</v>
      </c>
      <c r="D2709" s="23">
        <v>44396</v>
      </c>
      <c r="E2709" s="22" t="s">
        <v>49</v>
      </c>
      <c r="F2709" s="22" t="s">
        <v>97</v>
      </c>
      <c r="G2709" s="22" t="s">
        <v>96</v>
      </c>
      <c r="H2709" s="22" t="s">
        <v>14</v>
      </c>
      <c r="I2709" s="24">
        <v>0.45</v>
      </c>
      <c r="J2709" s="25">
        <v>3250</v>
      </c>
      <c r="K2709" s="26">
        <f t="shared" si="887"/>
        <v>1462.5</v>
      </c>
      <c r="L2709" s="26">
        <f t="shared" si="888"/>
        <v>585</v>
      </c>
      <c r="M2709" s="27">
        <v>0.4</v>
      </c>
      <c r="O2709" s="1"/>
      <c r="P2709" s="2"/>
      <c r="Q2709" s="3"/>
      <c r="R2709" s="5"/>
    </row>
    <row r="2710" spans="2:18" x14ac:dyDescent="0.3">
      <c r="B2710" s="22" t="s">
        <v>20</v>
      </c>
      <c r="C2710" s="22">
        <v>1197831</v>
      </c>
      <c r="D2710" s="23">
        <v>44396</v>
      </c>
      <c r="E2710" s="22" t="s">
        <v>49</v>
      </c>
      <c r="F2710" s="22" t="s">
        <v>97</v>
      </c>
      <c r="G2710" s="22" t="s">
        <v>96</v>
      </c>
      <c r="H2710" s="22" t="s">
        <v>16</v>
      </c>
      <c r="I2710" s="24">
        <v>0.6</v>
      </c>
      <c r="J2710" s="25">
        <v>3500</v>
      </c>
      <c r="K2710" s="26">
        <f t="shared" si="887"/>
        <v>2100</v>
      </c>
      <c r="L2710" s="26">
        <f t="shared" si="888"/>
        <v>735</v>
      </c>
      <c r="M2710" s="27">
        <v>0.35</v>
      </c>
      <c r="O2710" s="1"/>
      <c r="P2710" s="2"/>
      <c r="Q2710" s="3"/>
      <c r="R2710" s="5"/>
    </row>
    <row r="2711" spans="2:18" x14ac:dyDescent="0.3">
      <c r="B2711" s="22" t="s">
        <v>20</v>
      </c>
      <c r="C2711" s="22">
        <v>1197831</v>
      </c>
      <c r="D2711" s="23">
        <v>44396</v>
      </c>
      <c r="E2711" s="22" t="s">
        <v>49</v>
      </c>
      <c r="F2711" s="22" t="s">
        <v>97</v>
      </c>
      <c r="G2711" s="22" t="s">
        <v>96</v>
      </c>
      <c r="H2711" s="22" t="s">
        <v>17</v>
      </c>
      <c r="I2711" s="24">
        <v>0.65</v>
      </c>
      <c r="J2711" s="25">
        <v>5250</v>
      </c>
      <c r="K2711" s="26">
        <f t="shared" si="887"/>
        <v>3412.5</v>
      </c>
      <c r="L2711" s="26">
        <f t="shared" si="888"/>
        <v>1365</v>
      </c>
      <c r="M2711" s="27">
        <v>0.4</v>
      </c>
      <c r="O2711" s="1"/>
      <c r="P2711" s="2"/>
      <c r="Q2711" s="3"/>
      <c r="R2711" s="5"/>
    </row>
    <row r="2712" spans="2:18" x14ac:dyDescent="0.3">
      <c r="B2712" s="22" t="s">
        <v>20</v>
      </c>
      <c r="C2712" s="22">
        <v>1197831</v>
      </c>
      <c r="D2712" s="23">
        <v>44428</v>
      </c>
      <c r="E2712" s="22" t="s">
        <v>49</v>
      </c>
      <c r="F2712" s="22" t="s">
        <v>97</v>
      </c>
      <c r="G2712" s="22" t="s">
        <v>96</v>
      </c>
      <c r="H2712" s="22" t="s">
        <v>12</v>
      </c>
      <c r="I2712" s="24">
        <v>0.6</v>
      </c>
      <c r="J2712" s="25">
        <v>6750</v>
      </c>
      <c r="K2712" s="26">
        <f>I2712*J2712</f>
        <v>4050</v>
      </c>
      <c r="L2712" s="26">
        <f>K2712*M2712</f>
        <v>1620</v>
      </c>
      <c r="M2712" s="27">
        <v>0.4</v>
      </c>
      <c r="O2712" s="1"/>
      <c r="P2712" s="2"/>
      <c r="Q2712" s="3"/>
      <c r="R2712" s="5"/>
    </row>
    <row r="2713" spans="2:18" x14ac:dyDescent="0.3">
      <c r="B2713" s="22" t="s">
        <v>20</v>
      </c>
      <c r="C2713" s="22">
        <v>1197831</v>
      </c>
      <c r="D2713" s="23">
        <v>44428</v>
      </c>
      <c r="E2713" s="22" t="s">
        <v>49</v>
      </c>
      <c r="F2713" s="22" t="s">
        <v>97</v>
      </c>
      <c r="G2713" s="22" t="s">
        <v>96</v>
      </c>
      <c r="H2713" s="22" t="s">
        <v>15</v>
      </c>
      <c r="I2713" s="24">
        <v>0.55000000000000004</v>
      </c>
      <c r="J2713" s="25">
        <v>4500</v>
      </c>
      <c r="K2713" s="26">
        <f>I2713*J2713</f>
        <v>2475</v>
      </c>
      <c r="L2713" s="26">
        <f>K2713*M2713</f>
        <v>866.25</v>
      </c>
      <c r="M2713" s="27">
        <v>0.35</v>
      </c>
      <c r="O2713" s="1"/>
      <c r="P2713" s="2"/>
      <c r="Q2713" s="3"/>
      <c r="R2713" s="5"/>
    </row>
    <row r="2714" spans="2:18" x14ac:dyDescent="0.3">
      <c r="B2714" s="22" t="s">
        <v>20</v>
      </c>
      <c r="C2714" s="22">
        <v>1197831</v>
      </c>
      <c r="D2714" s="23">
        <v>44428</v>
      </c>
      <c r="E2714" s="22" t="s">
        <v>49</v>
      </c>
      <c r="F2714" s="22" t="s">
        <v>97</v>
      </c>
      <c r="G2714" s="22" t="s">
        <v>96</v>
      </c>
      <c r="H2714" s="22" t="s">
        <v>13</v>
      </c>
      <c r="I2714" s="24">
        <v>0.5</v>
      </c>
      <c r="J2714" s="25">
        <v>3750</v>
      </c>
      <c r="K2714" s="26">
        <f t="shared" ref="K2714:K2717" si="889">I2714*J2714</f>
        <v>1875</v>
      </c>
      <c r="L2714" s="26">
        <f t="shared" ref="L2714:L2717" si="890">K2714*M2714</f>
        <v>750</v>
      </c>
      <c r="M2714" s="27">
        <v>0.4</v>
      </c>
      <c r="O2714" s="1"/>
      <c r="P2714" s="2"/>
      <c r="Q2714" s="3"/>
      <c r="R2714" s="5"/>
    </row>
    <row r="2715" spans="2:18" x14ac:dyDescent="0.3">
      <c r="B2715" s="22" t="s">
        <v>20</v>
      </c>
      <c r="C2715" s="22">
        <v>1197831</v>
      </c>
      <c r="D2715" s="23">
        <v>44428</v>
      </c>
      <c r="E2715" s="22" t="s">
        <v>49</v>
      </c>
      <c r="F2715" s="22" t="s">
        <v>97</v>
      </c>
      <c r="G2715" s="22" t="s">
        <v>96</v>
      </c>
      <c r="H2715" s="22" t="s">
        <v>14</v>
      </c>
      <c r="I2715" s="24">
        <v>0.4</v>
      </c>
      <c r="J2715" s="25">
        <v>3250</v>
      </c>
      <c r="K2715" s="26">
        <f t="shared" si="889"/>
        <v>1300</v>
      </c>
      <c r="L2715" s="26">
        <f t="shared" si="890"/>
        <v>520</v>
      </c>
      <c r="M2715" s="27">
        <v>0.4</v>
      </c>
      <c r="O2715" s="1"/>
      <c r="P2715" s="2"/>
      <c r="Q2715" s="3"/>
      <c r="R2715" s="5"/>
    </row>
    <row r="2716" spans="2:18" x14ac:dyDescent="0.3">
      <c r="B2716" s="22" t="s">
        <v>20</v>
      </c>
      <c r="C2716" s="22">
        <v>1197831</v>
      </c>
      <c r="D2716" s="23">
        <v>44428</v>
      </c>
      <c r="E2716" s="22" t="s">
        <v>49</v>
      </c>
      <c r="F2716" s="22" t="s">
        <v>97</v>
      </c>
      <c r="G2716" s="22" t="s">
        <v>96</v>
      </c>
      <c r="H2716" s="22" t="s">
        <v>16</v>
      </c>
      <c r="I2716" s="24">
        <v>0.5</v>
      </c>
      <c r="J2716" s="25">
        <v>3000</v>
      </c>
      <c r="K2716" s="26">
        <f t="shared" si="889"/>
        <v>1500</v>
      </c>
      <c r="L2716" s="26">
        <f t="shared" si="890"/>
        <v>525</v>
      </c>
      <c r="M2716" s="27">
        <v>0.35</v>
      </c>
      <c r="O2716" s="1"/>
      <c r="P2716" s="2"/>
      <c r="Q2716" s="3"/>
      <c r="R2716" s="5"/>
    </row>
    <row r="2717" spans="2:18" x14ac:dyDescent="0.3">
      <c r="B2717" s="22" t="s">
        <v>20</v>
      </c>
      <c r="C2717" s="22">
        <v>1197831</v>
      </c>
      <c r="D2717" s="23">
        <v>44428</v>
      </c>
      <c r="E2717" s="22" t="s">
        <v>49</v>
      </c>
      <c r="F2717" s="22" t="s">
        <v>97</v>
      </c>
      <c r="G2717" s="22" t="s">
        <v>96</v>
      </c>
      <c r="H2717" s="22" t="s">
        <v>17</v>
      </c>
      <c r="I2717" s="24">
        <v>0.55000000000000004</v>
      </c>
      <c r="J2717" s="25">
        <v>4750</v>
      </c>
      <c r="K2717" s="26">
        <f t="shared" si="889"/>
        <v>2612.5</v>
      </c>
      <c r="L2717" s="26">
        <f t="shared" si="890"/>
        <v>1045</v>
      </c>
      <c r="M2717" s="27">
        <v>0.4</v>
      </c>
      <c r="O2717" s="1"/>
      <c r="P2717" s="2"/>
      <c r="Q2717" s="3"/>
      <c r="R2717" s="5"/>
    </row>
    <row r="2718" spans="2:18" x14ac:dyDescent="0.3">
      <c r="B2718" s="22" t="s">
        <v>20</v>
      </c>
      <c r="C2718" s="22">
        <v>1197831</v>
      </c>
      <c r="D2718" s="23">
        <v>44458</v>
      </c>
      <c r="E2718" s="22" t="s">
        <v>49</v>
      </c>
      <c r="F2718" s="22" t="s">
        <v>97</v>
      </c>
      <c r="G2718" s="22" t="s">
        <v>96</v>
      </c>
      <c r="H2718" s="22" t="s">
        <v>12</v>
      </c>
      <c r="I2718" s="24">
        <v>0.5</v>
      </c>
      <c r="J2718" s="25">
        <v>5750</v>
      </c>
      <c r="K2718" s="26">
        <f>I2718*J2718</f>
        <v>2875</v>
      </c>
      <c r="L2718" s="26">
        <f>K2718*M2718</f>
        <v>1150</v>
      </c>
      <c r="M2718" s="27">
        <v>0.4</v>
      </c>
      <c r="O2718" s="1"/>
      <c r="P2718" s="2"/>
      <c r="Q2718" s="3"/>
      <c r="R2718" s="5"/>
    </row>
    <row r="2719" spans="2:18" x14ac:dyDescent="0.3">
      <c r="B2719" s="22" t="s">
        <v>20</v>
      </c>
      <c r="C2719" s="22">
        <v>1197831</v>
      </c>
      <c r="D2719" s="23">
        <v>44458</v>
      </c>
      <c r="E2719" s="22" t="s">
        <v>49</v>
      </c>
      <c r="F2719" s="22" t="s">
        <v>97</v>
      </c>
      <c r="G2719" s="22" t="s">
        <v>96</v>
      </c>
      <c r="H2719" s="22" t="s">
        <v>15</v>
      </c>
      <c r="I2719" s="24">
        <v>0.40000000000000013</v>
      </c>
      <c r="J2719" s="25">
        <v>3750</v>
      </c>
      <c r="K2719" s="26">
        <f>I2719*J2719</f>
        <v>1500.0000000000005</v>
      </c>
      <c r="L2719" s="26">
        <f>K2719*M2719</f>
        <v>525.00000000000011</v>
      </c>
      <c r="M2719" s="27">
        <v>0.35</v>
      </c>
      <c r="O2719" s="1"/>
      <c r="P2719" s="2"/>
      <c r="Q2719" s="3"/>
      <c r="R2719" s="5"/>
    </row>
    <row r="2720" spans="2:18" x14ac:dyDescent="0.3">
      <c r="B2720" s="22" t="s">
        <v>20</v>
      </c>
      <c r="C2720" s="22">
        <v>1197831</v>
      </c>
      <c r="D2720" s="23">
        <v>44458</v>
      </c>
      <c r="E2720" s="22" t="s">
        <v>49</v>
      </c>
      <c r="F2720" s="22" t="s">
        <v>97</v>
      </c>
      <c r="G2720" s="22" t="s">
        <v>96</v>
      </c>
      <c r="H2720" s="22" t="s">
        <v>13</v>
      </c>
      <c r="I2720" s="24">
        <v>0.15000000000000008</v>
      </c>
      <c r="J2720" s="25">
        <v>2750</v>
      </c>
      <c r="K2720" s="26">
        <f t="shared" ref="K2720:K2723" si="891">I2720*J2720</f>
        <v>412.50000000000023</v>
      </c>
      <c r="L2720" s="26">
        <f t="shared" ref="L2720:L2723" si="892">K2720*M2720</f>
        <v>165.00000000000011</v>
      </c>
      <c r="M2720" s="27">
        <v>0.4</v>
      </c>
      <c r="O2720" s="1"/>
      <c r="P2720" s="2"/>
      <c r="Q2720" s="3"/>
      <c r="R2720" s="5"/>
    </row>
    <row r="2721" spans="2:18" x14ac:dyDescent="0.3">
      <c r="B2721" s="22" t="s">
        <v>20</v>
      </c>
      <c r="C2721" s="22">
        <v>1197831</v>
      </c>
      <c r="D2721" s="23">
        <v>44458</v>
      </c>
      <c r="E2721" s="22" t="s">
        <v>49</v>
      </c>
      <c r="F2721" s="22" t="s">
        <v>97</v>
      </c>
      <c r="G2721" s="22" t="s">
        <v>96</v>
      </c>
      <c r="H2721" s="22" t="s">
        <v>14</v>
      </c>
      <c r="I2721" s="24">
        <v>0.15000000000000008</v>
      </c>
      <c r="J2721" s="25">
        <v>2500</v>
      </c>
      <c r="K2721" s="26">
        <f t="shared" si="891"/>
        <v>375.00000000000017</v>
      </c>
      <c r="L2721" s="26">
        <f t="shared" si="892"/>
        <v>150.00000000000009</v>
      </c>
      <c r="M2721" s="27">
        <v>0.4</v>
      </c>
      <c r="O2721" s="1"/>
      <c r="P2721" s="2"/>
      <c r="Q2721" s="3"/>
      <c r="R2721" s="5"/>
    </row>
    <row r="2722" spans="2:18" x14ac:dyDescent="0.3">
      <c r="B2722" s="22" t="s">
        <v>20</v>
      </c>
      <c r="C2722" s="22">
        <v>1197831</v>
      </c>
      <c r="D2722" s="23">
        <v>44458</v>
      </c>
      <c r="E2722" s="22" t="s">
        <v>49</v>
      </c>
      <c r="F2722" s="22" t="s">
        <v>97</v>
      </c>
      <c r="G2722" s="22" t="s">
        <v>96</v>
      </c>
      <c r="H2722" s="22" t="s">
        <v>16</v>
      </c>
      <c r="I2722" s="24">
        <v>0.25000000000000006</v>
      </c>
      <c r="J2722" s="25">
        <v>2500</v>
      </c>
      <c r="K2722" s="26">
        <f t="shared" si="891"/>
        <v>625.00000000000011</v>
      </c>
      <c r="L2722" s="26">
        <f t="shared" si="892"/>
        <v>218.75000000000003</v>
      </c>
      <c r="M2722" s="27">
        <v>0.35</v>
      </c>
      <c r="O2722" s="1"/>
      <c r="P2722" s="2"/>
      <c r="Q2722" s="3"/>
      <c r="R2722" s="5"/>
    </row>
    <row r="2723" spans="2:18" x14ac:dyDescent="0.3">
      <c r="B2723" s="22" t="s">
        <v>20</v>
      </c>
      <c r="C2723" s="22">
        <v>1197831</v>
      </c>
      <c r="D2723" s="23">
        <v>44458</v>
      </c>
      <c r="E2723" s="22" t="s">
        <v>49</v>
      </c>
      <c r="F2723" s="22" t="s">
        <v>97</v>
      </c>
      <c r="G2723" s="22" t="s">
        <v>96</v>
      </c>
      <c r="H2723" s="22" t="s">
        <v>17</v>
      </c>
      <c r="I2723" s="24">
        <v>0.3000000000000001</v>
      </c>
      <c r="J2723" s="25">
        <v>3500</v>
      </c>
      <c r="K2723" s="26">
        <f t="shared" si="891"/>
        <v>1050.0000000000005</v>
      </c>
      <c r="L2723" s="26">
        <f t="shared" si="892"/>
        <v>420.00000000000023</v>
      </c>
      <c r="M2723" s="27">
        <v>0.4</v>
      </c>
      <c r="O2723" s="1"/>
      <c r="P2723" s="2"/>
      <c r="Q2723" s="3"/>
      <c r="R2723" s="5"/>
    </row>
    <row r="2724" spans="2:18" x14ac:dyDescent="0.3">
      <c r="B2724" s="22" t="s">
        <v>20</v>
      </c>
      <c r="C2724" s="22">
        <v>1197831</v>
      </c>
      <c r="D2724" s="23">
        <v>44490</v>
      </c>
      <c r="E2724" s="22" t="s">
        <v>49</v>
      </c>
      <c r="F2724" s="22" t="s">
        <v>97</v>
      </c>
      <c r="G2724" s="22" t="s">
        <v>96</v>
      </c>
      <c r="H2724" s="22" t="s">
        <v>12</v>
      </c>
      <c r="I2724" s="24">
        <v>0.3000000000000001</v>
      </c>
      <c r="J2724" s="25">
        <v>5250</v>
      </c>
      <c r="K2724" s="26">
        <f>I2724*J2724</f>
        <v>1575.0000000000005</v>
      </c>
      <c r="L2724" s="26">
        <f>K2724*M2724</f>
        <v>630.00000000000023</v>
      </c>
      <c r="M2724" s="27">
        <v>0.4</v>
      </c>
      <c r="O2724" s="1"/>
      <c r="P2724" s="2"/>
      <c r="Q2724" s="3"/>
      <c r="R2724" s="5"/>
    </row>
    <row r="2725" spans="2:18" x14ac:dyDescent="0.3">
      <c r="B2725" s="22" t="s">
        <v>20</v>
      </c>
      <c r="C2725" s="22">
        <v>1197831</v>
      </c>
      <c r="D2725" s="23">
        <v>44490</v>
      </c>
      <c r="E2725" s="22" t="s">
        <v>49</v>
      </c>
      <c r="F2725" s="22" t="s">
        <v>97</v>
      </c>
      <c r="G2725" s="22" t="s">
        <v>96</v>
      </c>
      <c r="H2725" s="22" t="s">
        <v>15</v>
      </c>
      <c r="I2725" s="24">
        <v>0.20000000000000012</v>
      </c>
      <c r="J2725" s="25">
        <v>3500</v>
      </c>
      <c r="K2725" s="26">
        <f>I2725*J2725</f>
        <v>700.00000000000045</v>
      </c>
      <c r="L2725" s="26">
        <f>K2725*M2725</f>
        <v>245.00000000000014</v>
      </c>
      <c r="M2725" s="27">
        <v>0.35</v>
      </c>
      <c r="O2725" s="1"/>
      <c r="P2725" s="2"/>
      <c r="Q2725" s="3"/>
      <c r="R2725" s="5"/>
    </row>
    <row r="2726" spans="2:18" x14ac:dyDescent="0.3">
      <c r="B2726" s="22" t="s">
        <v>20</v>
      </c>
      <c r="C2726" s="22">
        <v>1197831</v>
      </c>
      <c r="D2726" s="23">
        <v>44490</v>
      </c>
      <c r="E2726" s="22" t="s">
        <v>49</v>
      </c>
      <c r="F2726" s="22" t="s">
        <v>97</v>
      </c>
      <c r="G2726" s="22" t="s">
        <v>96</v>
      </c>
      <c r="H2726" s="22" t="s">
        <v>13</v>
      </c>
      <c r="I2726" s="24">
        <v>0.20000000000000012</v>
      </c>
      <c r="J2726" s="25">
        <v>2250</v>
      </c>
      <c r="K2726" s="26">
        <f t="shared" ref="K2726:K2729" si="893">I2726*J2726</f>
        <v>450.00000000000028</v>
      </c>
      <c r="L2726" s="26">
        <f t="shared" ref="L2726:L2729" si="894">K2726*M2726</f>
        <v>180.00000000000011</v>
      </c>
      <c r="M2726" s="27">
        <v>0.4</v>
      </c>
      <c r="O2726" s="1"/>
      <c r="P2726" s="2"/>
      <c r="Q2726" s="3"/>
      <c r="R2726" s="5"/>
    </row>
    <row r="2727" spans="2:18" x14ac:dyDescent="0.3">
      <c r="B2727" s="22" t="s">
        <v>20</v>
      </c>
      <c r="C2727" s="22">
        <v>1197831</v>
      </c>
      <c r="D2727" s="23">
        <v>44490</v>
      </c>
      <c r="E2727" s="22" t="s">
        <v>49</v>
      </c>
      <c r="F2727" s="22" t="s">
        <v>97</v>
      </c>
      <c r="G2727" s="22" t="s">
        <v>96</v>
      </c>
      <c r="H2727" s="22" t="s">
        <v>14</v>
      </c>
      <c r="I2727" s="24">
        <v>0.20000000000000012</v>
      </c>
      <c r="J2727" s="25">
        <v>2000</v>
      </c>
      <c r="K2727" s="26">
        <f t="shared" si="893"/>
        <v>400.00000000000023</v>
      </c>
      <c r="L2727" s="26">
        <f t="shared" si="894"/>
        <v>160.00000000000011</v>
      </c>
      <c r="M2727" s="27">
        <v>0.4</v>
      </c>
      <c r="O2727" s="1"/>
      <c r="P2727" s="2"/>
      <c r="Q2727" s="3"/>
      <c r="R2727" s="5"/>
    </row>
    <row r="2728" spans="2:18" x14ac:dyDescent="0.3">
      <c r="B2728" s="22" t="s">
        <v>20</v>
      </c>
      <c r="C2728" s="22">
        <v>1197831</v>
      </c>
      <c r="D2728" s="23">
        <v>44490</v>
      </c>
      <c r="E2728" s="22" t="s">
        <v>49</v>
      </c>
      <c r="F2728" s="22" t="s">
        <v>97</v>
      </c>
      <c r="G2728" s="22" t="s">
        <v>96</v>
      </c>
      <c r="H2728" s="22" t="s">
        <v>16</v>
      </c>
      <c r="I2728" s="24">
        <v>0.3000000000000001</v>
      </c>
      <c r="J2728" s="25">
        <v>2000</v>
      </c>
      <c r="K2728" s="26">
        <f t="shared" si="893"/>
        <v>600.00000000000023</v>
      </c>
      <c r="L2728" s="26">
        <f t="shared" si="894"/>
        <v>210.00000000000006</v>
      </c>
      <c r="M2728" s="27">
        <v>0.35</v>
      </c>
      <c r="O2728" s="1"/>
      <c r="P2728" s="2"/>
      <c r="Q2728" s="3"/>
      <c r="R2728" s="5"/>
    </row>
    <row r="2729" spans="2:18" x14ac:dyDescent="0.3">
      <c r="B2729" s="22" t="s">
        <v>20</v>
      </c>
      <c r="C2729" s="22">
        <v>1197831</v>
      </c>
      <c r="D2729" s="23">
        <v>44490</v>
      </c>
      <c r="E2729" s="22" t="s">
        <v>49</v>
      </c>
      <c r="F2729" s="22" t="s">
        <v>97</v>
      </c>
      <c r="G2729" s="22" t="s">
        <v>96</v>
      </c>
      <c r="H2729" s="22" t="s">
        <v>17</v>
      </c>
      <c r="I2729" s="24">
        <v>0.30000000000000004</v>
      </c>
      <c r="J2729" s="25">
        <v>3250</v>
      </c>
      <c r="K2729" s="26">
        <f t="shared" si="893"/>
        <v>975.00000000000011</v>
      </c>
      <c r="L2729" s="26">
        <f t="shared" si="894"/>
        <v>390.00000000000006</v>
      </c>
      <c r="M2729" s="27">
        <v>0.4</v>
      </c>
      <c r="O2729" s="1"/>
      <c r="P2729" s="2"/>
      <c r="Q2729" s="3"/>
      <c r="R2729" s="5"/>
    </row>
    <row r="2730" spans="2:18" x14ac:dyDescent="0.3">
      <c r="B2730" s="22" t="s">
        <v>20</v>
      </c>
      <c r="C2730" s="22">
        <v>1197831</v>
      </c>
      <c r="D2730" s="23">
        <v>44520</v>
      </c>
      <c r="E2730" s="22" t="s">
        <v>49</v>
      </c>
      <c r="F2730" s="22" t="s">
        <v>97</v>
      </c>
      <c r="G2730" s="22" t="s">
        <v>96</v>
      </c>
      <c r="H2730" s="22" t="s">
        <v>12</v>
      </c>
      <c r="I2730" s="24">
        <v>0.25000000000000011</v>
      </c>
      <c r="J2730" s="25">
        <v>4750</v>
      </c>
      <c r="K2730" s="26">
        <f>I2730*J2730</f>
        <v>1187.5000000000005</v>
      </c>
      <c r="L2730" s="26">
        <f>K2730*M2730</f>
        <v>475.00000000000023</v>
      </c>
      <c r="M2730" s="27">
        <v>0.4</v>
      </c>
      <c r="O2730" s="1"/>
      <c r="P2730" s="2"/>
      <c r="Q2730" s="3"/>
      <c r="R2730" s="5"/>
    </row>
    <row r="2731" spans="2:18" x14ac:dyDescent="0.3">
      <c r="B2731" s="22" t="s">
        <v>20</v>
      </c>
      <c r="C2731" s="22">
        <v>1197831</v>
      </c>
      <c r="D2731" s="23">
        <v>44520</v>
      </c>
      <c r="E2731" s="22" t="s">
        <v>49</v>
      </c>
      <c r="F2731" s="22" t="s">
        <v>97</v>
      </c>
      <c r="G2731" s="22" t="s">
        <v>96</v>
      </c>
      <c r="H2731" s="22" t="s">
        <v>15</v>
      </c>
      <c r="I2731" s="24">
        <v>0.15000000000000013</v>
      </c>
      <c r="J2731" s="25">
        <v>3000</v>
      </c>
      <c r="K2731" s="26">
        <f>I2731*J2731</f>
        <v>450.0000000000004</v>
      </c>
      <c r="L2731" s="26">
        <f>K2731*M2731</f>
        <v>157.50000000000014</v>
      </c>
      <c r="M2731" s="27">
        <v>0.35</v>
      </c>
      <c r="O2731" s="1"/>
      <c r="P2731" s="2"/>
      <c r="Q2731" s="3"/>
      <c r="R2731" s="5"/>
    </row>
    <row r="2732" spans="2:18" x14ac:dyDescent="0.3">
      <c r="B2732" s="22" t="s">
        <v>20</v>
      </c>
      <c r="C2732" s="22">
        <v>1197831</v>
      </c>
      <c r="D2732" s="23">
        <v>44520</v>
      </c>
      <c r="E2732" s="22" t="s">
        <v>49</v>
      </c>
      <c r="F2732" s="22" t="s">
        <v>97</v>
      </c>
      <c r="G2732" s="22" t="s">
        <v>96</v>
      </c>
      <c r="H2732" s="22" t="s">
        <v>13</v>
      </c>
      <c r="I2732" s="24">
        <v>0.25000000000000017</v>
      </c>
      <c r="J2732" s="25">
        <v>2450</v>
      </c>
      <c r="K2732" s="26">
        <f t="shared" ref="K2732:K2735" si="895">I2732*J2732</f>
        <v>612.50000000000045</v>
      </c>
      <c r="L2732" s="26">
        <f t="shared" ref="L2732:L2735" si="896">K2732*M2732</f>
        <v>245.0000000000002</v>
      </c>
      <c r="M2732" s="27">
        <v>0.4</v>
      </c>
      <c r="O2732" s="1"/>
      <c r="P2732" s="2"/>
      <c r="Q2732" s="3"/>
      <c r="R2732" s="5"/>
    </row>
    <row r="2733" spans="2:18" x14ac:dyDescent="0.3">
      <c r="B2733" s="22" t="s">
        <v>20</v>
      </c>
      <c r="C2733" s="22">
        <v>1197831</v>
      </c>
      <c r="D2733" s="23">
        <v>44520</v>
      </c>
      <c r="E2733" s="22" t="s">
        <v>49</v>
      </c>
      <c r="F2733" s="22" t="s">
        <v>97</v>
      </c>
      <c r="G2733" s="22" t="s">
        <v>96</v>
      </c>
      <c r="H2733" s="22" t="s">
        <v>14</v>
      </c>
      <c r="I2733" s="24">
        <v>0.55000000000000016</v>
      </c>
      <c r="J2733" s="25">
        <v>3000</v>
      </c>
      <c r="K2733" s="26">
        <f t="shared" si="895"/>
        <v>1650.0000000000005</v>
      </c>
      <c r="L2733" s="26">
        <f t="shared" si="896"/>
        <v>660.00000000000023</v>
      </c>
      <c r="M2733" s="27">
        <v>0.4</v>
      </c>
      <c r="O2733" s="1"/>
      <c r="P2733" s="2"/>
      <c r="Q2733" s="3"/>
      <c r="R2733" s="5"/>
    </row>
    <row r="2734" spans="2:18" x14ac:dyDescent="0.3">
      <c r="B2734" s="22" t="s">
        <v>20</v>
      </c>
      <c r="C2734" s="22">
        <v>1197831</v>
      </c>
      <c r="D2734" s="23">
        <v>44520</v>
      </c>
      <c r="E2734" s="22" t="s">
        <v>49</v>
      </c>
      <c r="F2734" s="22" t="s">
        <v>97</v>
      </c>
      <c r="G2734" s="22" t="s">
        <v>96</v>
      </c>
      <c r="H2734" s="22" t="s">
        <v>16</v>
      </c>
      <c r="I2734" s="24">
        <v>0.75000000000000011</v>
      </c>
      <c r="J2734" s="25">
        <v>2750</v>
      </c>
      <c r="K2734" s="26">
        <f t="shared" si="895"/>
        <v>2062.5000000000005</v>
      </c>
      <c r="L2734" s="26">
        <f t="shared" si="896"/>
        <v>721.87500000000011</v>
      </c>
      <c r="M2734" s="27">
        <v>0.35</v>
      </c>
      <c r="O2734" s="1"/>
      <c r="P2734" s="2"/>
      <c r="Q2734" s="3"/>
      <c r="R2734" s="5"/>
    </row>
    <row r="2735" spans="2:18" x14ac:dyDescent="0.3">
      <c r="B2735" s="22" t="s">
        <v>20</v>
      </c>
      <c r="C2735" s="22">
        <v>1197831</v>
      </c>
      <c r="D2735" s="23">
        <v>44520</v>
      </c>
      <c r="E2735" s="22" t="s">
        <v>49</v>
      </c>
      <c r="F2735" s="22" t="s">
        <v>97</v>
      </c>
      <c r="G2735" s="22" t="s">
        <v>96</v>
      </c>
      <c r="H2735" s="22" t="s">
        <v>17</v>
      </c>
      <c r="I2735" s="24">
        <v>0.75</v>
      </c>
      <c r="J2735" s="25">
        <v>3750</v>
      </c>
      <c r="K2735" s="26">
        <f t="shared" si="895"/>
        <v>2812.5</v>
      </c>
      <c r="L2735" s="26">
        <f t="shared" si="896"/>
        <v>1125</v>
      </c>
      <c r="M2735" s="27">
        <v>0.4</v>
      </c>
      <c r="O2735" s="1"/>
      <c r="P2735" s="2"/>
      <c r="Q2735" s="3"/>
      <c r="R2735" s="5"/>
    </row>
    <row r="2736" spans="2:18" x14ac:dyDescent="0.3">
      <c r="B2736" s="22" t="s">
        <v>20</v>
      </c>
      <c r="C2736" s="22">
        <v>1197831</v>
      </c>
      <c r="D2736" s="23">
        <v>44549</v>
      </c>
      <c r="E2736" s="22" t="s">
        <v>49</v>
      </c>
      <c r="F2736" s="22" t="s">
        <v>97</v>
      </c>
      <c r="G2736" s="22" t="s">
        <v>96</v>
      </c>
      <c r="H2736" s="22" t="s">
        <v>12</v>
      </c>
      <c r="I2736" s="24">
        <v>0.70000000000000007</v>
      </c>
      <c r="J2736" s="25">
        <v>6250</v>
      </c>
      <c r="K2736" s="26">
        <f>I2736*J2736</f>
        <v>4375</v>
      </c>
      <c r="L2736" s="26">
        <f>K2736*M2736</f>
        <v>1750</v>
      </c>
      <c r="M2736" s="27">
        <v>0.4</v>
      </c>
      <c r="O2736" s="1"/>
      <c r="P2736" s="2"/>
      <c r="Q2736" s="3"/>
      <c r="R2736" s="5"/>
    </row>
    <row r="2737" spans="1:18" x14ac:dyDescent="0.3">
      <c r="B2737" s="22" t="s">
        <v>20</v>
      </c>
      <c r="C2737" s="22">
        <v>1197831</v>
      </c>
      <c r="D2737" s="23">
        <v>44549</v>
      </c>
      <c r="E2737" s="22" t="s">
        <v>49</v>
      </c>
      <c r="F2737" s="22" t="s">
        <v>97</v>
      </c>
      <c r="G2737" s="22" t="s">
        <v>96</v>
      </c>
      <c r="H2737" s="22" t="s">
        <v>15</v>
      </c>
      <c r="I2737" s="24">
        <v>0.60000000000000009</v>
      </c>
      <c r="J2737" s="25">
        <v>4250</v>
      </c>
      <c r="K2737" s="26">
        <f>I2737*J2737</f>
        <v>2550.0000000000005</v>
      </c>
      <c r="L2737" s="26">
        <f>K2737*M2737</f>
        <v>892.50000000000011</v>
      </c>
      <c r="M2737" s="27">
        <v>0.35</v>
      </c>
      <c r="O2737" s="1"/>
      <c r="P2737" s="2"/>
      <c r="Q2737" s="3"/>
      <c r="R2737" s="5"/>
    </row>
    <row r="2738" spans="1:18" x14ac:dyDescent="0.3">
      <c r="B2738" s="22" t="s">
        <v>20</v>
      </c>
      <c r="C2738" s="22">
        <v>1197831</v>
      </c>
      <c r="D2738" s="23">
        <v>44549</v>
      </c>
      <c r="E2738" s="22" t="s">
        <v>49</v>
      </c>
      <c r="F2738" s="22" t="s">
        <v>97</v>
      </c>
      <c r="G2738" s="22" t="s">
        <v>96</v>
      </c>
      <c r="H2738" s="22" t="s">
        <v>13</v>
      </c>
      <c r="I2738" s="24">
        <v>0.60000000000000009</v>
      </c>
      <c r="J2738" s="25">
        <v>3750</v>
      </c>
      <c r="K2738" s="26">
        <f t="shared" ref="K2738:K2741" si="897">I2738*J2738</f>
        <v>2250.0000000000005</v>
      </c>
      <c r="L2738" s="26">
        <f t="shared" ref="L2738:L2741" si="898">K2738*M2738</f>
        <v>900.00000000000023</v>
      </c>
      <c r="M2738" s="27">
        <v>0.4</v>
      </c>
      <c r="O2738" s="1"/>
      <c r="P2738" s="2"/>
      <c r="Q2738" s="3"/>
      <c r="R2738" s="5"/>
    </row>
    <row r="2739" spans="1:18" x14ac:dyDescent="0.3">
      <c r="B2739" s="22" t="s">
        <v>20</v>
      </c>
      <c r="C2739" s="22">
        <v>1197831</v>
      </c>
      <c r="D2739" s="23">
        <v>44549</v>
      </c>
      <c r="E2739" s="22" t="s">
        <v>49</v>
      </c>
      <c r="F2739" s="22" t="s">
        <v>97</v>
      </c>
      <c r="G2739" s="22" t="s">
        <v>96</v>
      </c>
      <c r="H2739" s="22" t="s">
        <v>14</v>
      </c>
      <c r="I2739" s="24">
        <v>0.60000000000000009</v>
      </c>
      <c r="J2739" s="25">
        <v>3250</v>
      </c>
      <c r="K2739" s="26">
        <f t="shared" si="897"/>
        <v>1950.0000000000002</v>
      </c>
      <c r="L2739" s="26">
        <f t="shared" si="898"/>
        <v>780.00000000000011</v>
      </c>
      <c r="M2739" s="27">
        <v>0.4</v>
      </c>
      <c r="O2739" s="1"/>
      <c r="P2739" s="2"/>
      <c r="Q2739" s="3"/>
      <c r="R2739" s="5"/>
    </row>
    <row r="2740" spans="1:18" x14ac:dyDescent="0.3">
      <c r="B2740" s="22" t="s">
        <v>20</v>
      </c>
      <c r="C2740" s="22">
        <v>1197831</v>
      </c>
      <c r="D2740" s="23">
        <v>44549</v>
      </c>
      <c r="E2740" s="22" t="s">
        <v>49</v>
      </c>
      <c r="F2740" s="22" t="s">
        <v>97</v>
      </c>
      <c r="G2740" s="22" t="s">
        <v>96</v>
      </c>
      <c r="H2740" s="22" t="s">
        <v>16</v>
      </c>
      <c r="I2740" s="24">
        <v>0.70000000000000007</v>
      </c>
      <c r="J2740" s="25">
        <v>3250</v>
      </c>
      <c r="K2740" s="26">
        <f t="shared" si="897"/>
        <v>2275</v>
      </c>
      <c r="L2740" s="26">
        <f t="shared" si="898"/>
        <v>796.25</v>
      </c>
      <c r="M2740" s="27">
        <v>0.35</v>
      </c>
      <c r="O2740" s="1"/>
      <c r="P2740" s="2"/>
      <c r="Q2740" s="3"/>
      <c r="R2740" s="5"/>
    </row>
    <row r="2741" spans="1:18" x14ac:dyDescent="0.3">
      <c r="B2741" s="22" t="s">
        <v>20</v>
      </c>
      <c r="C2741" s="22">
        <v>1197831</v>
      </c>
      <c r="D2741" s="23">
        <v>44549</v>
      </c>
      <c r="E2741" s="22" t="s">
        <v>49</v>
      </c>
      <c r="F2741" s="22" t="s">
        <v>97</v>
      </c>
      <c r="G2741" s="22" t="s">
        <v>96</v>
      </c>
      <c r="H2741" s="22" t="s">
        <v>17</v>
      </c>
      <c r="I2741" s="24">
        <v>0.75</v>
      </c>
      <c r="J2741" s="25">
        <v>4250</v>
      </c>
      <c r="K2741" s="26">
        <f t="shared" si="897"/>
        <v>3187.5</v>
      </c>
      <c r="L2741" s="26">
        <f t="shared" si="898"/>
        <v>1275</v>
      </c>
      <c r="M2741" s="27">
        <v>0.4</v>
      </c>
      <c r="O2741" s="1"/>
      <c r="P2741" s="2"/>
      <c r="Q2741" s="3"/>
      <c r="R2741" s="5"/>
    </row>
    <row r="2742" spans="1:18" x14ac:dyDescent="0.3">
      <c r="A2742" s="8" t="s">
        <v>40</v>
      </c>
      <c r="B2742" s="22" t="s">
        <v>20</v>
      </c>
      <c r="C2742" s="22">
        <v>1197831</v>
      </c>
      <c r="D2742" s="23">
        <v>44212</v>
      </c>
      <c r="E2742" s="22" t="s">
        <v>49</v>
      </c>
      <c r="F2742" s="22" t="s">
        <v>98</v>
      </c>
      <c r="G2742" s="22" t="s">
        <v>99</v>
      </c>
      <c r="H2742" s="22" t="s">
        <v>12</v>
      </c>
      <c r="I2742" s="24">
        <v>0.25000000000000006</v>
      </c>
      <c r="J2742" s="25">
        <v>5500</v>
      </c>
      <c r="K2742" s="26">
        <f>I2742*J2742</f>
        <v>1375.0000000000002</v>
      </c>
      <c r="L2742" s="26">
        <f>K2742*M2742</f>
        <v>481.25000000000006</v>
      </c>
      <c r="M2742" s="27">
        <v>0.35</v>
      </c>
      <c r="O2742" s="1"/>
      <c r="P2742" s="2"/>
      <c r="Q2742" s="3"/>
      <c r="R2742" s="5"/>
    </row>
    <row r="2743" spans="1:18" x14ac:dyDescent="0.3">
      <c r="B2743" s="22" t="s">
        <v>20</v>
      </c>
      <c r="C2743" s="22">
        <v>1197831</v>
      </c>
      <c r="D2743" s="23">
        <v>44212</v>
      </c>
      <c r="E2743" s="22" t="s">
        <v>49</v>
      </c>
      <c r="F2743" s="22" t="s">
        <v>98</v>
      </c>
      <c r="G2743" s="22" t="s">
        <v>99</v>
      </c>
      <c r="H2743" s="22" t="s">
        <v>15</v>
      </c>
      <c r="I2743" s="24">
        <v>0.25000000000000006</v>
      </c>
      <c r="J2743" s="25">
        <v>3500</v>
      </c>
      <c r="K2743" s="26">
        <f>I2743*J2743</f>
        <v>875.00000000000023</v>
      </c>
      <c r="L2743" s="26">
        <f>K2743*M2743</f>
        <v>306.25000000000006</v>
      </c>
      <c r="M2743" s="27">
        <v>0.35</v>
      </c>
      <c r="O2743" s="1"/>
      <c r="P2743" s="2"/>
      <c r="Q2743" s="3"/>
      <c r="R2743" s="5"/>
    </row>
    <row r="2744" spans="1:18" x14ac:dyDescent="0.3">
      <c r="B2744" s="22" t="s">
        <v>20</v>
      </c>
      <c r="C2744" s="22">
        <v>1197831</v>
      </c>
      <c r="D2744" s="23">
        <v>44212</v>
      </c>
      <c r="E2744" s="22" t="s">
        <v>49</v>
      </c>
      <c r="F2744" s="22" t="s">
        <v>98</v>
      </c>
      <c r="G2744" s="22" t="s">
        <v>99</v>
      </c>
      <c r="H2744" s="22" t="s">
        <v>13</v>
      </c>
      <c r="I2744" s="24">
        <v>0.15000000000000008</v>
      </c>
      <c r="J2744" s="25">
        <v>3500</v>
      </c>
      <c r="K2744" s="26">
        <f t="shared" ref="K2744:K2747" si="899">I2744*J2744</f>
        <v>525.00000000000023</v>
      </c>
      <c r="L2744" s="26">
        <f t="shared" ref="L2744:L2753" si="900">K2744*M2744</f>
        <v>183.75000000000006</v>
      </c>
      <c r="M2744" s="27">
        <v>0.35</v>
      </c>
      <c r="O2744" s="1"/>
      <c r="P2744" s="2"/>
      <c r="Q2744" s="3"/>
      <c r="R2744" s="5"/>
    </row>
    <row r="2745" spans="1:18" x14ac:dyDescent="0.3">
      <c r="B2745" s="22" t="s">
        <v>20</v>
      </c>
      <c r="C2745" s="22">
        <v>1197831</v>
      </c>
      <c r="D2745" s="23">
        <v>44212</v>
      </c>
      <c r="E2745" s="22" t="s">
        <v>49</v>
      </c>
      <c r="F2745" s="22" t="s">
        <v>98</v>
      </c>
      <c r="G2745" s="22" t="s">
        <v>99</v>
      </c>
      <c r="H2745" s="22" t="s">
        <v>14</v>
      </c>
      <c r="I2745" s="24">
        <v>0.2</v>
      </c>
      <c r="J2745" s="25">
        <v>2000</v>
      </c>
      <c r="K2745" s="26">
        <f t="shared" si="899"/>
        <v>400</v>
      </c>
      <c r="L2745" s="26">
        <f t="shared" si="900"/>
        <v>140</v>
      </c>
      <c r="M2745" s="27">
        <v>0.35</v>
      </c>
      <c r="O2745" s="1"/>
      <c r="P2745" s="2"/>
      <c r="Q2745" s="3"/>
      <c r="R2745" s="5"/>
    </row>
    <row r="2746" spans="1:18" x14ac:dyDescent="0.3">
      <c r="B2746" s="22" t="s">
        <v>20</v>
      </c>
      <c r="C2746" s="22">
        <v>1197831</v>
      </c>
      <c r="D2746" s="23">
        <v>44212</v>
      </c>
      <c r="E2746" s="22" t="s">
        <v>49</v>
      </c>
      <c r="F2746" s="22" t="s">
        <v>98</v>
      </c>
      <c r="G2746" s="22" t="s">
        <v>99</v>
      </c>
      <c r="H2746" s="22" t="s">
        <v>16</v>
      </c>
      <c r="I2746" s="24">
        <v>0.35000000000000003</v>
      </c>
      <c r="J2746" s="25">
        <v>2500</v>
      </c>
      <c r="K2746" s="26">
        <f t="shared" si="899"/>
        <v>875.00000000000011</v>
      </c>
      <c r="L2746" s="26">
        <f t="shared" si="900"/>
        <v>306.25</v>
      </c>
      <c r="M2746" s="27">
        <v>0.35</v>
      </c>
      <c r="O2746" s="1"/>
      <c r="P2746" s="2"/>
      <c r="Q2746" s="3"/>
      <c r="R2746" s="5"/>
    </row>
    <row r="2747" spans="1:18" x14ac:dyDescent="0.3">
      <c r="B2747" s="22" t="s">
        <v>20</v>
      </c>
      <c r="C2747" s="22">
        <v>1197831</v>
      </c>
      <c r="D2747" s="23">
        <v>44212</v>
      </c>
      <c r="E2747" s="22" t="s">
        <v>49</v>
      </c>
      <c r="F2747" s="22" t="s">
        <v>98</v>
      </c>
      <c r="G2747" s="22" t="s">
        <v>99</v>
      </c>
      <c r="H2747" s="22" t="s">
        <v>17</v>
      </c>
      <c r="I2747" s="24">
        <v>0.25000000000000006</v>
      </c>
      <c r="J2747" s="25">
        <v>3500</v>
      </c>
      <c r="K2747" s="26">
        <f t="shared" si="899"/>
        <v>875.00000000000023</v>
      </c>
      <c r="L2747" s="26">
        <f t="shared" si="900"/>
        <v>306.25000000000006</v>
      </c>
      <c r="M2747" s="27">
        <v>0.35</v>
      </c>
      <c r="O2747" s="1"/>
      <c r="P2747" s="2"/>
      <c r="Q2747" s="3"/>
      <c r="R2747" s="5"/>
    </row>
    <row r="2748" spans="1:18" x14ac:dyDescent="0.3">
      <c r="B2748" s="22" t="s">
        <v>20</v>
      </c>
      <c r="C2748" s="22">
        <v>1197831</v>
      </c>
      <c r="D2748" s="23">
        <v>44241</v>
      </c>
      <c r="E2748" s="22" t="s">
        <v>49</v>
      </c>
      <c r="F2748" s="22" t="s">
        <v>98</v>
      </c>
      <c r="G2748" s="22" t="s">
        <v>99</v>
      </c>
      <c r="H2748" s="22" t="s">
        <v>12</v>
      </c>
      <c r="I2748" s="24">
        <v>0.25000000000000006</v>
      </c>
      <c r="J2748" s="25">
        <v>6000</v>
      </c>
      <c r="K2748" s="26">
        <f>I2748*J2748</f>
        <v>1500.0000000000002</v>
      </c>
      <c r="L2748" s="26">
        <f>K2748*M2748</f>
        <v>525</v>
      </c>
      <c r="M2748" s="27">
        <v>0.35</v>
      </c>
      <c r="O2748" s="1"/>
      <c r="P2748" s="2"/>
      <c r="Q2748" s="3"/>
      <c r="R2748" s="5"/>
    </row>
    <row r="2749" spans="1:18" x14ac:dyDescent="0.3">
      <c r="B2749" s="22" t="s">
        <v>20</v>
      </c>
      <c r="C2749" s="22">
        <v>1197831</v>
      </c>
      <c r="D2749" s="23">
        <v>44241</v>
      </c>
      <c r="E2749" s="22" t="s">
        <v>49</v>
      </c>
      <c r="F2749" s="22" t="s">
        <v>98</v>
      </c>
      <c r="G2749" s="22" t="s">
        <v>99</v>
      </c>
      <c r="H2749" s="22" t="s">
        <v>15</v>
      </c>
      <c r="I2749" s="24">
        <v>0.25000000000000006</v>
      </c>
      <c r="J2749" s="25">
        <v>2500</v>
      </c>
      <c r="K2749" s="26">
        <f>I2749*J2749</f>
        <v>625.00000000000011</v>
      </c>
      <c r="L2749" s="26">
        <f>K2749*M2749</f>
        <v>218.75000000000003</v>
      </c>
      <c r="M2749" s="27">
        <v>0.35</v>
      </c>
      <c r="O2749" s="1"/>
      <c r="P2749" s="2"/>
      <c r="Q2749" s="3"/>
      <c r="R2749" s="5"/>
    </row>
    <row r="2750" spans="1:18" x14ac:dyDescent="0.3">
      <c r="B2750" s="22" t="s">
        <v>20</v>
      </c>
      <c r="C2750" s="22">
        <v>1197831</v>
      </c>
      <c r="D2750" s="23">
        <v>44241</v>
      </c>
      <c r="E2750" s="22" t="s">
        <v>49</v>
      </c>
      <c r="F2750" s="22" t="s">
        <v>98</v>
      </c>
      <c r="G2750" s="22" t="s">
        <v>99</v>
      </c>
      <c r="H2750" s="22" t="s">
        <v>13</v>
      </c>
      <c r="I2750" s="24">
        <v>0.15000000000000008</v>
      </c>
      <c r="J2750" s="25">
        <v>3000</v>
      </c>
      <c r="K2750" s="26">
        <f t="shared" ref="K2750:K2753" si="901">I2750*J2750</f>
        <v>450.00000000000023</v>
      </c>
      <c r="L2750" s="26">
        <f t="shared" si="900"/>
        <v>157.50000000000006</v>
      </c>
      <c r="M2750" s="27">
        <v>0.35</v>
      </c>
      <c r="O2750" s="1"/>
      <c r="P2750" s="2"/>
      <c r="Q2750" s="3"/>
      <c r="R2750" s="5"/>
    </row>
    <row r="2751" spans="1:18" x14ac:dyDescent="0.3">
      <c r="B2751" s="22" t="s">
        <v>20</v>
      </c>
      <c r="C2751" s="22">
        <v>1197831</v>
      </c>
      <c r="D2751" s="23">
        <v>44241</v>
      </c>
      <c r="E2751" s="22" t="s">
        <v>49</v>
      </c>
      <c r="F2751" s="22" t="s">
        <v>98</v>
      </c>
      <c r="G2751" s="22" t="s">
        <v>99</v>
      </c>
      <c r="H2751" s="22" t="s">
        <v>14</v>
      </c>
      <c r="I2751" s="24">
        <v>0.2</v>
      </c>
      <c r="J2751" s="25">
        <v>1500</v>
      </c>
      <c r="K2751" s="26">
        <f t="shared" si="901"/>
        <v>300</v>
      </c>
      <c r="L2751" s="26">
        <f t="shared" si="900"/>
        <v>105</v>
      </c>
      <c r="M2751" s="27">
        <v>0.35</v>
      </c>
      <c r="O2751" s="1"/>
      <c r="P2751" s="2"/>
      <c r="Q2751" s="3"/>
      <c r="R2751" s="5"/>
    </row>
    <row r="2752" spans="1:18" x14ac:dyDescent="0.3">
      <c r="B2752" s="22" t="s">
        <v>20</v>
      </c>
      <c r="C2752" s="22">
        <v>1197831</v>
      </c>
      <c r="D2752" s="23">
        <v>44241</v>
      </c>
      <c r="E2752" s="22" t="s">
        <v>49</v>
      </c>
      <c r="F2752" s="22" t="s">
        <v>98</v>
      </c>
      <c r="G2752" s="22" t="s">
        <v>99</v>
      </c>
      <c r="H2752" s="22" t="s">
        <v>16</v>
      </c>
      <c r="I2752" s="24">
        <v>0.35000000000000003</v>
      </c>
      <c r="J2752" s="25">
        <v>2250</v>
      </c>
      <c r="K2752" s="26">
        <f t="shared" si="901"/>
        <v>787.50000000000011</v>
      </c>
      <c r="L2752" s="26">
        <f t="shared" si="900"/>
        <v>275.625</v>
      </c>
      <c r="M2752" s="27">
        <v>0.35</v>
      </c>
      <c r="O2752" s="1"/>
      <c r="P2752" s="2"/>
      <c r="Q2752" s="3"/>
      <c r="R2752" s="5"/>
    </row>
    <row r="2753" spans="2:18" x14ac:dyDescent="0.3">
      <c r="B2753" s="22" t="s">
        <v>20</v>
      </c>
      <c r="C2753" s="22">
        <v>1197831</v>
      </c>
      <c r="D2753" s="23">
        <v>44241</v>
      </c>
      <c r="E2753" s="22" t="s">
        <v>49</v>
      </c>
      <c r="F2753" s="22" t="s">
        <v>98</v>
      </c>
      <c r="G2753" s="22" t="s">
        <v>99</v>
      </c>
      <c r="H2753" s="22" t="s">
        <v>17</v>
      </c>
      <c r="I2753" s="24">
        <v>0.2</v>
      </c>
      <c r="J2753" s="25">
        <v>3250</v>
      </c>
      <c r="K2753" s="26">
        <f t="shared" si="901"/>
        <v>650</v>
      </c>
      <c r="L2753" s="26">
        <f t="shared" si="900"/>
        <v>227.49999999999997</v>
      </c>
      <c r="M2753" s="27">
        <v>0.35</v>
      </c>
      <c r="O2753" s="1"/>
      <c r="P2753" s="2"/>
      <c r="Q2753" s="3"/>
      <c r="R2753" s="5"/>
    </row>
    <row r="2754" spans="2:18" x14ac:dyDescent="0.3">
      <c r="B2754" s="22" t="s">
        <v>20</v>
      </c>
      <c r="C2754" s="22">
        <v>1197831</v>
      </c>
      <c r="D2754" s="23">
        <v>44267</v>
      </c>
      <c r="E2754" s="22" t="s">
        <v>49</v>
      </c>
      <c r="F2754" s="22" t="s">
        <v>98</v>
      </c>
      <c r="G2754" s="22" t="s">
        <v>99</v>
      </c>
      <c r="H2754" s="22" t="s">
        <v>12</v>
      </c>
      <c r="I2754" s="24">
        <v>0.2</v>
      </c>
      <c r="J2754" s="25">
        <v>5450</v>
      </c>
      <c r="K2754" s="26">
        <f>I2754*J2754</f>
        <v>1090</v>
      </c>
      <c r="L2754" s="26">
        <f>K2754*M2754</f>
        <v>381.5</v>
      </c>
      <c r="M2754" s="27">
        <v>0.35</v>
      </c>
      <c r="O2754" s="1"/>
      <c r="P2754" s="2"/>
      <c r="Q2754" s="3"/>
      <c r="R2754" s="5"/>
    </row>
    <row r="2755" spans="2:18" x14ac:dyDescent="0.3">
      <c r="B2755" s="22" t="s">
        <v>20</v>
      </c>
      <c r="C2755" s="22">
        <v>1197831</v>
      </c>
      <c r="D2755" s="23">
        <v>44267</v>
      </c>
      <c r="E2755" s="22" t="s">
        <v>49</v>
      </c>
      <c r="F2755" s="22" t="s">
        <v>98</v>
      </c>
      <c r="G2755" s="22" t="s">
        <v>99</v>
      </c>
      <c r="H2755" s="22" t="s">
        <v>15</v>
      </c>
      <c r="I2755" s="24">
        <v>0.2</v>
      </c>
      <c r="J2755" s="25">
        <v>2250</v>
      </c>
      <c r="K2755" s="26">
        <f>I2755*J2755</f>
        <v>450</v>
      </c>
      <c r="L2755" s="26">
        <f>K2755*M2755</f>
        <v>157.5</v>
      </c>
      <c r="M2755" s="27">
        <v>0.35</v>
      </c>
      <c r="O2755" s="1"/>
      <c r="P2755" s="2"/>
      <c r="Q2755" s="3"/>
      <c r="R2755" s="5"/>
    </row>
    <row r="2756" spans="2:18" x14ac:dyDescent="0.3">
      <c r="B2756" s="22" t="s">
        <v>20</v>
      </c>
      <c r="C2756" s="22">
        <v>1197831</v>
      </c>
      <c r="D2756" s="23">
        <v>44267</v>
      </c>
      <c r="E2756" s="22" t="s">
        <v>49</v>
      </c>
      <c r="F2756" s="22" t="s">
        <v>98</v>
      </c>
      <c r="G2756" s="22" t="s">
        <v>99</v>
      </c>
      <c r="H2756" s="22" t="s">
        <v>13</v>
      </c>
      <c r="I2756" s="24">
        <v>0.10000000000000002</v>
      </c>
      <c r="J2756" s="25">
        <v>2500</v>
      </c>
      <c r="K2756" s="26">
        <f t="shared" ref="K2756:K2759" si="902">I2756*J2756</f>
        <v>250.00000000000006</v>
      </c>
      <c r="L2756" s="26">
        <f t="shared" ref="L2756:L2759" si="903">K2756*M2756</f>
        <v>87.500000000000014</v>
      </c>
      <c r="M2756" s="27">
        <v>0.35</v>
      </c>
      <c r="O2756" s="1"/>
      <c r="P2756" s="2"/>
      <c r="Q2756" s="3"/>
      <c r="R2756" s="5"/>
    </row>
    <row r="2757" spans="2:18" x14ac:dyDescent="0.3">
      <c r="B2757" s="22" t="s">
        <v>20</v>
      </c>
      <c r="C2757" s="22">
        <v>1197831</v>
      </c>
      <c r="D2757" s="23">
        <v>44267</v>
      </c>
      <c r="E2757" s="22" t="s">
        <v>49</v>
      </c>
      <c r="F2757" s="22" t="s">
        <v>98</v>
      </c>
      <c r="G2757" s="22" t="s">
        <v>99</v>
      </c>
      <c r="H2757" s="22" t="s">
        <v>14</v>
      </c>
      <c r="I2757" s="24">
        <v>0.19999999999999996</v>
      </c>
      <c r="J2757" s="25">
        <v>1000</v>
      </c>
      <c r="K2757" s="26">
        <f t="shared" si="902"/>
        <v>199.99999999999994</v>
      </c>
      <c r="L2757" s="26">
        <f t="shared" si="903"/>
        <v>69.999999999999972</v>
      </c>
      <c r="M2757" s="27">
        <v>0.35</v>
      </c>
      <c r="O2757" s="1"/>
      <c r="P2757" s="2"/>
      <c r="Q2757" s="3"/>
      <c r="R2757" s="5"/>
    </row>
    <row r="2758" spans="2:18" x14ac:dyDescent="0.3">
      <c r="B2758" s="22" t="s">
        <v>20</v>
      </c>
      <c r="C2758" s="22">
        <v>1197831</v>
      </c>
      <c r="D2758" s="23">
        <v>44267</v>
      </c>
      <c r="E2758" s="22" t="s">
        <v>49</v>
      </c>
      <c r="F2758" s="22" t="s">
        <v>98</v>
      </c>
      <c r="G2758" s="22" t="s">
        <v>99</v>
      </c>
      <c r="H2758" s="22" t="s">
        <v>16</v>
      </c>
      <c r="I2758" s="24">
        <v>0.35000000000000009</v>
      </c>
      <c r="J2758" s="25">
        <v>1500</v>
      </c>
      <c r="K2758" s="26">
        <f t="shared" si="902"/>
        <v>525.00000000000011</v>
      </c>
      <c r="L2758" s="26">
        <f t="shared" si="903"/>
        <v>183.75000000000003</v>
      </c>
      <c r="M2758" s="27">
        <v>0.35</v>
      </c>
      <c r="O2758" s="1"/>
      <c r="P2758" s="2"/>
      <c r="Q2758" s="3"/>
      <c r="R2758" s="5"/>
    </row>
    <row r="2759" spans="2:18" x14ac:dyDescent="0.3">
      <c r="B2759" s="22" t="s">
        <v>20</v>
      </c>
      <c r="C2759" s="22">
        <v>1197831</v>
      </c>
      <c r="D2759" s="23">
        <v>44267</v>
      </c>
      <c r="E2759" s="22" t="s">
        <v>49</v>
      </c>
      <c r="F2759" s="22" t="s">
        <v>98</v>
      </c>
      <c r="G2759" s="22" t="s">
        <v>99</v>
      </c>
      <c r="H2759" s="22" t="s">
        <v>17</v>
      </c>
      <c r="I2759" s="24">
        <v>0.25</v>
      </c>
      <c r="J2759" s="25">
        <v>2500</v>
      </c>
      <c r="K2759" s="26">
        <f t="shared" si="902"/>
        <v>625</v>
      </c>
      <c r="L2759" s="26">
        <f t="shared" si="903"/>
        <v>218.75</v>
      </c>
      <c r="M2759" s="27">
        <v>0.35</v>
      </c>
      <c r="O2759" s="1"/>
      <c r="P2759" s="2"/>
      <c r="Q2759" s="3"/>
      <c r="R2759" s="5"/>
    </row>
    <row r="2760" spans="2:18" x14ac:dyDescent="0.3">
      <c r="B2760" s="22" t="s">
        <v>20</v>
      </c>
      <c r="C2760" s="22">
        <v>1197831</v>
      </c>
      <c r="D2760" s="23">
        <v>44299</v>
      </c>
      <c r="E2760" s="22" t="s">
        <v>49</v>
      </c>
      <c r="F2760" s="22" t="s">
        <v>98</v>
      </c>
      <c r="G2760" s="22" t="s">
        <v>99</v>
      </c>
      <c r="H2760" s="22" t="s">
        <v>12</v>
      </c>
      <c r="I2760" s="24">
        <v>0.25</v>
      </c>
      <c r="J2760" s="25">
        <v>5000</v>
      </c>
      <c r="K2760" s="26">
        <f>I2760*J2760</f>
        <v>1250</v>
      </c>
      <c r="L2760" s="26">
        <f>K2760*M2760</f>
        <v>437.5</v>
      </c>
      <c r="M2760" s="27">
        <v>0.35</v>
      </c>
      <c r="O2760" s="1"/>
      <c r="P2760" s="2"/>
      <c r="Q2760" s="3"/>
      <c r="R2760" s="5"/>
    </row>
    <row r="2761" spans="2:18" x14ac:dyDescent="0.3">
      <c r="B2761" s="22" t="s">
        <v>20</v>
      </c>
      <c r="C2761" s="22">
        <v>1197831</v>
      </c>
      <c r="D2761" s="23">
        <v>44299</v>
      </c>
      <c r="E2761" s="22" t="s">
        <v>49</v>
      </c>
      <c r="F2761" s="22" t="s">
        <v>98</v>
      </c>
      <c r="G2761" s="22" t="s">
        <v>99</v>
      </c>
      <c r="H2761" s="22" t="s">
        <v>15</v>
      </c>
      <c r="I2761" s="24">
        <v>0.25</v>
      </c>
      <c r="J2761" s="25">
        <v>2000</v>
      </c>
      <c r="K2761" s="26">
        <f>I2761*J2761</f>
        <v>500</v>
      </c>
      <c r="L2761" s="26">
        <f>K2761*M2761</f>
        <v>175</v>
      </c>
      <c r="M2761" s="27">
        <v>0.35</v>
      </c>
      <c r="O2761" s="1"/>
      <c r="P2761" s="2"/>
      <c r="Q2761" s="3"/>
      <c r="R2761" s="5"/>
    </row>
    <row r="2762" spans="2:18" x14ac:dyDescent="0.3">
      <c r="B2762" s="22" t="s">
        <v>20</v>
      </c>
      <c r="C2762" s="22">
        <v>1197831</v>
      </c>
      <c r="D2762" s="23">
        <v>44299</v>
      </c>
      <c r="E2762" s="22" t="s">
        <v>49</v>
      </c>
      <c r="F2762" s="22" t="s">
        <v>98</v>
      </c>
      <c r="G2762" s="22" t="s">
        <v>99</v>
      </c>
      <c r="H2762" s="22" t="s">
        <v>13</v>
      </c>
      <c r="I2762" s="24">
        <v>0.15000000000000002</v>
      </c>
      <c r="J2762" s="25">
        <v>2000</v>
      </c>
      <c r="K2762" s="26">
        <f t="shared" ref="K2762:K2765" si="904">I2762*J2762</f>
        <v>300.00000000000006</v>
      </c>
      <c r="L2762" s="26">
        <f t="shared" ref="L2762:L2765" si="905">K2762*M2762</f>
        <v>105.00000000000001</v>
      </c>
      <c r="M2762" s="27">
        <v>0.35</v>
      </c>
      <c r="O2762" s="1"/>
      <c r="P2762" s="2"/>
      <c r="Q2762" s="3"/>
      <c r="R2762" s="5"/>
    </row>
    <row r="2763" spans="2:18" x14ac:dyDescent="0.3">
      <c r="B2763" s="22" t="s">
        <v>20</v>
      </c>
      <c r="C2763" s="22">
        <v>1197831</v>
      </c>
      <c r="D2763" s="23">
        <v>44299</v>
      </c>
      <c r="E2763" s="22" t="s">
        <v>49</v>
      </c>
      <c r="F2763" s="22" t="s">
        <v>98</v>
      </c>
      <c r="G2763" s="22" t="s">
        <v>99</v>
      </c>
      <c r="H2763" s="22" t="s">
        <v>14</v>
      </c>
      <c r="I2763" s="24">
        <v>0.19999999999999996</v>
      </c>
      <c r="J2763" s="25">
        <v>1250</v>
      </c>
      <c r="K2763" s="26">
        <f t="shared" si="904"/>
        <v>249.99999999999994</v>
      </c>
      <c r="L2763" s="26">
        <f t="shared" si="905"/>
        <v>87.499999999999972</v>
      </c>
      <c r="M2763" s="27">
        <v>0.35</v>
      </c>
      <c r="O2763" s="1"/>
      <c r="P2763" s="2"/>
      <c r="Q2763" s="3"/>
      <c r="R2763" s="5"/>
    </row>
    <row r="2764" spans="2:18" x14ac:dyDescent="0.3">
      <c r="B2764" s="22" t="s">
        <v>20</v>
      </c>
      <c r="C2764" s="22">
        <v>1197831</v>
      </c>
      <c r="D2764" s="23">
        <v>44299</v>
      </c>
      <c r="E2764" s="22" t="s">
        <v>49</v>
      </c>
      <c r="F2764" s="22" t="s">
        <v>98</v>
      </c>
      <c r="G2764" s="22" t="s">
        <v>99</v>
      </c>
      <c r="H2764" s="22" t="s">
        <v>16</v>
      </c>
      <c r="I2764" s="24">
        <v>0.4</v>
      </c>
      <c r="J2764" s="25">
        <v>1500</v>
      </c>
      <c r="K2764" s="26">
        <f t="shared" si="904"/>
        <v>600</v>
      </c>
      <c r="L2764" s="26">
        <f t="shared" si="905"/>
        <v>210</v>
      </c>
      <c r="M2764" s="27">
        <v>0.35</v>
      </c>
      <c r="O2764" s="1"/>
      <c r="P2764" s="2"/>
      <c r="Q2764" s="3"/>
      <c r="R2764" s="5"/>
    </row>
    <row r="2765" spans="2:18" x14ac:dyDescent="0.3">
      <c r="B2765" s="22" t="s">
        <v>20</v>
      </c>
      <c r="C2765" s="22">
        <v>1197831</v>
      </c>
      <c r="D2765" s="23">
        <v>44299</v>
      </c>
      <c r="E2765" s="22" t="s">
        <v>49</v>
      </c>
      <c r="F2765" s="22" t="s">
        <v>98</v>
      </c>
      <c r="G2765" s="22" t="s">
        <v>99</v>
      </c>
      <c r="H2765" s="22" t="s">
        <v>17</v>
      </c>
      <c r="I2765" s="24">
        <v>0.30000000000000004</v>
      </c>
      <c r="J2765" s="25">
        <v>3000</v>
      </c>
      <c r="K2765" s="26">
        <f t="shared" si="904"/>
        <v>900.00000000000011</v>
      </c>
      <c r="L2765" s="26">
        <f t="shared" si="905"/>
        <v>315</v>
      </c>
      <c r="M2765" s="27">
        <v>0.35</v>
      </c>
      <c r="O2765" s="1"/>
      <c r="P2765" s="2"/>
      <c r="Q2765" s="3"/>
      <c r="R2765" s="5"/>
    </row>
    <row r="2766" spans="2:18" x14ac:dyDescent="0.3">
      <c r="B2766" s="22" t="s">
        <v>20</v>
      </c>
      <c r="C2766" s="22">
        <v>1197831</v>
      </c>
      <c r="D2766" s="23">
        <v>44328</v>
      </c>
      <c r="E2766" s="22" t="s">
        <v>49</v>
      </c>
      <c r="F2766" s="22" t="s">
        <v>98</v>
      </c>
      <c r="G2766" s="22" t="s">
        <v>99</v>
      </c>
      <c r="H2766" s="22" t="s">
        <v>12</v>
      </c>
      <c r="I2766" s="24">
        <v>0.4</v>
      </c>
      <c r="J2766" s="25">
        <v>5700</v>
      </c>
      <c r="K2766" s="26">
        <f>I2766*J2766</f>
        <v>2280</v>
      </c>
      <c r="L2766" s="26">
        <f>K2766*M2766</f>
        <v>798</v>
      </c>
      <c r="M2766" s="27">
        <v>0.35</v>
      </c>
      <c r="O2766" s="1"/>
      <c r="P2766" s="2"/>
      <c r="Q2766" s="3"/>
      <c r="R2766" s="5"/>
    </row>
    <row r="2767" spans="2:18" x14ac:dyDescent="0.3">
      <c r="B2767" s="22" t="s">
        <v>20</v>
      </c>
      <c r="C2767" s="22">
        <v>1197831</v>
      </c>
      <c r="D2767" s="23">
        <v>44328</v>
      </c>
      <c r="E2767" s="22" t="s">
        <v>49</v>
      </c>
      <c r="F2767" s="22" t="s">
        <v>98</v>
      </c>
      <c r="G2767" s="22" t="s">
        <v>99</v>
      </c>
      <c r="H2767" s="22" t="s">
        <v>15</v>
      </c>
      <c r="I2767" s="24">
        <v>0.4</v>
      </c>
      <c r="J2767" s="25">
        <v>2750</v>
      </c>
      <c r="K2767" s="26">
        <f>I2767*J2767</f>
        <v>1100</v>
      </c>
      <c r="L2767" s="26">
        <f>K2767*M2767</f>
        <v>385</v>
      </c>
      <c r="M2767" s="27">
        <v>0.35</v>
      </c>
      <c r="O2767" s="1"/>
      <c r="P2767" s="2"/>
      <c r="Q2767" s="3"/>
      <c r="R2767" s="5"/>
    </row>
    <row r="2768" spans="2:18" x14ac:dyDescent="0.3">
      <c r="B2768" s="22" t="s">
        <v>20</v>
      </c>
      <c r="C2768" s="22">
        <v>1197831</v>
      </c>
      <c r="D2768" s="23">
        <v>44328</v>
      </c>
      <c r="E2768" s="22" t="s">
        <v>49</v>
      </c>
      <c r="F2768" s="22" t="s">
        <v>98</v>
      </c>
      <c r="G2768" s="22" t="s">
        <v>99</v>
      </c>
      <c r="H2768" s="22" t="s">
        <v>13</v>
      </c>
      <c r="I2768" s="24">
        <v>0.35000000000000003</v>
      </c>
      <c r="J2768" s="25">
        <v>2500</v>
      </c>
      <c r="K2768" s="26">
        <f t="shared" ref="K2768:K2771" si="906">I2768*J2768</f>
        <v>875.00000000000011</v>
      </c>
      <c r="L2768" s="26">
        <f t="shared" ref="L2768:L2771" si="907">K2768*M2768</f>
        <v>306.25</v>
      </c>
      <c r="M2768" s="27">
        <v>0.35</v>
      </c>
      <c r="O2768" s="1"/>
      <c r="P2768" s="2"/>
      <c r="Q2768" s="3"/>
      <c r="R2768" s="5"/>
    </row>
    <row r="2769" spans="2:18" x14ac:dyDescent="0.3">
      <c r="B2769" s="22" t="s">
        <v>20</v>
      </c>
      <c r="C2769" s="22">
        <v>1197831</v>
      </c>
      <c r="D2769" s="23">
        <v>44328</v>
      </c>
      <c r="E2769" s="22" t="s">
        <v>49</v>
      </c>
      <c r="F2769" s="22" t="s">
        <v>98</v>
      </c>
      <c r="G2769" s="22" t="s">
        <v>99</v>
      </c>
      <c r="H2769" s="22" t="s">
        <v>14</v>
      </c>
      <c r="I2769" s="24">
        <v>0.35000000000000003</v>
      </c>
      <c r="J2769" s="25">
        <v>2000</v>
      </c>
      <c r="K2769" s="26">
        <f t="shared" si="906"/>
        <v>700.00000000000011</v>
      </c>
      <c r="L2769" s="26">
        <f t="shared" si="907"/>
        <v>245.00000000000003</v>
      </c>
      <c r="M2769" s="27">
        <v>0.35</v>
      </c>
      <c r="O2769" s="1"/>
      <c r="P2769" s="2"/>
      <c r="Q2769" s="3"/>
      <c r="R2769" s="5"/>
    </row>
    <row r="2770" spans="2:18" x14ac:dyDescent="0.3">
      <c r="B2770" s="22" t="s">
        <v>20</v>
      </c>
      <c r="C2770" s="22">
        <v>1197831</v>
      </c>
      <c r="D2770" s="23">
        <v>44328</v>
      </c>
      <c r="E2770" s="22" t="s">
        <v>49</v>
      </c>
      <c r="F2770" s="22" t="s">
        <v>98</v>
      </c>
      <c r="G2770" s="22" t="s">
        <v>99</v>
      </c>
      <c r="H2770" s="22" t="s">
        <v>16</v>
      </c>
      <c r="I2770" s="24">
        <v>0.44999999999999996</v>
      </c>
      <c r="J2770" s="25">
        <v>2250</v>
      </c>
      <c r="K2770" s="26">
        <f t="shared" si="906"/>
        <v>1012.4999999999999</v>
      </c>
      <c r="L2770" s="26">
        <f t="shared" si="907"/>
        <v>354.37499999999994</v>
      </c>
      <c r="M2770" s="27">
        <v>0.35</v>
      </c>
      <c r="O2770" s="1"/>
      <c r="P2770" s="2"/>
      <c r="Q2770" s="3"/>
      <c r="R2770" s="5"/>
    </row>
    <row r="2771" spans="2:18" x14ac:dyDescent="0.3">
      <c r="B2771" s="22" t="s">
        <v>20</v>
      </c>
      <c r="C2771" s="22">
        <v>1197831</v>
      </c>
      <c r="D2771" s="23">
        <v>44328</v>
      </c>
      <c r="E2771" s="22" t="s">
        <v>49</v>
      </c>
      <c r="F2771" s="22" t="s">
        <v>98</v>
      </c>
      <c r="G2771" s="22" t="s">
        <v>99</v>
      </c>
      <c r="H2771" s="22" t="s">
        <v>17</v>
      </c>
      <c r="I2771" s="24">
        <v>0.44999999999999996</v>
      </c>
      <c r="J2771" s="25">
        <v>3250</v>
      </c>
      <c r="K2771" s="26">
        <f t="shared" si="906"/>
        <v>1462.4999999999998</v>
      </c>
      <c r="L2771" s="26">
        <f t="shared" si="907"/>
        <v>511.87499999999989</v>
      </c>
      <c r="M2771" s="27">
        <v>0.35</v>
      </c>
      <c r="O2771" s="1"/>
      <c r="P2771" s="2"/>
      <c r="Q2771" s="3"/>
      <c r="R2771" s="5"/>
    </row>
    <row r="2772" spans="2:18" x14ac:dyDescent="0.3">
      <c r="B2772" s="22" t="s">
        <v>20</v>
      </c>
      <c r="C2772" s="22">
        <v>1197831</v>
      </c>
      <c r="D2772" s="23">
        <v>44361</v>
      </c>
      <c r="E2772" s="22" t="s">
        <v>49</v>
      </c>
      <c r="F2772" s="22" t="s">
        <v>98</v>
      </c>
      <c r="G2772" s="22" t="s">
        <v>99</v>
      </c>
      <c r="H2772" s="22" t="s">
        <v>12</v>
      </c>
      <c r="I2772" s="24">
        <v>0.39999999999999997</v>
      </c>
      <c r="J2772" s="25">
        <v>5750</v>
      </c>
      <c r="K2772" s="26">
        <f>I2772*J2772</f>
        <v>2300</v>
      </c>
      <c r="L2772" s="26">
        <f>K2772*M2772</f>
        <v>805</v>
      </c>
      <c r="M2772" s="27">
        <v>0.35</v>
      </c>
      <c r="O2772" s="1"/>
      <c r="P2772" s="2"/>
      <c r="Q2772" s="3"/>
      <c r="R2772" s="5"/>
    </row>
    <row r="2773" spans="2:18" x14ac:dyDescent="0.3">
      <c r="B2773" s="22" t="s">
        <v>20</v>
      </c>
      <c r="C2773" s="22">
        <v>1197831</v>
      </c>
      <c r="D2773" s="23">
        <v>44361</v>
      </c>
      <c r="E2773" s="22" t="s">
        <v>49</v>
      </c>
      <c r="F2773" s="22" t="s">
        <v>98</v>
      </c>
      <c r="G2773" s="22" t="s">
        <v>99</v>
      </c>
      <c r="H2773" s="22" t="s">
        <v>15</v>
      </c>
      <c r="I2773" s="24">
        <v>0.35000000000000003</v>
      </c>
      <c r="J2773" s="25">
        <v>3250</v>
      </c>
      <c r="K2773" s="26">
        <f>I2773*J2773</f>
        <v>1137.5</v>
      </c>
      <c r="L2773" s="26">
        <f>K2773*M2773</f>
        <v>398.125</v>
      </c>
      <c r="M2773" s="27">
        <v>0.35</v>
      </c>
      <c r="O2773" s="1"/>
      <c r="P2773" s="2"/>
      <c r="Q2773" s="3"/>
      <c r="R2773" s="5"/>
    </row>
    <row r="2774" spans="2:18" x14ac:dyDescent="0.3">
      <c r="B2774" s="22" t="s">
        <v>20</v>
      </c>
      <c r="C2774" s="22">
        <v>1197831</v>
      </c>
      <c r="D2774" s="23">
        <v>44361</v>
      </c>
      <c r="E2774" s="22" t="s">
        <v>49</v>
      </c>
      <c r="F2774" s="22" t="s">
        <v>98</v>
      </c>
      <c r="G2774" s="22" t="s">
        <v>99</v>
      </c>
      <c r="H2774" s="22" t="s">
        <v>13</v>
      </c>
      <c r="I2774" s="24">
        <v>0.4</v>
      </c>
      <c r="J2774" s="25">
        <v>3000</v>
      </c>
      <c r="K2774" s="26">
        <f t="shared" ref="K2774:K2777" si="908">I2774*J2774</f>
        <v>1200</v>
      </c>
      <c r="L2774" s="26">
        <f t="shared" ref="L2774:L2777" si="909">K2774*M2774</f>
        <v>420</v>
      </c>
      <c r="M2774" s="27">
        <v>0.35</v>
      </c>
      <c r="O2774" s="1"/>
      <c r="P2774" s="2"/>
      <c r="Q2774" s="3"/>
      <c r="R2774" s="5"/>
    </row>
    <row r="2775" spans="2:18" x14ac:dyDescent="0.3">
      <c r="B2775" s="22" t="s">
        <v>20</v>
      </c>
      <c r="C2775" s="22">
        <v>1197831</v>
      </c>
      <c r="D2775" s="23">
        <v>44361</v>
      </c>
      <c r="E2775" s="22" t="s">
        <v>49</v>
      </c>
      <c r="F2775" s="22" t="s">
        <v>98</v>
      </c>
      <c r="G2775" s="22" t="s">
        <v>99</v>
      </c>
      <c r="H2775" s="22" t="s">
        <v>14</v>
      </c>
      <c r="I2775" s="24">
        <v>0.4</v>
      </c>
      <c r="J2775" s="25">
        <v>2750</v>
      </c>
      <c r="K2775" s="26">
        <f t="shared" si="908"/>
        <v>1100</v>
      </c>
      <c r="L2775" s="26">
        <f t="shared" si="909"/>
        <v>385</v>
      </c>
      <c r="M2775" s="27">
        <v>0.35</v>
      </c>
      <c r="O2775" s="1"/>
      <c r="P2775" s="2"/>
      <c r="Q2775" s="3"/>
      <c r="R2775" s="5"/>
    </row>
    <row r="2776" spans="2:18" x14ac:dyDescent="0.3">
      <c r="B2776" s="22" t="s">
        <v>20</v>
      </c>
      <c r="C2776" s="22">
        <v>1197831</v>
      </c>
      <c r="D2776" s="23">
        <v>44361</v>
      </c>
      <c r="E2776" s="22" t="s">
        <v>49</v>
      </c>
      <c r="F2776" s="22" t="s">
        <v>98</v>
      </c>
      <c r="G2776" s="22" t="s">
        <v>99</v>
      </c>
      <c r="H2776" s="22" t="s">
        <v>16</v>
      </c>
      <c r="I2776" s="24">
        <v>0.54999999999999993</v>
      </c>
      <c r="J2776" s="25">
        <v>2750</v>
      </c>
      <c r="K2776" s="26">
        <f t="shared" si="908"/>
        <v>1512.4999999999998</v>
      </c>
      <c r="L2776" s="26">
        <f t="shared" si="909"/>
        <v>529.37499999999989</v>
      </c>
      <c r="M2776" s="27">
        <v>0.35</v>
      </c>
      <c r="O2776" s="1"/>
      <c r="P2776" s="2"/>
      <c r="Q2776" s="3"/>
      <c r="R2776" s="5"/>
    </row>
    <row r="2777" spans="2:18" x14ac:dyDescent="0.3">
      <c r="B2777" s="22" t="s">
        <v>20</v>
      </c>
      <c r="C2777" s="22">
        <v>1197831</v>
      </c>
      <c r="D2777" s="23">
        <v>44361</v>
      </c>
      <c r="E2777" s="22" t="s">
        <v>49</v>
      </c>
      <c r="F2777" s="22" t="s">
        <v>98</v>
      </c>
      <c r="G2777" s="22" t="s">
        <v>99</v>
      </c>
      <c r="H2777" s="22" t="s">
        <v>17</v>
      </c>
      <c r="I2777" s="24">
        <v>0.6</v>
      </c>
      <c r="J2777" s="25">
        <v>4500</v>
      </c>
      <c r="K2777" s="26">
        <f t="shared" si="908"/>
        <v>2700</v>
      </c>
      <c r="L2777" s="26">
        <f t="shared" si="909"/>
        <v>944.99999999999989</v>
      </c>
      <c r="M2777" s="27">
        <v>0.35</v>
      </c>
      <c r="O2777" s="1"/>
      <c r="P2777" s="2"/>
      <c r="Q2777" s="3"/>
      <c r="R2777" s="5"/>
    </row>
    <row r="2778" spans="2:18" x14ac:dyDescent="0.3">
      <c r="B2778" s="22" t="s">
        <v>20</v>
      </c>
      <c r="C2778" s="22">
        <v>1197831</v>
      </c>
      <c r="D2778" s="23">
        <v>44389</v>
      </c>
      <c r="E2778" s="22" t="s">
        <v>49</v>
      </c>
      <c r="F2778" s="22" t="s">
        <v>98</v>
      </c>
      <c r="G2778" s="22" t="s">
        <v>99</v>
      </c>
      <c r="H2778" s="22" t="s">
        <v>12</v>
      </c>
      <c r="I2778" s="24">
        <v>0.54999999999999993</v>
      </c>
      <c r="J2778" s="25">
        <v>6750</v>
      </c>
      <c r="K2778" s="26">
        <f>I2778*J2778</f>
        <v>3712.4999999999995</v>
      </c>
      <c r="L2778" s="26">
        <f>K2778*M2778</f>
        <v>1299.3749999999998</v>
      </c>
      <c r="M2778" s="27">
        <v>0.35</v>
      </c>
      <c r="O2778" s="1"/>
      <c r="P2778" s="2"/>
      <c r="Q2778" s="3"/>
      <c r="R2778" s="5"/>
    </row>
    <row r="2779" spans="2:18" x14ac:dyDescent="0.3">
      <c r="B2779" s="22" t="s">
        <v>20</v>
      </c>
      <c r="C2779" s="22">
        <v>1197831</v>
      </c>
      <c r="D2779" s="23">
        <v>44389</v>
      </c>
      <c r="E2779" s="22" t="s">
        <v>49</v>
      </c>
      <c r="F2779" s="22" t="s">
        <v>98</v>
      </c>
      <c r="G2779" s="22" t="s">
        <v>99</v>
      </c>
      <c r="H2779" s="22" t="s">
        <v>15</v>
      </c>
      <c r="I2779" s="24">
        <v>0.5</v>
      </c>
      <c r="J2779" s="25">
        <v>4250</v>
      </c>
      <c r="K2779" s="26">
        <f>I2779*J2779</f>
        <v>2125</v>
      </c>
      <c r="L2779" s="26">
        <f>K2779*M2779</f>
        <v>743.75</v>
      </c>
      <c r="M2779" s="27">
        <v>0.35</v>
      </c>
      <c r="O2779" s="1"/>
      <c r="P2779" s="2"/>
      <c r="Q2779" s="3"/>
      <c r="R2779" s="5"/>
    </row>
    <row r="2780" spans="2:18" x14ac:dyDescent="0.3">
      <c r="B2780" s="22" t="s">
        <v>20</v>
      </c>
      <c r="C2780" s="22">
        <v>1197831</v>
      </c>
      <c r="D2780" s="23">
        <v>44389</v>
      </c>
      <c r="E2780" s="22" t="s">
        <v>49</v>
      </c>
      <c r="F2780" s="22" t="s">
        <v>98</v>
      </c>
      <c r="G2780" s="22" t="s">
        <v>99</v>
      </c>
      <c r="H2780" s="22" t="s">
        <v>13</v>
      </c>
      <c r="I2780" s="24">
        <v>0.45</v>
      </c>
      <c r="J2780" s="25">
        <v>3500</v>
      </c>
      <c r="K2780" s="26">
        <f t="shared" ref="K2780:K2783" si="910">I2780*J2780</f>
        <v>1575</v>
      </c>
      <c r="L2780" s="26">
        <f t="shared" ref="L2780:L2783" si="911">K2780*M2780</f>
        <v>551.25</v>
      </c>
      <c r="M2780" s="27">
        <v>0.35</v>
      </c>
      <c r="O2780" s="1"/>
      <c r="P2780" s="2"/>
      <c r="Q2780" s="3"/>
      <c r="R2780" s="5"/>
    </row>
    <row r="2781" spans="2:18" x14ac:dyDescent="0.3">
      <c r="B2781" s="22" t="s">
        <v>20</v>
      </c>
      <c r="C2781" s="22">
        <v>1197831</v>
      </c>
      <c r="D2781" s="23">
        <v>44389</v>
      </c>
      <c r="E2781" s="22" t="s">
        <v>49</v>
      </c>
      <c r="F2781" s="22" t="s">
        <v>98</v>
      </c>
      <c r="G2781" s="22" t="s">
        <v>99</v>
      </c>
      <c r="H2781" s="22" t="s">
        <v>14</v>
      </c>
      <c r="I2781" s="24">
        <v>0.45</v>
      </c>
      <c r="J2781" s="25">
        <v>3000</v>
      </c>
      <c r="K2781" s="26">
        <f t="shared" si="910"/>
        <v>1350</v>
      </c>
      <c r="L2781" s="26">
        <f t="shared" si="911"/>
        <v>472.49999999999994</v>
      </c>
      <c r="M2781" s="27">
        <v>0.35</v>
      </c>
      <c r="O2781" s="1"/>
      <c r="P2781" s="2"/>
      <c r="Q2781" s="3"/>
      <c r="R2781" s="5"/>
    </row>
    <row r="2782" spans="2:18" x14ac:dyDescent="0.3">
      <c r="B2782" s="22" t="s">
        <v>20</v>
      </c>
      <c r="C2782" s="22">
        <v>1197831</v>
      </c>
      <c r="D2782" s="23">
        <v>44389</v>
      </c>
      <c r="E2782" s="22" t="s">
        <v>49</v>
      </c>
      <c r="F2782" s="22" t="s">
        <v>98</v>
      </c>
      <c r="G2782" s="22" t="s">
        <v>99</v>
      </c>
      <c r="H2782" s="22" t="s">
        <v>16</v>
      </c>
      <c r="I2782" s="24">
        <v>0.6</v>
      </c>
      <c r="J2782" s="25">
        <v>3250</v>
      </c>
      <c r="K2782" s="26">
        <f t="shared" si="910"/>
        <v>1950</v>
      </c>
      <c r="L2782" s="26">
        <f t="shared" si="911"/>
        <v>682.5</v>
      </c>
      <c r="M2782" s="27">
        <v>0.35</v>
      </c>
      <c r="O2782" s="1"/>
      <c r="P2782" s="2"/>
      <c r="Q2782" s="3"/>
      <c r="R2782" s="5"/>
    </row>
    <row r="2783" spans="2:18" x14ac:dyDescent="0.3">
      <c r="B2783" s="22" t="s">
        <v>20</v>
      </c>
      <c r="C2783" s="22">
        <v>1197831</v>
      </c>
      <c r="D2783" s="23">
        <v>44389</v>
      </c>
      <c r="E2783" s="22" t="s">
        <v>49</v>
      </c>
      <c r="F2783" s="22" t="s">
        <v>98</v>
      </c>
      <c r="G2783" s="22" t="s">
        <v>99</v>
      </c>
      <c r="H2783" s="22" t="s">
        <v>17</v>
      </c>
      <c r="I2783" s="24">
        <v>0.65</v>
      </c>
      <c r="J2783" s="25">
        <v>5000</v>
      </c>
      <c r="K2783" s="26">
        <f t="shared" si="910"/>
        <v>3250</v>
      </c>
      <c r="L2783" s="26">
        <f t="shared" si="911"/>
        <v>1137.5</v>
      </c>
      <c r="M2783" s="27">
        <v>0.35</v>
      </c>
      <c r="O2783" s="1"/>
      <c r="P2783" s="2"/>
      <c r="Q2783" s="3"/>
      <c r="R2783" s="5"/>
    </row>
    <row r="2784" spans="2:18" x14ac:dyDescent="0.3">
      <c r="B2784" s="22" t="s">
        <v>20</v>
      </c>
      <c r="C2784" s="22">
        <v>1197831</v>
      </c>
      <c r="D2784" s="23">
        <v>44421</v>
      </c>
      <c r="E2784" s="22" t="s">
        <v>49</v>
      </c>
      <c r="F2784" s="22" t="s">
        <v>98</v>
      </c>
      <c r="G2784" s="22" t="s">
        <v>99</v>
      </c>
      <c r="H2784" s="22" t="s">
        <v>12</v>
      </c>
      <c r="I2784" s="24">
        <v>0.6</v>
      </c>
      <c r="J2784" s="25">
        <v>6500</v>
      </c>
      <c r="K2784" s="26">
        <f>I2784*J2784</f>
        <v>3900</v>
      </c>
      <c r="L2784" s="26">
        <f>K2784*M2784</f>
        <v>1365</v>
      </c>
      <c r="M2784" s="27">
        <v>0.35</v>
      </c>
      <c r="O2784" s="1"/>
      <c r="P2784" s="2"/>
      <c r="Q2784" s="3"/>
      <c r="R2784" s="5"/>
    </row>
    <row r="2785" spans="2:18" x14ac:dyDescent="0.3">
      <c r="B2785" s="22" t="s">
        <v>20</v>
      </c>
      <c r="C2785" s="22">
        <v>1197831</v>
      </c>
      <c r="D2785" s="23">
        <v>44421</v>
      </c>
      <c r="E2785" s="22" t="s">
        <v>49</v>
      </c>
      <c r="F2785" s="22" t="s">
        <v>98</v>
      </c>
      <c r="G2785" s="22" t="s">
        <v>99</v>
      </c>
      <c r="H2785" s="22" t="s">
        <v>15</v>
      </c>
      <c r="I2785" s="24">
        <v>0.55000000000000004</v>
      </c>
      <c r="J2785" s="25">
        <v>4250</v>
      </c>
      <c r="K2785" s="26">
        <f>I2785*J2785</f>
        <v>2337.5</v>
      </c>
      <c r="L2785" s="26">
        <f>K2785*M2785</f>
        <v>818.125</v>
      </c>
      <c r="M2785" s="27">
        <v>0.35</v>
      </c>
      <c r="O2785" s="1"/>
      <c r="P2785" s="2"/>
      <c r="Q2785" s="3"/>
      <c r="R2785" s="5"/>
    </row>
    <row r="2786" spans="2:18" x14ac:dyDescent="0.3">
      <c r="B2786" s="22" t="s">
        <v>20</v>
      </c>
      <c r="C2786" s="22">
        <v>1197831</v>
      </c>
      <c r="D2786" s="23">
        <v>44421</v>
      </c>
      <c r="E2786" s="22" t="s">
        <v>49</v>
      </c>
      <c r="F2786" s="22" t="s">
        <v>98</v>
      </c>
      <c r="G2786" s="22" t="s">
        <v>99</v>
      </c>
      <c r="H2786" s="22" t="s">
        <v>13</v>
      </c>
      <c r="I2786" s="24">
        <v>0.5</v>
      </c>
      <c r="J2786" s="25">
        <v>3500</v>
      </c>
      <c r="K2786" s="26">
        <f t="shared" ref="K2786:K2789" si="912">I2786*J2786</f>
        <v>1750</v>
      </c>
      <c r="L2786" s="26">
        <f t="shared" ref="L2786:L2789" si="913">K2786*M2786</f>
        <v>612.5</v>
      </c>
      <c r="M2786" s="27">
        <v>0.35</v>
      </c>
      <c r="O2786" s="1"/>
      <c r="P2786" s="2"/>
      <c r="Q2786" s="3"/>
      <c r="R2786" s="5"/>
    </row>
    <row r="2787" spans="2:18" x14ac:dyDescent="0.3">
      <c r="B2787" s="22" t="s">
        <v>20</v>
      </c>
      <c r="C2787" s="22">
        <v>1197831</v>
      </c>
      <c r="D2787" s="23">
        <v>44421</v>
      </c>
      <c r="E2787" s="22" t="s">
        <v>49</v>
      </c>
      <c r="F2787" s="22" t="s">
        <v>98</v>
      </c>
      <c r="G2787" s="22" t="s">
        <v>99</v>
      </c>
      <c r="H2787" s="22" t="s">
        <v>14</v>
      </c>
      <c r="I2787" s="24">
        <v>0.4</v>
      </c>
      <c r="J2787" s="25">
        <v>3000</v>
      </c>
      <c r="K2787" s="26">
        <f t="shared" si="912"/>
        <v>1200</v>
      </c>
      <c r="L2787" s="26">
        <f t="shared" si="913"/>
        <v>420</v>
      </c>
      <c r="M2787" s="27">
        <v>0.35</v>
      </c>
      <c r="O2787" s="1"/>
      <c r="P2787" s="2"/>
      <c r="Q2787" s="3"/>
      <c r="R2787" s="5"/>
    </row>
    <row r="2788" spans="2:18" x14ac:dyDescent="0.3">
      <c r="B2788" s="22" t="s">
        <v>20</v>
      </c>
      <c r="C2788" s="22">
        <v>1197831</v>
      </c>
      <c r="D2788" s="23">
        <v>44421</v>
      </c>
      <c r="E2788" s="22" t="s">
        <v>49</v>
      </c>
      <c r="F2788" s="22" t="s">
        <v>98</v>
      </c>
      <c r="G2788" s="22" t="s">
        <v>99</v>
      </c>
      <c r="H2788" s="22" t="s">
        <v>16</v>
      </c>
      <c r="I2788" s="24">
        <v>0.5</v>
      </c>
      <c r="J2788" s="25">
        <v>2750</v>
      </c>
      <c r="K2788" s="26">
        <f t="shared" si="912"/>
        <v>1375</v>
      </c>
      <c r="L2788" s="26">
        <f t="shared" si="913"/>
        <v>481.24999999999994</v>
      </c>
      <c r="M2788" s="27">
        <v>0.35</v>
      </c>
      <c r="O2788" s="1"/>
      <c r="P2788" s="2"/>
      <c r="Q2788" s="3"/>
      <c r="R2788" s="5"/>
    </row>
    <row r="2789" spans="2:18" x14ac:dyDescent="0.3">
      <c r="B2789" s="22" t="s">
        <v>20</v>
      </c>
      <c r="C2789" s="22">
        <v>1197831</v>
      </c>
      <c r="D2789" s="23">
        <v>44421</v>
      </c>
      <c r="E2789" s="22" t="s">
        <v>49</v>
      </c>
      <c r="F2789" s="22" t="s">
        <v>98</v>
      </c>
      <c r="G2789" s="22" t="s">
        <v>99</v>
      </c>
      <c r="H2789" s="22" t="s">
        <v>17</v>
      </c>
      <c r="I2789" s="24">
        <v>0.55000000000000004</v>
      </c>
      <c r="J2789" s="25">
        <v>4500</v>
      </c>
      <c r="K2789" s="26">
        <f t="shared" si="912"/>
        <v>2475</v>
      </c>
      <c r="L2789" s="26">
        <f t="shared" si="913"/>
        <v>866.25</v>
      </c>
      <c r="M2789" s="27">
        <v>0.35</v>
      </c>
      <c r="O2789" s="1"/>
      <c r="P2789" s="2"/>
      <c r="Q2789" s="3"/>
      <c r="R2789" s="5"/>
    </row>
    <row r="2790" spans="2:18" x14ac:dyDescent="0.3">
      <c r="B2790" s="22" t="s">
        <v>20</v>
      </c>
      <c r="C2790" s="22">
        <v>1197831</v>
      </c>
      <c r="D2790" s="23">
        <v>44451</v>
      </c>
      <c r="E2790" s="22" t="s">
        <v>49</v>
      </c>
      <c r="F2790" s="22" t="s">
        <v>98</v>
      </c>
      <c r="G2790" s="22" t="s">
        <v>99</v>
      </c>
      <c r="H2790" s="22" t="s">
        <v>12</v>
      </c>
      <c r="I2790" s="24">
        <v>0.5</v>
      </c>
      <c r="J2790" s="25">
        <v>5500</v>
      </c>
      <c r="K2790" s="26">
        <f>I2790*J2790</f>
        <v>2750</v>
      </c>
      <c r="L2790" s="26">
        <f>K2790*M2790</f>
        <v>962.49999999999989</v>
      </c>
      <c r="M2790" s="27">
        <v>0.35</v>
      </c>
      <c r="O2790" s="1"/>
      <c r="P2790" s="2"/>
      <c r="Q2790" s="3"/>
      <c r="R2790" s="5"/>
    </row>
    <row r="2791" spans="2:18" x14ac:dyDescent="0.3">
      <c r="B2791" s="22" t="s">
        <v>20</v>
      </c>
      <c r="C2791" s="22">
        <v>1197831</v>
      </c>
      <c r="D2791" s="23">
        <v>44451</v>
      </c>
      <c r="E2791" s="22" t="s">
        <v>49</v>
      </c>
      <c r="F2791" s="22" t="s">
        <v>98</v>
      </c>
      <c r="G2791" s="22" t="s">
        <v>99</v>
      </c>
      <c r="H2791" s="22" t="s">
        <v>15</v>
      </c>
      <c r="I2791" s="24">
        <v>0.40000000000000013</v>
      </c>
      <c r="J2791" s="25">
        <v>3500</v>
      </c>
      <c r="K2791" s="26">
        <f>I2791*J2791</f>
        <v>1400.0000000000005</v>
      </c>
      <c r="L2791" s="26">
        <f>K2791*M2791</f>
        <v>490.00000000000011</v>
      </c>
      <c r="M2791" s="27">
        <v>0.35</v>
      </c>
      <c r="O2791" s="1"/>
      <c r="P2791" s="2"/>
      <c r="Q2791" s="3"/>
      <c r="R2791" s="5"/>
    </row>
    <row r="2792" spans="2:18" x14ac:dyDescent="0.3">
      <c r="B2792" s="22" t="s">
        <v>20</v>
      </c>
      <c r="C2792" s="22">
        <v>1197831</v>
      </c>
      <c r="D2792" s="23">
        <v>44451</v>
      </c>
      <c r="E2792" s="22" t="s">
        <v>49</v>
      </c>
      <c r="F2792" s="22" t="s">
        <v>98</v>
      </c>
      <c r="G2792" s="22" t="s">
        <v>99</v>
      </c>
      <c r="H2792" s="22" t="s">
        <v>13</v>
      </c>
      <c r="I2792" s="24">
        <v>0.15000000000000008</v>
      </c>
      <c r="J2792" s="25">
        <v>2500</v>
      </c>
      <c r="K2792" s="26">
        <f t="shared" ref="K2792:K2795" si="914">I2792*J2792</f>
        <v>375.00000000000017</v>
      </c>
      <c r="L2792" s="26">
        <f t="shared" ref="L2792:L2795" si="915">K2792*M2792</f>
        <v>131.25000000000006</v>
      </c>
      <c r="M2792" s="27">
        <v>0.35</v>
      </c>
      <c r="O2792" s="1"/>
      <c r="P2792" s="2"/>
      <c r="Q2792" s="3"/>
      <c r="R2792" s="5"/>
    </row>
    <row r="2793" spans="2:18" x14ac:dyDescent="0.3">
      <c r="B2793" s="22" t="s">
        <v>20</v>
      </c>
      <c r="C2793" s="22">
        <v>1197831</v>
      </c>
      <c r="D2793" s="23">
        <v>44451</v>
      </c>
      <c r="E2793" s="22" t="s">
        <v>49</v>
      </c>
      <c r="F2793" s="22" t="s">
        <v>98</v>
      </c>
      <c r="G2793" s="22" t="s">
        <v>99</v>
      </c>
      <c r="H2793" s="22" t="s">
        <v>14</v>
      </c>
      <c r="I2793" s="24">
        <v>0.15000000000000008</v>
      </c>
      <c r="J2793" s="25">
        <v>2250</v>
      </c>
      <c r="K2793" s="26">
        <f t="shared" si="914"/>
        <v>337.50000000000017</v>
      </c>
      <c r="L2793" s="26">
        <f t="shared" si="915"/>
        <v>118.12500000000006</v>
      </c>
      <c r="M2793" s="27">
        <v>0.35</v>
      </c>
      <c r="O2793" s="1"/>
      <c r="P2793" s="2"/>
      <c r="Q2793" s="3"/>
      <c r="R2793" s="5"/>
    </row>
    <row r="2794" spans="2:18" x14ac:dyDescent="0.3">
      <c r="B2794" s="22" t="s">
        <v>20</v>
      </c>
      <c r="C2794" s="22">
        <v>1197831</v>
      </c>
      <c r="D2794" s="23">
        <v>44451</v>
      </c>
      <c r="E2794" s="22" t="s">
        <v>49</v>
      </c>
      <c r="F2794" s="22" t="s">
        <v>98</v>
      </c>
      <c r="G2794" s="22" t="s">
        <v>99</v>
      </c>
      <c r="H2794" s="22" t="s">
        <v>16</v>
      </c>
      <c r="I2794" s="24">
        <v>0.25000000000000006</v>
      </c>
      <c r="J2794" s="25">
        <v>2250</v>
      </c>
      <c r="K2794" s="26">
        <f t="shared" si="914"/>
        <v>562.50000000000011</v>
      </c>
      <c r="L2794" s="26">
        <f t="shared" si="915"/>
        <v>196.87500000000003</v>
      </c>
      <c r="M2794" s="27">
        <v>0.35</v>
      </c>
      <c r="O2794" s="1"/>
      <c r="P2794" s="2"/>
      <c r="Q2794" s="3"/>
      <c r="R2794" s="5"/>
    </row>
    <row r="2795" spans="2:18" x14ac:dyDescent="0.3">
      <c r="B2795" s="22" t="s">
        <v>20</v>
      </c>
      <c r="C2795" s="22">
        <v>1197831</v>
      </c>
      <c r="D2795" s="23">
        <v>44451</v>
      </c>
      <c r="E2795" s="22" t="s">
        <v>49</v>
      </c>
      <c r="F2795" s="22" t="s">
        <v>98</v>
      </c>
      <c r="G2795" s="22" t="s">
        <v>99</v>
      </c>
      <c r="H2795" s="22" t="s">
        <v>17</v>
      </c>
      <c r="I2795" s="24">
        <v>0.3000000000000001</v>
      </c>
      <c r="J2795" s="25">
        <v>3250</v>
      </c>
      <c r="K2795" s="26">
        <f t="shared" si="914"/>
        <v>975.00000000000034</v>
      </c>
      <c r="L2795" s="26">
        <f t="shared" si="915"/>
        <v>341.25000000000011</v>
      </c>
      <c r="M2795" s="27">
        <v>0.35</v>
      </c>
      <c r="O2795" s="1"/>
      <c r="P2795" s="2"/>
      <c r="Q2795" s="3"/>
      <c r="R2795" s="5"/>
    </row>
    <row r="2796" spans="2:18" x14ac:dyDescent="0.3">
      <c r="B2796" s="22" t="s">
        <v>20</v>
      </c>
      <c r="C2796" s="22">
        <v>1197831</v>
      </c>
      <c r="D2796" s="23">
        <v>44483</v>
      </c>
      <c r="E2796" s="22" t="s">
        <v>49</v>
      </c>
      <c r="F2796" s="22" t="s">
        <v>98</v>
      </c>
      <c r="G2796" s="22" t="s">
        <v>99</v>
      </c>
      <c r="H2796" s="22" t="s">
        <v>12</v>
      </c>
      <c r="I2796" s="24">
        <v>0.3000000000000001</v>
      </c>
      <c r="J2796" s="25">
        <v>5000</v>
      </c>
      <c r="K2796" s="26">
        <f>I2796*J2796</f>
        <v>1500.0000000000005</v>
      </c>
      <c r="L2796" s="26">
        <f>K2796*M2796</f>
        <v>525.00000000000011</v>
      </c>
      <c r="M2796" s="27">
        <v>0.35</v>
      </c>
      <c r="O2796" s="1"/>
      <c r="P2796" s="2"/>
      <c r="Q2796" s="3"/>
      <c r="R2796" s="5"/>
    </row>
    <row r="2797" spans="2:18" x14ac:dyDescent="0.3">
      <c r="B2797" s="22" t="s">
        <v>20</v>
      </c>
      <c r="C2797" s="22">
        <v>1197831</v>
      </c>
      <c r="D2797" s="23">
        <v>44483</v>
      </c>
      <c r="E2797" s="22" t="s">
        <v>49</v>
      </c>
      <c r="F2797" s="22" t="s">
        <v>98</v>
      </c>
      <c r="G2797" s="22" t="s">
        <v>99</v>
      </c>
      <c r="H2797" s="22" t="s">
        <v>15</v>
      </c>
      <c r="I2797" s="24">
        <v>0.20000000000000012</v>
      </c>
      <c r="J2797" s="25">
        <v>3250</v>
      </c>
      <c r="K2797" s="26">
        <f>I2797*J2797</f>
        <v>650.00000000000034</v>
      </c>
      <c r="L2797" s="26">
        <f>K2797*M2797</f>
        <v>227.50000000000011</v>
      </c>
      <c r="M2797" s="27">
        <v>0.35</v>
      </c>
      <c r="O2797" s="1"/>
      <c r="P2797" s="2"/>
      <c r="Q2797" s="3"/>
      <c r="R2797" s="5"/>
    </row>
    <row r="2798" spans="2:18" x14ac:dyDescent="0.3">
      <c r="B2798" s="22" t="s">
        <v>20</v>
      </c>
      <c r="C2798" s="22">
        <v>1197831</v>
      </c>
      <c r="D2798" s="23">
        <v>44483</v>
      </c>
      <c r="E2798" s="22" t="s">
        <v>49</v>
      </c>
      <c r="F2798" s="22" t="s">
        <v>98</v>
      </c>
      <c r="G2798" s="22" t="s">
        <v>99</v>
      </c>
      <c r="H2798" s="22" t="s">
        <v>13</v>
      </c>
      <c r="I2798" s="24">
        <v>0.20000000000000012</v>
      </c>
      <c r="J2798" s="25">
        <v>2000</v>
      </c>
      <c r="K2798" s="26">
        <f t="shared" ref="K2798:K2801" si="916">I2798*J2798</f>
        <v>400.00000000000023</v>
      </c>
      <c r="L2798" s="26">
        <f t="shared" ref="L2798:L2801" si="917">K2798*M2798</f>
        <v>140.00000000000006</v>
      </c>
      <c r="M2798" s="27">
        <v>0.35</v>
      </c>
      <c r="O2798" s="1"/>
      <c r="P2798" s="2"/>
      <c r="Q2798" s="3"/>
      <c r="R2798" s="5"/>
    </row>
    <row r="2799" spans="2:18" x14ac:dyDescent="0.3">
      <c r="B2799" s="22" t="s">
        <v>20</v>
      </c>
      <c r="C2799" s="22">
        <v>1197831</v>
      </c>
      <c r="D2799" s="23">
        <v>44483</v>
      </c>
      <c r="E2799" s="22" t="s">
        <v>49</v>
      </c>
      <c r="F2799" s="22" t="s">
        <v>98</v>
      </c>
      <c r="G2799" s="22" t="s">
        <v>99</v>
      </c>
      <c r="H2799" s="22" t="s">
        <v>14</v>
      </c>
      <c r="I2799" s="24">
        <v>0.20000000000000012</v>
      </c>
      <c r="J2799" s="25">
        <v>1750</v>
      </c>
      <c r="K2799" s="26">
        <f t="shared" si="916"/>
        <v>350.00000000000023</v>
      </c>
      <c r="L2799" s="26">
        <f t="shared" si="917"/>
        <v>122.50000000000007</v>
      </c>
      <c r="M2799" s="27">
        <v>0.35</v>
      </c>
      <c r="O2799" s="1"/>
      <c r="P2799" s="2"/>
      <c r="Q2799" s="3"/>
      <c r="R2799" s="5"/>
    </row>
    <row r="2800" spans="2:18" x14ac:dyDescent="0.3">
      <c r="B2800" s="22" t="s">
        <v>20</v>
      </c>
      <c r="C2800" s="22">
        <v>1197831</v>
      </c>
      <c r="D2800" s="23">
        <v>44483</v>
      </c>
      <c r="E2800" s="22" t="s">
        <v>49</v>
      </c>
      <c r="F2800" s="22" t="s">
        <v>98</v>
      </c>
      <c r="G2800" s="22" t="s">
        <v>99</v>
      </c>
      <c r="H2800" s="22" t="s">
        <v>16</v>
      </c>
      <c r="I2800" s="24">
        <v>0.3000000000000001</v>
      </c>
      <c r="J2800" s="25">
        <v>1750</v>
      </c>
      <c r="K2800" s="26">
        <f t="shared" si="916"/>
        <v>525.00000000000023</v>
      </c>
      <c r="L2800" s="26">
        <f t="shared" si="917"/>
        <v>183.75000000000006</v>
      </c>
      <c r="M2800" s="27">
        <v>0.35</v>
      </c>
      <c r="O2800" s="1"/>
      <c r="P2800" s="2"/>
      <c r="Q2800" s="3"/>
      <c r="R2800" s="5"/>
    </row>
    <row r="2801" spans="1:18" x14ac:dyDescent="0.3">
      <c r="B2801" s="22" t="s">
        <v>20</v>
      </c>
      <c r="C2801" s="22">
        <v>1197831</v>
      </c>
      <c r="D2801" s="23">
        <v>44483</v>
      </c>
      <c r="E2801" s="22" t="s">
        <v>49</v>
      </c>
      <c r="F2801" s="22" t="s">
        <v>98</v>
      </c>
      <c r="G2801" s="22" t="s">
        <v>99</v>
      </c>
      <c r="H2801" s="22" t="s">
        <v>17</v>
      </c>
      <c r="I2801" s="24">
        <v>0.30000000000000004</v>
      </c>
      <c r="J2801" s="25">
        <v>3000</v>
      </c>
      <c r="K2801" s="26">
        <f t="shared" si="916"/>
        <v>900.00000000000011</v>
      </c>
      <c r="L2801" s="26">
        <f t="shared" si="917"/>
        <v>315</v>
      </c>
      <c r="M2801" s="27">
        <v>0.35</v>
      </c>
      <c r="O2801" s="1"/>
      <c r="P2801" s="2"/>
      <c r="Q2801" s="3"/>
      <c r="R2801" s="5"/>
    </row>
    <row r="2802" spans="1:18" x14ac:dyDescent="0.3">
      <c r="B2802" s="22" t="s">
        <v>20</v>
      </c>
      <c r="C2802" s="22">
        <v>1197831</v>
      </c>
      <c r="D2802" s="23">
        <v>44513</v>
      </c>
      <c r="E2802" s="22" t="s">
        <v>49</v>
      </c>
      <c r="F2802" s="22" t="s">
        <v>98</v>
      </c>
      <c r="G2802" s="22" t="s">
        <v>99</v>
      </c>
      <c r="H2802" s="22" t="s">
        <v>12</v>
      </c>
      <c r="I2802" s="24">
        <v>0.25000000000000011</v>
      </c>
      <c r="J2802" s="25">
        <v>4500</v>
      </c>
      <c r="K2802" s="26">
        <f>I2802*J2802</f>
        <v>1125.0000000000005</v>
      </c>
      <c r="L2802" s="26">
        <f>K2802*M2802</f>
        <v>393.75000000000011</v>
      </c>
      <c r="M2802" s="27">
        <v>0.35</v>
      </c>
      <c r="O2802" s="1"/>
      <c r="P2802" s="2"/>
      <c r="Q2802" s="3"/>
      <c r="R2802" s="5"/>
    </row>
    <row r="2803" spans="1:18" x14ac:dyDescent="0.3">
      <c r="B2803" s="22" t="s">
        <v>20</v>
      </c>
      <c r="C2803" s="22">
        <v>1197831</v>
      </c>
      <c r="D2803" s="23">
        <v>44513</v>
      </c>
      <c r="E2803" s="22" t="s">
        <v>49</v>
      </c>
      <c r="F2803" s="22" t="s">
        <v>98</v>
      </c>
      <c r="G2803" s="22" t="s">
        <v>99</v>
      </c>
      <c r="H2803" s="22" t="s">
        <v>15</v>
      </c>
      <c r="I2803" s="24">
        <v>0.15000000000000013</v>
      </c>
      <c r="J2803" s="25">
        <v>2750</v>
      </c>
      <c r="K2803" s="26">
        <f>I2803*J2803</f>
        <v>412.50000000000034</v>
      </c>
      <c r="L2803" s="26">
        <f>K2803*M2803</f>
        <v>144.37500000000011</v>
      </c>
      <c r="M2803" s="27">
        <v>0.35</v>
      </c>
      <c r="O2803" s="1"/>
      <c r="P2803" s="2"/>
      <c r="Q2803" s="3"/>
      <c r="R2803" s="5"/>
    </row>
    <row r="2804" spans="1:18" x14ac:dyDescent="0.3">
      <c r="B2804" s="22" t="s">
        <v>20</v>
      </c>
      <c r="C2804" s="22">
        <v>1197831</v>
      </c>
      <c r="D2804" s="23">
        <v>44513</v>
      </c>
      <c r="E2804" s="22" t="s">
        <v>49</v>
      </c>
      <c r="F2804" s="22" t="s">
        <v>98</v>
      </c>
      <c r="G2804" s="22" t="s">
        <v>99</v>
      </c>
      <c r="H2804" s="22" t="s">
        <v>13</v>
      </c>
      <c r="I2804" s="24">
        <v>0.25000000000000017</v>
      </c>
      <c r="J2804" s="25">
        <v>2200</v>
      </c>
      <c r="K2804" s="26">
        <f t="shared" ref="K2804:K2807" si="918">I2804*J2804</f>
        <v>550.00000000000034</v>
      </c>
      <c r="L2804" s="26">
        <f t="shared" ref="L2804:L2807" si="919">K2804*M2804</f>
        <v>192.50000000000011</v>
      </c>
      <c r="M2804" s="27">
        <v>0.35</v>
      </c>
      <c r="O2804" s="1"/>
      <c r="P2804" s="2"/>
      <c r="Q2804" s="3"/>
      <c r="R2804" s="5"/>
    </row>
    <row r="2805" spans="1:18" x14ac:dyDescent="0.3">
      <c r="B2805" s="22" t="s">
        <v>20</v>
      </c>
      <c r="C2805" s="22">
        <v>1197831</v>
      </c>
      <c r="D2805" s="23">
        <v>44513</v>
      </c>
      <c r="E2805" s="22" t="s">
        <v>49</v>
      </c>
      <c r="F2805" s="22" t="s">
        <v>98</v>
      </c>
      <c r="G2805" s="22" t="s">
        <v>99</v>
      </c>
      <c r="H2805" s="22" t="s">
        <v>14</v>
      </c>
      <c r="I2805" s="24">
        <v>0.55000000000000016</v>
      </c>
      <c r="J2805" s="25">
        <v>2750</v>
      </c>
      <c r="K2805" s="26">
        <f t="shared" si="918"/>
        <v>1512.5000000000005</v>
      </c>
      <c r="L2805" s="26">
        <f t="shared" si="919"/>
        <v>529.37500000000011</v>
      </c>
      <c r="M2805" s="27">
        <v>0.35</v>
      </c>
      <c r="O2805" s="1"/>
      <c r="P2805" s="2"/>
      <c r="Q2805" s="3"/>
      <c r="R2805" s="5"/>
    </row>
    <row r="2806" spans="1:18" x14ac:dyDescent="0.3">
      <c r="B2806" s="22" t="s">
        <v>20</v>
      </c>
      <c r="C2806" s="22">
        <v>1197831</v>
      </c>
      <c r="D2806" s="23">
        <v>44513</v>
      </c>
      <c r="E2806" s="22" t="s">
        <v>49</v>
      </c>
      <c r="F2806" s="22" t="s">
        <v>98</v>
      </c>
      <c r="G2806" s="22" t="s">
        <v>99</v>
      </c>
      <c r="H2806" s="22" t="s">
        <v>16</v>
      </c>
      <c r="I2806" s="24">
        <v>0.75000000000000011</v>
      </c>
      <c r="J2806" s="25">
        <v>2500</v>
      </c>
      <c r="K2806" s="26">
        <f t="shared" si="918"/>
        <v>1875.0000000000002</v>
      </c>
      <c r="L2806" s="26">
        <f t="shared" si="919"/>
        <v>656.25</v>
      </c>
      <c r="M2806" s="27">
        <v>0.35</v>
      </c>
      <c r="O2806" s="1"/>
      <c r="P2806" s="2"/>
      <c r="Q2806" s="3"/>
      <c r="R2806" s="5"/>
    </row>
    <row r="2807" spans="1:18" x14ac:dyDescent="0.3">
      <c r="B2807" s="22" t="s">
        <v>20</v>
      </c>
      <c r="C2807" s="22">
        <v>1197831</v>
      </c>
      <c r="D2807" s="23">
        <v>44513</v>
      </c>
      <c r="E2807" s="22" t="s">
        <v>49</v>
      </c>
      <c r="F2807" s="22" t="s">
        <v>98</v>
      </c>
      <c r="G2807" s="22" t="s">
        <v>99</v>
      </c>
      <c r="H2807" s="22" t="s">
        <v>17</v>
      </c>
      <c r="I2807" s="24">
        <v>0.75</v>
      </c>
      <c r="J2807" s="25">
        <v>3500</v>
      </c>
      <c r="K2807" s="26">
        <f t="shared" si="918"/>
        <v>2625</v>
      </c>
      <c r="L2807" s="26">
        <f t="shared" si="919"/>
        <v>918.74999999999989</v>
      </c>
      <c r="M2807" s="27">
        <v>0.35</v>
      </c>
      <c r="O2807" s="1"/>
      <c r="P2807" s="2"/>
      <c r="Q2807" s="3"/>
      <c r="R2807" s="5"/>
    </row>
    <row r="2808" spans="1:18" x14ac:dyDescent="0.3">
      <c r="B2808" s="22" t="s">
        <v>20</v>
      </c>
      <c r="C2808" s="22">
        <v>1197831</v>
      </c>
      <c r="D2808" s="23">
        <v>44542</v>
      </c>
      <c r="E2808" s="22" t="s">
        <v>49</v>
      </c>
      <c r="F2808" s="22" t="s">
        <v>98</v>
      </c>
      <c r="G2808" s="22" t="s">
        <v>99</v>
      </c>
      <c r="H2808" s="22" t="s">
        <v>12</v>
      </c>
      <c r="I2808" s="24">
        <v>0.70000000000000007</v>
      </c>
      <c r="J2808" s="25">
        <v>6000</v>
      </c>
      <c r="K2808" s="26">
        <f>I2808*J2808</f>
        <v>4200</v>
      </c>
      <c r="L2808" s="26">
        <f>K2808*M2808</f>
        <v>1470</v>
      </c>
      <c r="M2808" s="27">
        <v>0.35</v>
      </c>
      <c r="O2808" s="1"/>
      <c r="P2808" s="2"/>
      <c r="Q2808" s="3"/>
      <c r="R2808" s="5"/>
    </row>
    <row r="2809" spans="1:18" x14ac:dyDescent="0.3">
      <c r="B2809" s="22" t="s">
        <v>20</v>
      </c>
      <c r="C2809" s="22">
        <v>1197831</v>
      </c>
      <c r="D2809" s="23">
        <v>44542</v>
      </c>
      <c r="E2809" s="22" t="s">
        <v>49</v>
      </c>
      <c r="F2809" s="22" t="s">
        <v>98</v>
      </c>
      <c r="G2809" s="22" t="s">
        <v>99</v>
      </c>
      <c r="H2809" s="22" t="s">
        <v>15</v>
      </c>
      <c r="I2809" s="24">
        <v>0.60000000000000009</v>
      </c>
      <c r="J2809" s="25">
        <v>4000</v>
      </c>
      <c r="K2809" s="26">
        <f>I2809*J2809</f>
        <v>2400.0000000000005</v>
      </c>
      <c r="L2809" s="26">
        <f>K2809*M2809</f>
        <v>840.00000000000011</v>
      </c>
      <c r="M2809" s="27">
        <v>0.35</v>
      </c>
      <c r="O2809" s="1"/>
      <c r="P2809" s="2"/>
      <c r="Q2809" s="3"/>
      <c r="R2809" s="5"/>
    </row>
    <row r="2810" spans="1:18" x14ac:dyDescent="0.3">
      <c r="B2810" s="22" t="s">
        <v>20</v>
      </c>
      <c r="C2810" s="22">
        <v>1197831</v>
      </c>
      <c r="D2810" s="23">
        <v>44542</v>
      </c>
      <c r="E2810" s="22" t="s">
        <v>49</v>
      </c>
      <c r="F2810" s="22" t="s">
        <v>98</v>
      </c>
      <c r="G2810" s="22" t="s">
        <v>99</v>
      </c>
      <c r="H2810" s="22" t="s">
        <v>13</v>
      </c>
      <c r="I2810" s="24">
        <v>0.60000000000000009</v>
      </c>
      <c r="J2810" s="25">
        <v>3500</v>
      </c>
      <c r="K2810" s="26">
        <f t="shared" ref="K2810:K2813" si="920">I2810*J2810</f>
        <v>2100.0000000000005</v>
      </c>
      <c r="L2810" s="26">
        <f t="shared" ref="L2810:L2813" si="921">K2810*M2810</f>
        <v>735.00000000000011</v>
      </c>
      <c r="M2810" s="27">
        <v>0.35</v>
      </c>
      <c r="O2810" s="1"/>
      <c r="P2810" s="2"/>
      <c r="Q2810" s="3"/>
      <c r="R2810" s="5"/>
    </row>
    <row r="2811" spans="1:18" x14ac:dyDescent="0.3">
      <c r="B2811" s="22" t="s">
        <v>20</v>
      </c>
      <c r="C2811" s="22">
        <v>1197831</v>
      </c>
      <c r="D2811" s="23">
        <v>44542</v>
      </c>
      <c r="E2811" s="22" t="s">
        <v>49</v>
      </c>
      <c r="F2811" s="22" t="s">
        <v>98</v>
      </c>
      <c r="G2811" s="22" t="s">
        <v>99</v>
      </c>
      <c r="H2811" s="22" t="s">
        <v>14</v>
      </c>
      <c r="I2811" s="24">
        <v>0.60000000000000009</v>
      </c>
      <c r="J2811" s="25">
        <v>3000</v>
      </c>
      <c r="K2811" s="26">
        <f t="shared" si="920"/>
        <v>1800.0000000000002</v>
      </c>
      <c r="L2811" s="26">
        <f t="shared" si="921"/>
        <v>630</v>
      </c>
      <c r="M2811" s="27">
        <v>0.35</v>
      </c>
      <c r="O2811" s="1"/>
      <c r="P2811" s="2"/>
      <c r="Q2811" s="3"/>
      <c r="R2811" s="5"/>
    </row>
    <row r="2812" spans="1:18" x14ac:dyDescent="0.3">
      <c r="B2812" s="22" t="s">
        <v>20</v>
      </c>
      <c r="C2812" s="22">
        <v>1197831</v>
      </c>
      <c r="D2812" s="23">
        <v>44542</v>
      </c>
      <c r="E2812" s="22" t="s">
        <v>49</v>
      </c>
      <c r="F2812" s="22" t="s">
        <v>98</v>
      </c>
      <c r="G2812" s="22" t="s">
        <v>99</v>
      </c>
      <c r="H2812" s="22" t="s">
        <v>16</v>
      </c>
      <c r="I2812" s="24">
        <v>0.70000000000000007</v>
      </c>
      <c r="J2812" s="25">
        <v>3000</v>
      </c>
      <c r="K2812" s="26">
        <f t="shared" si="920"/>
        <v>2100</v>
      </c>
      <c r="L2812" s="26">
        <f t="shared" si="921"/>
        <v>735</v>
      </c>
      <c r="M2812" s="27">
        <v>0.35</v>
      </c>
      <c r="O2812" s="1"/>
      <c r="P2812" s="2"/>
      <c r="Q2812" s="3"/>
      <c r="R2812" s="5"/>
    </row>
    <row r="2813" spans="1:18" x14ac:dyDescent="0.3">
      <c r="B2813" s="22" t="s">
        <v>20</v>
      </c>
      <c r="C2813" s="22">
        <v>1197831</v>
      </c>
      <c r="D2813" s="23">
        <v>44542</v>
      </c>
      <c r="E2813" s="22" t="s">
        <v>49</v>
      </c>
      <c r="F2813" s="22" t="s">
        <v>98</v>
      </c>
      <c r="G2813" s="22" t="s">
        <v>99</v>
      </c>
      <c r="H2813" s="22" t="s">
        <v>17</v>
      </c>
      <c r="I2813" s="24">
        <v>0.75</v>
      </c>
      <c r="J2813" s="25">
        <v>4000</v>
      </c>
      <c r="K2813" s="26">
        <f t="shared" si="920"/>
        <v>3000</v>
      </c>
      <c r="L2813" s="26">
        <f t="shared" si="921"/>
        <v>1050</v>
      </c>
      <c r="M2813" s="27">
        <v>0.35</v>
      </c>
      <c r="O2813" s="1"/>
      <c r="P2813" s="2"/>
      <c r="Q2813" s="3"/>
      <c r="R2813" s="5"/>
    </row>
    <row r="2814" spans="1:18" x14ac:dyDescent="0.3">
      <c r="A2814" s="8" t="s">
        <v>40</v>
      </c>
      <c r="B2814" s="22" t="s">
        <v>10</v>
      </c>
      <c r="C2814" s="22">
        <v>1185732</v>
      </c>
      <c r="D2814" s="23">
        <v>44208</v>
      </c>
      <c r="E2814" s="22" t="s">
        <v>30</v>
      </c>
      <c r="F2814" s="22" t="s">
        <v>100</v>
      </c>
      <c r="G2814" s="22" t="s">
        <v>101</v>
      </c>
      <c r="H2814" s="22" t="s">
        <v>12</v>
      </c>
      <c r="I2814" s="24">
        <v>0.4</v>
      </c>
      <c r="J2814" s="25">
        <v>4750</v>
      </c>
      <c r="K2814" s="26">
        <f>I2814*J2814</f>
        <v>1900</v>
      </c>
      <c r="L2814" s="26">
        <f>K2814*M2814</f>
        <v>665</v>
      </c>
      <c r="M2814" s="27">
        <v>0.35</v>
      </c>
      <c r="O2814" s="1"/>
      <c r="P2814" s="2"/>
      <c r="Q2814" s="3"/>
      <c r="R2814" s="5"/>
    </row>
    <row r="2815" spans="1:18" x14ac:dyDescent="0.3">
      <c r="B2815" s="22" t="s">
        <v>10</v>
      </c>
      <c r="C2815" s="22">
        <v>1185732</v>
      </c>
      <c r="D2815" s="23">
        <v>44208</v>
      </c>
      <c r="E2815" s="22" t="s">
        <v>30</v>
      </c>
      <c r="F2815" s="22" t="s">
        <v>100</v>
      </c>
      <c r="G2815" s="22" t="s">
        <v>101</v>
      </c>
      <c r="H2815" s="22" t="s">
        <v>15</v>
      </c>
      <c r="I2815" s="24">
        <v>0.4</v>
      </c>
      <c r="J2815" s="25">
        <v>2750</v>
      </c>
      <c r="K2815" s="26">
        <f>I2815*J2815</f>
        <v>1100</v>
      </c>
      <c r="L2815" s="26">
        <f>K2815*M2815</f>
        <v>330</v>
      </c>
      <c r="M2815" s="27">
        <v>0.3</v>
      </c>
      <c r="O2815" s="1"/>
      <c r="P2815" s="2"/>
      <c r="Q2815" s="3"/>
      <c r="R2815" s="5"/>
    </row>
    <row r="2816" spans="1:18" x14ac:dyDescent="0.3">
      <c r="B2816" s="22" t="s">
        <v>10</v>
      </c>
      <c r="C2816" s="22">
        <v>1185732</v>
      </c>
      <c r="D2816" s="23">
        <v>44208</v>
      </c>
      <c r="E2816" s="22" t="s">
        <v>30</v>
      </c>
      <c r="F2816" s="22" t="s">
        <v>100</v>
      </c>
      <c r="G2816" s="22" t="s">
        <v>101</v>
      </c>
      <c r="H2816" s="22" t="s">
        <v>13</v>
      </c>
      <c r="I2816" s="24">
        <v>0.30000000000000004</v>
      </c>
      <c r="J2816" s="25">
        <v>2750</v>
      </c>
      <c r="K2816" s="26">
        <f t="shared" ref="K2816:K2819" si="922">I2816*J2816</f>
        <v>825.00000000000011</v>
      </c>
      <c r="L2816" s="26">
        <f t="shared" ref="L2816:L2819" si="923">K2816*M2816</f>
        <v>247.50000000000003</v>
      </c>
      <c r="M2816" s="27">
        <v>0.3</v>
      </c>
      <c r="O2816" s="1"/>
      <c r="P2816" s="2"/>
      <c r="Q2816" s="3"/>
      <c r="R2816" s="5"/>
    </row>
    <row r="2817" spans="2:18" x14ac:dyDescent="0.3">
      <c r="B2817" s="22" t="s">
        <v>10</v>
      </c>
      <c r="C2817" s="22">
        <v>1185732</v>
      </c>
      <c r="D2817" s="23">
        <v>44208</v>
      </c>
      <c r="E2817" s="22" t="s">
        <v>30</v>
      </c>
      <c r="F2817" s="22" t="s">
        <v>100</v>
      </c>
      <c r="G2817" s="22" t="s">
        <v>101</v>
      </c>
      <c r="H2817" s="22" t="s">
        <v>14</v>
      </c>
      <c r="I2817" s="24">
        <v>0.35000000000000003</v>
      </c>
      <c r="J2817" s="25">
        <v>1250</v>
      </c>
      <c r="K2817" s="26">
        <f t="shared" si="922"/>
        <v>437.50000000000006</v>
      </c>
      <c r="L2817" s="26">
        <f t="shared" si="923"/>
        <v>131.25</v>
      </c>
      <c r="M2817" s="27">
        <v>0.3</v>
      </c>
      <c r="O2817" s="1"/>
      <c r="P2817" s="2"/>
      <c r="Q2817" s="3"/>
      <c r="R2817" s="5"/>
    </row>
    <row r="2818" spans="2:18" x14ac:dyDescent="0.3">
      <c r="B2818" s="22" t="s">
        <v>10</v>
      </c>
      <c r="C2818" s="22">
        <v>1185732</v>
      </c>
      <c r="D2818" s="23">
        <v>44208</v>
      </c>
      <c r="E2818" s="22" t="s">
        <v>30</v>
      </c>
      <c r="F2818" s="22" t="s">
        <v>100</v>
      </c>
      <c r="G2818" s="22" t="s">
        <v>101</v>
      </c>
      <c r="H2818" s="22" t="s">
        <v>16</v>
      </c>
      <c r="I2818" s="24">
        <v>0.49999999999999994</v>
      </c>
      <c r="J2818" s="25">
        <v>1750</v>
      </c>
      <c r="K2818" s="26">
        <f t="shared" si="922"/>
        <v>874.99999999999989</v>
      </c>
      <c r="L2818" s="26">
        <f t="shared" si="923"/>
        <v>306.24999999999994</v>
      </c>
      <c r="M2818" s="27">
        <v>0.35</v>
      </c>
      <c r="O2818" s="1"/>
      <c r="P2818" s="2"/>
      <c r="Q2818" s="3"/>
      <c r="R2818" s="5"/>
    </row>
    <row r="2819" spans="2:18" x14ac:dyDescent="0.3">
      <c r="B2819" s="22" t="s">
        <v>10</v>
      </c>
      <c r="C2819" s="22">
        <v>1185732</v>
      </c>
      <c r="D2819" s="23">
        <v>44208</v>
      </c>
      <c r="E2819" s="22" t="s">
        <v>30</v>
      </c>
      <c r="F2819" s="22" t="s">
        <v>100</v>
      </c>
      <c r="G2819" s="22" t="s">
        <v>101</v>
      </c>
      <c r="H2819" s="22" t="s">
        <v>17</v>
      </c>
      <c r="I2819" s="24">
        <v>0.4</v>
      </c>
      <c r="J2819" s="25">
        <v>2750</v>
      </c>
      <c r="K2819" s="26">
        <f t="shared" si="922"/>
        <v>1100</v>
      </c>
      <c r="L2819" s="26">
        <f t="shared" si="923"/>
        <v>440</v>
      </c>
      <c r="M2819" s="27">
        <v>0.4</v>
      </c>
      <c r="O2819" s="1"/>
      <c r="P2819" s="2"/>
      <c r="Q2819" s="3"/>
      <c r="R2819" s="5"/>
    </row>
    <row r="2820" spans="2:18" x14ac:dyDescent="0.3">
      <c r="B2820" s="22" t="s">
        <v>10</v>
      </c>
      <c r="C2820" s="22">
        <v>1185732</v>
      </c>
      <c r="D2820" s="23">
        <v>44239</v>
      </c>
      <c r="E2820" s="22" t="s">
        <v>30</v>
      </c>
      <c r="F2820" s="22" t="s">
        <v>100</v>
      </c>
      <c r="G2820" s="22" t="s">
        <v>101</v>
      </c>
      <c r="H2820" s="22" t="s">
        <v>12</v>
      </c>
      <c r="I2820" s="24">
        <v>0.4</v>
      </c>
      <c r="J2820" s="25">
        <v>5250</v>
      </c>
      <c r="K2820" s="26">
        <f>I2820*J2820</f>
        <v>2100</v>
      </c>
      <c r="L2820" s="26">
        <f>K2820*M2820</f>
        <v>735</v>
      </c>
      <c r="M2820" s="27">
        <v>0.35</v>
      </c>
      <c r="O2820" s="1"/>
      <c r="P2820" s="2"/>
      <c r="Q2820" s="3"/>
      <c r="R2820" s="5"/>
    </row>
    <row r="2821" spans="2:18" x14ac:dyDescent="0.3">
      <c r="B2821" s="22" t="s">
        <v>10</v>
      </c>
      <c r="C2821" s="22">
        <v>1185732</v>
      </c>
      <c r="D2821" s="23">
        <v>44239</v>
      </c>
      <c r="E2821" s="22" t="s">
        <v>30</v>
      </c>
      <c r="F2821" s="22" t="s">
        <v>100</v>
      </c>
      <c r="G2821" s="22" t="s">
        <v>101</v>
      </c>
      <c r="H2821" s="22" t="s">
        <v>15</v>
      </c>
      <c r="I2821" s="24">
        <v>0.4</v>
      </c>
      <c r="J2821" s="25">
        <v>1750</v>
      </c>
      <c r="K2821" s="26">
        <f>I2821*J2821</f>
        <v>700</v>
      </c>
      <c r="L2821" s="26">
        <f>K2821*M2821</f>
        <v>210</v>
      </c>
      <c r="M2821" s="27">
        <v>0.3</v>
      </c>
      <c r="O2821" s="1"/>
      <c r="P2821" s="2"/>
      <c r="Q2821" s="3"/>
      <c r="R2821" s="5"/>
    </row>
    <row r="2822" spans="2:18" x14ac:dyDescent="0.3">
      <c r="B2822" s="22" t="s">
        <v>10</v>
      </c>
      <c r="C2822" s="22">
        <v>1185732</v>
      </c>
      <c r="D2822" s="23">
        <v>44239</v>
      </c>
      <c r="E2822" s="22" t="s">
        <v>30</v>
      </c>
      <c r="F2822" s="22" t="s">
        <v>100</v>
      </c>
      <c r="G2822" s="22" t="s">
        <v>101</v>
      </c>
      <c r="H2822" s="22" t="s">
        <v>13</v>
      </c>
      <c r="I2822" s="24">
        <v>0.30000000000000004</v>
      </c>
      <c r="J2822" s="25">
        <v>2250</v>
      </c>
      <c r="K2822" s="26">
        <f t="shared" ref="K2822:K2825" si="924">I2822*J2822</f>
        <v>675.00000000000011</v>
      </c>
      <c r="L2822" s="26">
        <f t="shared" ref="L2822:L2825" si="925">K2822*M2822</f>
        <v>202.50000000000003</v>
      </c>
      <c r="M2822" s="27">
        <v>0.3</v>
      </c>
      <c r="O2822" s="1"/>
      <c r="P2822" s="2"/>
      <c r="Q2822" s="3"/>
      <c r="R2822" s="5"/>
    </row>
    <row r="2823" spans="2:18" x14ac:dyDescent="0.3">
      <c r="B2823" s="22" t="s">
        <v>10</v>
      </c>
      <c r="C2823" s="22">
        <v>1185732</v>
      </c>
      <c r="D2823" s="23">
        <v>44239</v>
      </c>
      <c r="E2823" s="22" t="s">
        <v>30</v>
      </c>
      <c r="F2823" s="22" t="s">
        <v>100</v>
      </c>
      <c r="G2823" s="22" t="s">
        <v>101</v>
      </c>
      <c r="H2823" s="22" t="s">
        <v>14</v>
      </c>
      <c r="I2823" s="24">
        <v>0.35000000000000003</v>
      </c>
      <c r="J2823" s="25">
        <v>1000</v>
      </c>
      <c r="K2823" s="26">
        <f t="shared" si="924"/>
        <v>350.00000000000006</v>
      </c>
      <c r="L2823" s="26">
        <f t="shared" si="925"/>
        <v>105.00000000000001</v>
      </c>
      <c r="M2823" s="27">
        <v>0.3</v>
      </c>
      <c r="O2823" s="1"/>
      <c r="P2823" s="2"/>
      <c r="Q2823" s="3"/>
      <c r="R2823" s="5"/>
    </row>
    <row r="2824" spans="2:18" x14ac:dyDescent="0.3">
      <c r="B2824" s="22" t="s">
        <v>10</v>
      </c>
      <c r="C2824" s="22">
        <v>1185732</v>
      </c>
      <c r="D2824" s="23">
        <v>44239</v>
      </c>
      <c r="E2824" s="22" t="s">
        <v>30</v>
      </c>
      <c r="F2824" s="22" t="s">
        <v>100</v>
      </c>
      <c r="G2824" s="22" t="s">
        <v>101</v>
      </c>
      <c r="H2824" s="22" t="s">
        <v>16</v>
      </c>
      <c r="I2824" s="24">
        <v>0.49999999999999994</v>
      </c>
      <c r="J2824" s="25">
        <v>1750</v>
      </c>
      <c r="K2824" s="26">
        <f t="shared" si="924"/>
        <v>874.99999999999989</v>
      </c>
      <c r="L2824" s="26">
        <f t="shared" si="925"/>
        <v>306.24999999999994</v>
      </c>
      <c r="M2824" s="27">
        <v>0.35</v>
      </c>
      <c r="O2824" s="1"/>
      <c r="P2824" s="2"/>
      <c r="Q2824" s="3"/>
      <c r="R2824" s="5"/>
    </row>
    <row r="2825" spans="2:18" x14ac:dyDescent="0.3">
      <c r="B2825" s="22" t="s">
        <v>10</v>
      </c>
      <c r="C2825" s="22">
        <v>1185732</v>
      </c>
      <c r="D2825" s="23">
        <v>44239</v>
      </c>
      <c r="E2825" s="22" t="s">
        <v>30</v>
      </c>
      <c r="F2825" s="22" t="s">
        <v>100</v>
      </c>
      <c r="G2825" s="22" t="s">
        <v>101</v>
      </c>
      <c r="H2825" s="22" t="s">
        <v>17</v>
      </c>
      <c r="I2825" s="24">
        <v>0.35</v>
      </c>
      <c r="J2825" s="25">
        <v>2750</v>
      </c>
      <c r="K2825" s="26">
        <f t="shared" si="924"/>
        <v>962.49999999999989</v>
      </c>
      <c r="L2825" s="26">
        <f t="shared" si="925"/>
        <v>385</v>
      </c>
      <c r="M2825" s="27">
        <v>0.4</v>
      </c>
      <c r="O2825" s="1"/>
      <c r="P2825" s="2"/>
      <c r="Q2825" s="3"/>
      <c r="R2825" s="5"/>
    </row>
    <row r="2826" spans="2:18" x14ac:dyDescent="0.3">
      <c r="B2826" s="22" t="s">
        <v>10</v>
      </c>
      <c r="C2826" s="22">
        <v>1185732</v>
      </c>
      <c r="D2826" s="23">
        <v>44266</v>
      </c>
      <c r="E2826" s="22" t="s">
        <v>30</v>
      </c>
      <c r="F2826" s="22" t="s">
        <v>100</v>
      </c>
      <c r="G2826" s="22" t="s">
        <v>101</v>
      </c>
      <c r="H2826" s="22" t="s">
        <v>12</v>
      </c>
      <c r="I2826" s="24">
        <v>0.4</v>
      </c>
      <c r="J2826" s="25">
        <v>4950</v>
      </c>
      <c r="K2826" s="26">
        <f>I2826*J2826</f>
        <v>1980</v>
      </c>
      <c r="L2826" s="26">
        <f>K2826*M2826</f>
        <v>693</v>
      </c>
      <c r="M2826" s="27">
        <v>0.35</v>
      </c>
      <c r="O2826" s="1"/>
      <c r="P2826" s="2"/>
      <c r="Q2826" s="3"/>
      <c r="R2826" s="5"/>
    </row>
    <row r="2827" spans="2:18" x14ac:dyDescent="0.3">
      <c r="B2827" s="22" t="s">
        <v>10</v>
      </c>
      <c r="C2827" s="22">
        <v>1185732</v>
      </c>
      <c r="D2827" s="23">
        <v>44266</v>
      </c>
      <c r="E2827" s="22" t="s">
        <v>30</v>
      </c>
      <c r="F2827" s="22" t="s">
        <v>100</v>
      </c>
      <c r="G2827" s="22" t="s">
        <v>101</v>
      </c>
      <c r="H2827" s="22" t="s">
        <v>15</v>
      </c>
      <c r="I2827" s="24">
        <v>0.4</v>
      </c>
      <c r="J2827" s="25">
        <v>2000</v>
      </c>
      <c r="K2827" s="26">
        <f>I2827*J2827</f>
        <v>800</v>
      </c>
      <c r="L2827" s="26">
        <f>K2827*M2827</f>
        <v>240</v>
      </c>
      <c r="M2827" s="27">
        <v>0.3</v>
      </c>
      <c r="O2827" s="1"/>
      <c r="P2827" s="2"/>
      <c r="Q2827" s="3"/>
      <c r="R2827" s="5"/>
    </row>
    <row r="2828" spans="2:18" x14ac:dyDescent="0.3">
      <c r="B2828" s="22" t="s">
        <v>10</v>
      </c>
      <c r="C2828" s="22">
        <v>1185732</v>
      </c>
      <c r="D2828" s="23">
        <v>44266</v>
      </c>
      <c r="E2828" s="22" t="s">
        <v>30</v>
      </c>
      <c r="F2828" s="22" t="s">
        <v>100</v>
      </c>
      <c r="G2828" s="22" t="s">
        <v>101</v>
      </c>
      <c r="H2828" s="22" t="s">
        <v>13</v>
      </c>
      <c r="I2828" s="24">
        <v>0.30000000000000004</v>
      </c>
      <c r="J2828" s="25">
        <v>2250</v>
      </c>
      <c r="K2828" s="26">
        <f t="shared" ref="K2828:K2831" si="926">I2828*J2828</f>
        <v>675.00000000000011</v>
      </c>
      <c r="L2828" s="26">
        <f t="shared" ref="L2828:L2831" si="927">K2828*M2828</f>
        <v>202.50000000000003</v>
      </c>
      <c r="M2828" s="27">
        <v>0.3</v>
      </c>
      <c r="O2828" s="1"/>
      <c r="P2828" s="2"/>
      <c r="Q2828" s="3"/>
      <c r="R2828" s="5"/>
    </row>
    <row r="2829" spans="2:18" x14ac:dyDescent="0.3">
      <c r="B2829" s="22" t="s">
        <v>10</v>
      </c>
      <c r="C2829" s="22">
        <v>1185732</v>
      </c>
      <c r="D2829" s="23">
        <v>44266</v>
      </c>
      <c r="E2829" s="22" t="s">
        <v>30</v>
      </c>
      <c r="F2829" s="22" t="s">
        <v>100</v>
      </c>
      <c r="G2829" s="22" t="s">
        <v>101</v>
      </c>
      <c r="H2829" s="22" t="s">
        <v>14</v>
      </c>
      <c r="I2829" s="24">
        <v>0.35</v>
      </c>
      <c r="J2829" s="25">
        <v>750</v>
      </c>
      <c r="K2829" s="26">
        <f t="shared" si="926"/>
        <v>262.5</v>
      </c>
      <c r="L2829" s="26">
        <f t="shared" si="927"/>
        <v>78.75</v>
      </c>
      <c r="M2829" s="27">
        <v>0.3</v>
      </c>
      <c r="O2829" s="1"/>
      <c r="P2829" s="2"/>
      <c r="Q2829" s="3"/>
      <c r="R2829" s="5"/>
    </row>
    <row r="2830" spans="2:18" x14ac:dyDescent="0.3">
      <c r="B2830" s="22" t="s">
        <v>10</v>
      </c>
      <c r="C2830" s="22">
        <v>1185732</v>
      </c>
      <c r="D2830" s="23">
        <v>44266</v>
      </c>
      <c r="E2830" s="22" t="s">
        <v>30</v>
      </c>
      <c r="F2830" s="22" t="s">
        <v>100</v>
      </c>
      <c r="G2830" s="22" t="s">
        <v>101</v>
      </c>
      <c r="H2830" s="22" t="s">
        <v>16</v>
      </c>
      <c r="I2830" s="24">
        <v>0.5</v>
      </c>
      <c r="J2830" s="25">
        <v>1250</v>
      </c>
      <c r="K2830" s="26">
        <f t="shared" si="926"/>
        <v>625</v>
      </c>
      <c r="L2830" s="26">
        <f t="shared" si="927"/>
        <v>218.75</v>
      </c>
      <c r="M2830" s="27">
        <v>0.35</v>
      </c>
      <c r="O2830" s="1"/>
      <c r="P2830" s="2"/>
      <c r="Q2830" s="3"/>
      <c r="R2830" s="5"/>
    </row>
    <row r="2831" spans="2:18" x14ac:dyDescent="0.3">
      <c r="B2831" s="22" t="s">
        <v>10</v>
      </c>
      <c r="C2831" s="22">
        <v>1185732</v>
      </c>
      <c r="D2831" s="23">
        <v>44266</v>
      </c>
      <c r="E2831" s="22" t="s">
        <v>30</v>
      </c>
      <c r="F2831" s="22" t="s">
        <v>100</v>
      </c>
      <c r="G2831" s="22" t="s">
        <v>101</v>
      </c>
      <c r="H2831" s="22" t="s">
        <v>17</v>
      </c>
      <c r="I2831" s="24">
        <v>0.4</v>
      </c>
      <c r="J2831" s="25">
        <v>2250</v>
      </c>
      <c r="K2831" s="26">
        <f t="shared" si="926"/>
        <v>900</v>
      </c>
      <c r="L2831" s="26">
        <f t="shared" si="927"/>
        <v>360</v>
      </c>
      <c r="M2831" s="27">
        <v>0.4</v>
      </c>
      <c r="O2831" s="1"/>
      <c r="P2831" s="2"/>
      <c r="Q2831" s="3"/>
      <c r="R2831" s="5"/>
    </row>
    <row r="2832" spans="2:18" x14ac:dyDescent="0.3">
      <c r="B2832" s="22" t="s">
        <v>10</v>
      </c>
      <c r="C2832" s="22">
        <v>1185732</v>
      </c>
      <c r="D2832" s="23">
        <v>44298</v>
      </c>
      <c r="E2832" s="22" t="s">
        <v>30</v>
      </c>
      <c r="F2832" s="22" t="s">
        <v>100</v>
      </c>
      <c r="G2832" s="22" t="s">
        <v>101</v>
      </c>
      <c r="H2832" s="22" t="s">
        <v>12</v>
      </c>
      <c r="I2832" s="24">
        <v>0.4</v>
      </c>
      <c r="J2832" s="25">
        <v>4500</v>
      </c>
      <c r="K2832" s="26">
        <f>I2832*J2832</f>
        <v>1800</v>
      </c>
      <c r="L2832" s="26">
        <f>K2832*M2832</f>
        <v>630</v>
      </c>
      <c r="M2832" s="27">
        <v>0.35</v>
      </c>
      <c r="O2832" s="1"/>
      <c r="P2832" s="2"/>
      <c r="Q2832" s="3"/>
      <c r="R2832" s="5"/>
    </row>
    <row r="2833" spans="2:18" x14ac:dyDescent="0.3">
      <c r="B2833" s="22" t="s">
        <v>10</v>
      </c>
      <c r="C2833" s="22">
        <v>1185732</v>
      </c>
      <c r="D2833" s="23">
        <v>44298</v>
      </c>
      <c r="E2833" s="22" t="s">
        <v>30</v>
      </c>
      <c r="F2833" s="22" t="s">
        <v>100</v>
      </c>
      <c r="G2833" s="22" t="s">
        <v>101</v>
      </c>
      <c r="H2833" s="22" t="s">
        <v>15</v>
      </c>
      <c r="I2833" s="24">
        <v>0.4</v>
      </c>
      <c r="J2833" s="25">
        <v>1500</v>
      </c>
      <c r="K2833" s="26">
        <f>I2833*J2833</f>
        <v>600</v>
      </c>
      <c r="L2833" s="26">
        <f>K2833*M2833</f>
        <v>180</v>
      </c>
      <c r="M2833" s="27">
        <v>0.3</v>
      </c>
      <c r="O2833" s="1"/>
      <c r="P2833" s="2"/>
      <c r="Q2833" s="3"/>
      <c r="R2833" s="5"/>
    </row>
    <row r="2834" spans="2:18" x14ac:dyDescent="0.3">
      <c r="B2834" s="22" t="s">
        <v>10</v>
      </c>
      <c r="C2834" s="22">
        <v>1185732</v>
      </c>
      <c r="D2834" s="23">
        <v>44298</v>
      </c>
      <c r="E2834" s="22" t="s">
        <v>30</v>
      </c>
      <c r="F2834" s="22" t="s">
        <v>100</v>
      </c>
      <c r="G2834" s="22" t="s">
        <v>101</v>
      </c>
      <c r="H2834" s="22" t="s">
        <v>13</v>
      </c>
      <c r="I2834" s="24">
        <v>0.30000000000000004</v>
      </c>
      <c r="J2834" s="25">
        <v>1500</v>
      </c>
      <c r="K2834" s="26">
        <f t="shared" ref="K2834:K2837" si="928">I2834*J2834</f>
        <v>450.00000000000006</v>
      </c>
      <c r="L2834" s="26">
        <f t="shared" ref="L2834:L2837" si="929">K2834*M2834</f>
        <v>135</v>
      </c>
      <c r="M2834" s="27">
        <v>0.3</v>
      </c>
      <c r="O2834" s="1"/>
      <c r="P2834" s="2"/>
      <c r="Q2834" s="3"/>
      <c r="R2834" s="5"/>
    </row>
    <row r="2835" spans="2:18" x14ac:dyDescent="0.3">
      <c r="B2835" s="22" t="s">
        <v>10</v>
      </c>
      <c r="C2835" s="22">
        <v>1185732</v>
      </c>
      <c r="D2835" s="23">
        <v>44298</v>
      </c>
      <c r="E2835" s="22" t="s">
        <v>30</v>
      </c>
      <c r="F2835" s="22" t="s">
        <v>100</v>
      </c>
      <c r="G2835" s="22" t="s">
        <v>101</v>
      </c>
      <c r="H2835" s="22" t="s">
        <v>14</v>
      </c>
      <c r="I2835" s="24">
        <v>0.35</v>
      </c>
      <c r="J2835" s="25">
        <v>750</v>
      </c>
      <c r="K2835" s="26">
        <f t="shared" si="928"/>
        <v>262.5</v>
      </c>
      <c r="L2835" s="26">
        <f t="shared" si="929"/>
        <v>78.75</v>
      </c>
      <c r="M2835" s="27">
        <v>0.3</v>
      </c>
      <c r="O2835" s="1"/>
      <c r="P2835" s="2"/>
      <c r="Q2835" s="3"/>
      <c r="R2835" s="5"/>
    </row>
    <row r="2836" spans="2:18" x14ac:dyDescent="0.3">
      <c r="B2836" s="22" t="s">
        <v>10</v>
      </c>
      <c r="C2836" s="22">
        <v>1185732</v>
      </c>
      <c r="D2836" s="23">
        <v>44298</v>
      </c>
      <c r="E2836" s="22" t="s">
        <v>30</v>
      </c>
      <c r="F2836" s="22" t="s">
        <v>100</v>
      </c>
      <c r="G2836" s="22" t="s">
        <v>101</v>
      </c>
      <c r="H2836" s="22" t="s">
        <v>16</v>
      </c>
      <c r="I2836" s="24">
        <v>0.6</v>
      </c>
      <c r="J2836" s="25">
        <v>1000</v>
      </c>
      <c r="K2836" s="26">
        <f t="shared" si="928"/>
        <v>600</v>
      </c>
      <c r="L2836" s="26">
        <f t="shared" si="929"/>
        <v>210</v>
      </c>
      <c r="M2836" s="27">
        <v>0.35</v>
      </c>
      <c r="O2836" s="1"/>
      <c r="P2836" s="2"/>
      <c r="Q2836" s="3"/>
      <c r="R2836" s="5"/>
    </row>
    <row r="2837" spans="2:18" x14ac:dyDescent="0.3">
      <c r="B2837" s="22" t="s">
        <v>10</v>
      </c>
      <c r="C2837" s="22">
        <v>1185732</v>
      </c>
      <c r="D2837" s="23">
        <v>44298</v>
      </c>
      <c r="E2837" s="22" t="s">
        <v>30</v>
      </c>
      <c r="F2837" s="22" t="s">
        <v>100</v>
      </c>
      <c r="G2837" s="22" t="s">
        <v>101</v>
      </c>
      <c r="H2837" s="22" t="s">
        <v>17</v>
      </c>
      <c r="I2837" s="24">
        <v>0.5</v>
      </c>
      <c r="J2837" s="25">
        <v>2250</v>
      </c>
      <c r="K2837" s="26">
        <f t="shared" si="928"/>
        <v>1125</v>
      </c>
      <c r="L2837" s="26">
        <f t="shared" si="929"/>
        <v>450</v>
      </c>
      <c r="M2837" s="27">
        <v>0.4</v>
      </c>
      <c r="O2837" s="1"/>
      <c r="P2837" s="2"/>
      <c r="Q2837" s="3"/>
      <c r="R2837" s="5"/>
    </row>
    <row r="2838" spans="2:18" x14ac:dyDescent="0.3">
      <c r="B2838" s="22" t="s">
        <v>10</v>
      </c>
      <c r="C2838" s="22">
        <v>1185732</v>
      </c>
      <c r="D2838" s="23">
        <v>44329</v>
      </c>
      <c r="E2838" s="22" t="s">
        <v>30</v>
      </c>
      <c r="F2838" s="22" t="s">
        <v>100</v>
      </c>
      <c r="G2838" s="22" t="s">
        <v>101</v>
      </c>
      <c r="H2838" s="22" t="s">
        <v>12</v>
      </c>
      <c r="I2838" s="24">
        <v>0.6</v>
      </c>
      <c r="J2838" s="25">
        <v>4950</v>
      </c>
      <c r="K2838" s="26">
        <f>I2838*J2838</f>
        <v>2970</v>
      </c>
      <c r="L2838" s="26">
        <f>K2838*M2838</f>
        <v>1039.5</v>
      </c>
      <c r="M2838" s="27">
        <v>0.35</v>
      </c>
      <c r="O2838" s="1"/>
      <c r="P2838" s="2"/>
      <c r="Q2838" s="3"/>
      <c r="R2838" s="5"/>
    </row>
    <row r="2839" spans="2:18" x14ac:dyDescent="0.3">
      <c r="B2839" s="22" t="s">
        <v>10</v>
      </c>
      <c r="C2839" s="22">
        <v>1185732</v>
      </c>
      <c r="D2839" s="23">
        <v>44329</v>
      </c>
      <c r="E2839" s="22" t="s">
        <v>30</v>
      </c>
      <c r="F2839" s="22" t="s">
        <v>100</v>
      </c>
      <c r="G2839" s="22" t="s">
        <v>101</v>
      </c>
      <c r="H2839" s="22" t="s">
        <v>15</v>
      </c>
      <c r="I2839" s="24">
        <v>0.5</v>
      </c>
      <c r="J2839" s="25">
        <v>2000</v>
      </c>
      <c r="K2839" s="26">
        <f>I2839*J2839</f>
        <v>1000</v>
      </c>
      <c r="L2839" s="26">
        <f>K2839*M2839</f>
        <v>300</v>
      </c>
      <c r="M2839" s="27">
        <v>0.3</v>
      </c>
      <c r="O2839" s="1"/>
      <c r="P2839" s="2"/>
      <c r="Q2839" s="3"/>
      <c r="R2839" s="5"/>
    </row>
    <row r="2840" spans="2:18" x14ac:dyDescent="0.3">
      <c r="B2840" s="22" t="s">
        <v>10</v>
      </c>
      <c r="C2840" s="22">
        <v>1185732</v>
      </c>
      <c r="D2840" s="23">
        <v>44329</v>
      </c>
      <c r="E2840" s="22" t="s">
        <v>30</v>
      </c>
      <c r="F2840" s="22" t="s">
        <v>100</v>
      </c>
      <c r="G2840" s="22" t="s">
        <v>101</v>
      </c>
      <c r="H2840" s="22" t="s">
        <v>13</v>
      </c>
      <c r="I2840" s="24">
        <v>0.45</v>
      </c>
      <c r="J2840" s="25">
        <v>1750</v>
      </c>
      <c r="K2840" s="26">
        <f t="shared" ref="K2840:K2843" si="930">I2840*J2840</f>
        <v>787.5</v>
      </c>
      <c r="L2840" s="26">
        <f t="shared" ref="L2840:L2843" si="931">K2840*M2840</f>
        <v>236.25</v>
      </c>
      <c r="M2840" s="27">
        <v>0.3</v>
      </c>
      <c r="O2840" s="1"/>
      <c r="P2840" s="2"/>
      <c r="Q2840" s="3"/>
      <c r="R2840" s="5"/>
    </row>
    <row r="2841" spans="2:18" x14ac:dyDescent="0.3">
      <c r="B2841" s="22" t="s">
        <v>10</v>
      </c>
      <c r="C2841" s="22">
        <v>1185732</v>
      </c>
      <c r="D2841" s="23">
        <v>44329</v>
      </c>
      <c r="E2841" s="22" t="s">
        <v>30</v>
      </c>
      <c r="F2841" s="22" t="s">
        <v>100</v>
      </c>
      <c r="G2841" s="22" t="s">
        <v>101</v>
      </c>
      <c r="H2841" s="22" t="s">
        <v>14</v>
      </c>
      <c r="I2841" s="24">
        <v>0.45</v>
      </c>
      <c r="J2841" s="25">
        <v>1000</v>
      </c>
      <c r="K2841" s="26">
        <f t="shared" si="930"/>
        <v>450</v>
      </c>
      <c r="L2841" s="26">
        <f t="shared" si="931"/>
        <v>135</v>
      </c>
      <c r="M2841" s="27">
        <v>0.3</v>
      </c>
      <c r="O2841" s="1"/>
      <c r="P2841" s="2"/>
      <c r="Q2841" s="3"/>
      <c r="R2841" s="5"/>
    </row>
    <row r="2842" spans="2:18" x14ac:dyDescent="0.3">
      <c r="B2842" s="22" t="s">
        <v>10</v>
      </c>
      <c r="C2842" s="22">
        <v>1185732</v>
      </c>
      <c r="D2842" s="23">
        <v>44329</v>
      </c>
      <c r="E2842" s="22" t="s">
        <v>30</v>
      </c>
      <c r="F2842" s="22" t="s">
        <v>100</v>
      </c>
      <c r="G2842" s="22" t="s">
        <v>101</v>
      </c>
      <c r="H2842" s="22" t="s">
        <v>16</v>
      </c>
      <c r="I2842" s="24">
        <v>0.54999999999999993</v>
      </c>
      <c r="J2842" s="25">
        <v>1250</v>
      </c>
      <c r="K2842" s="26">
        <f t="shared" si="930"/>
        <v>687.49999999999989</v>
      </c>
      <c r="L2842" s="26">
        <f t="shared" si="931"/>
        <v>240.62499999999994</v>
      </c>
      <c r="M2842" s="27">
        <v>0.35</v>
      </c>
      <c r="O2842" s="1"/>
      <c r="P2842" s="2"/>
      <c r="Q2842" s="3"/>
      <c r="R2842" s="5"/>
    </row>
    <row r="2843" spans="2:18" x14ac:dyDescent="0.3">
      <c r="B2843" s="22" t="s">
        <v>10</v>
      </c>
      <c r="C2843" s="22">
        <v>1185732</v>
      </c>
      <c r="D2843" s="23">
        <v>44329</v>
      </c>
      <c r="E2843" s="22" t="s">
        <v>30</v>
      </c>
      <c r="F2843" s="22" t="s">
        <v>100</v>
      </c>
      <c r="G2843" s="22" t="s">
        <v>101</v>
      </c>
      <c r="H2843" s="22" t="s">
        <v>17</v>
      </c>
      <c r="I2843" s="24">
        <v>0.6</v>
      </c>
      <c r="J2843" s="25">
        <v>2500</v>
      </c>
      <c r="K2843" s="26">
        <f t="shared" si="930"/>
        <v>1500</v>
      </c>
      <c r="L2843" s="26">
        <f t="shared" si="931"/>
        <v>600</v>
      </c>
      <c r="M2843" s="27">
        <v>0.4</v>
      </c>
      <c r="O2843" s="1"/>
      <c r="P2843" s="2"/>
      <c r="Q2843" s="3"/>
      <c r="R2843" s="5"/>
    </row>
    <row r="2844" spans="2:18" x14ac:dyDescent="0.3">
      <c r="B2844" s="22" t="s">
        <v>10</v>
      </c>
      <c r="C2844" s="22">
        <v>1185732</v>
      </c>
      <c r="D2844" s="23">
        <v>44359</v>
      </c>
      <c r="E2844" s="22" t="s">
        <v>30</v>
      </c>
      <c r="F2844" s="22" t="s">
        <v>100</v>
      </c>
      <c r="G2844" s="22" t="s">
        <v>101</v>
      </c>
      <c r="H2844" s="22" t="s">
        <v>12</v>
      </c>
      <c r="I2844" s="24">
        <v>0.45</v>
      </c>
      <c r="J2844" s="25">
        <v>5000</v>
      </c>
      <c r="K2844" s="26">
        <f>I2844*J2844</f>
        <v>2250</v>
      </c>
      <c r="L2844" s="26">
        <f>K2844*M2844</f>
        <v>787.5</v>
      </c>
      <c r="M2844" s="27">
        <v>0.35</v>
      </c>
      <c r="O2844" s="1"/>
      <c r="P2844" s="2"/>
      <c r="Q2844" s="3"/>
      <c r="R2844" s="5"/>
    </row>
    <row r="2845" spans="2:18" x14ac:dyDescent="0.3">
      <c r="B2845" s="22" t="s">
        <v>10</v>
      </c>
      <c r="C2845" s="22">
        <v>1185732</v>
      </c>
      <c r="D2845" s="23">
        <v>44359</v>
      </c>
      <c r="E2845" s="22" t="s">
        <v>30</v>
      </c>
      <c r="F2845" s="22" t="s">
        <v>100</v>
      </c>
      <c r="G2845" s="22" t="s">
        <v>101</v>
      </c>
      <c r="H2845" s="22" t="s">
        <v>15</v>
      </c>
      <c r="I2845" s="24">
        <v>0.40000000000000008</v>
      </c>
      <c r="J2845" s="25">
        <v>2500</v>
      </c>
      <c r="K2845" s="26">
        <f>I2845*J2845</f>
        <v>1000.0000000000002</v>
      </c>
      <c r="L2845" s="26">
        <f>K2845*M2845</f>
        <v>300.00000000000006</v>
      </c>
      <c r="M2845" s="27">
        <v>0.3</v>
      </c>
      <c r="O2845" s="1"/>
      <c r="P2845" s="2"/>
      <c r="Q2845" s="3"/>
      <c r="R2845" s="5"/>
    </row>
    <row r="2846" spans="2:18" x14ac:dyDescent="0.3">
      <c r="B2846" s="22" t="s">
        <v>10</v>
      </c>
      <c r="C2846" s="22">
        <v>1185732</v>
      </c>
      <c r="D2846" s="23">
        <v>44359</v>
      </c>
      <c r="E2846" s="22" t="s">
        <v>30</v>
      </c>
      <c r="F2846" s="22" t="s">
        <v>100</v>
      </c>
      <c r="G2846" s="22" t="s">
        <v>101</v>
      </c>
      <c r="H2846" s="22" t="s">
        <v>13</v>
      </c>
      <c r="I2846" s="24">
        <v>0.35000000000000003</v>
      </c>
      <c r="J2846" s="25">
        <v>2000</v>
      </c>
      <c r="K2846" s="26">
        <f t="shared" ref="K2846:K2849" si="932">I2846*J2846</f>
        <v>700.00000000000011</v>
      </c>
      <c r="L2846" s="26">
        <f t="shared" ref="L2846:L2849" si="933">K2846*M2846</f>
        <v>210.00000000000003</v>
      </c>
      <c r="M2846" s="27">
        <v>0.3</v>
      </c>
      <c r="O2846" s="1"/>
      <c r="P2846" s="2"/>
      <c r="Q2846" s="3"/>
      <c r="R2846" s="5"/>
    </row>
    <row r="2847" spans="2:18" x14ac:dyDescent="0.3">
      <c r="B2847" s="22" t="s">
        <v>10</v>
      </c>
      <c r="C2847" s="22">
        <v>1185732</v>
      </c>
      <c r="D2847" s="23">
        <v>44359</v>
      </c>
      <c r="E2847" s="22" t="s">
        <v>30</v>
      </c>
      <c r="F2847" s="22" t="s">
        <v>100</v>
      </c>
      <c r="G2847" s="22" t="s">
        <v>101</v>
      </c>
      <c r="H2847" s="22" t="s">
        <v>14</v>
      </c>
      <c r="I2847" s="24">
        <v>0.35000000000000003</v>
      </c>
      <c r="J2847" s="25">
        <v>1750</v>
      </c>
      <c r="K2847" s="26">
        <f t="shared" si="932"/>
        <v>612.50000000000011</v>
      </c>
      <c r="L2847" s="26">
        <f t="shared" si="933"/>
        <v>183.75000000000003</v>
      </c>
      <c r="M2847" s="27">
        <v>0.3</v>
      </c>
      <c r="O2847" s="1"/>
      <c r="P2847" s="2"/>
      <c r="Q2847" s="3"/>
      <c r="R2847" s="5"/>
    </row>
    <row r="2848" spans="2:18" x14ac:dyDescent="0.3">
      <c r="B2848" s="22" t="s">
        <v>10</v>
      </c>
      <c r="C2848" s="22">
        <v>1185732</v>
      </c>
      <c r="D2848" s="23">
        <v>44359</v>
      </c>
      <c r="E2848" s="22" t="s">
        <v>30</v>
      </c>
      <c r="F2848" s="22" t="s">
        <v>100</v>
      </c>
      <c r="G2848" s="22" t="s">
        <v>101</v>
      </c>
      <c r="H2848" s="22" t="s">
        <v>16</v>
      </c>
      <c r="I2848" s="24">
        <v>0.45</v>
      </c>
      <c r="J2848" s="25">
        <v>1750</v>
      </c>
      <c r="K2848" s="26">
        <f t="shared" si="932"/>
        <v>787.5</v>
      </c>
      <c r="L2848" s="26">
        <f t="shared" si="933"/>
        <v>275.625</v>
      </c>
      <c r="M2848" s="27">
        <v>0.35</v>
      </c>
      <c r="O2848" s="1"/>
      <c r="P2848" s="2"/>
      <c r="Q2848" s="3"/>
      <c r="R2848" s="5"/>
    </row>
    <row r="2849" spans="2:18" x14ac:dyDescent="0.3">
      <c r="B2849" s="22" t="s">
        <v>10</v>
      </c>
      <c r="C2849" s="22">
        <v>1185732</v>
      </c>
      <c r="D2849" s="23">
        <v>44359</v>
      </c>
      <c r="E2849" s="22" t="s">
        <v>30</v>
      </c>
      <c r="F2849" s="22" t="s">
        <v>100</v>
      </c>
      <c r="G2849" s="22" t="s">
        <v>101</v>
      </c>
      <c r="H2849" s="22" t="s">
        <v>17</v>
      </c>
      <c r="I2849" s="24">
        <v>0.55000000000000004</v>
      </c>
      <c r="J2849" s="25">
        <v>3250</v>
      </c>
      <c r="K2849" s="26">
        <f t="shared" si="932"/>
        <v>1787.5000000000002</v>
      </c>
      <c r="L2849" s="26">
        <f t="shared" si="933"/>
        <v>715.00000000000011</v>
      </c>
      <c r="M2849" s="27">
        <v>0.4</v>
      </c>
      <c r="O2849" s="1"/>
      <c r="P2849" s="2"/>
      <c r="Q2849" s="3"/>
      <c r="R2849" s="5"/>
    </row>
    <row r="2850" spans="2:18" x14ac:dyDescent="0.3">
      <c r="B2850" s="22" t="s">
        <v>10</v>
      </c>
      <c r="C2850" s="22">
        <v>1185732</v>
      </c>
      <c r="D2850" s="23">
        <v>44388</v>
      </c>
      <c r="E2850" s="22" t="s">
        <v>30</v>
      </c>
      <c r="F2850" s="22" t="s">
        <v>100</v>
      </c>
      <c r="G2850" s="22" t="s">
        <v>101</v>
      </c>
      <c r="H2850" s="22" t="s">
        <v>12</v>
      </c>
      <c r="I2850" s="24">
        <v>0.5</v>
      </c>
      <c r="J2850" s="25">
        <v>5500</v>
      </c>
      <c r="K2850" s="26">
        <f>I2850*J2850</f>
        <v>2750</v>
      </c>
      <c r="L2850" s="26">
        <f>K2850*M2850</f>
        <v>962.49999999999989</v>
      </c>
      <c r="M2850" s="27">
        <v>0.35</v>
      </c>
      <c r="O2850" s="1"/>
      <c r="P2850" s="2"/>
      <c r="Q2850" s="3"/>
      <c r="R2850" s="5"/>
    </row>
    <row r="2851" spans="2:18" x14ac:dyDescent="0.3">
      <c r="B2851" s="22" t="s">
        <v>10</v>
      </c>
      <c r="C2851" s="22">
        <v>1185732</v>
      </c>
      <c r="D2851" s="23">
        <v>44388</v>
      </c>
      <c r="E2851" s="22" t="s">
        <v>30</v>
      </c>
      <c r="F2851" s="22" t="s">
        <v>100</v>
      </c>
      <c r="G2851" s="22" t="s">
        <v>101</v>
      </c>
      <c r="H2851" s="22" t="s">
        <v>15</v>
      </c>
      <c r="I2851" s="24">
        <v>0.45000000000000007</v>
      </c>
      <c r="J2851" s="25">
        <v>3000</v>
      </c>
      <c r="K2851" s="26">
        <f>I2851*J2851</f>
        <v>1350.0000000000002</v>
      </c>
      <c r="L2851" s="26">
        <f>K2851*M2851</f>
        <v>405.00000000000006</v>
      </c>
      <c r="M2851" s="27">
        <v>0.3</v>
      </c>
      <c r="O2851" s="1"/>
      <c r="P2851" s="2"/>
      <c r="Q2851" s="3"/>
      <c r="R2851" s="5"/>
    </row>
    <row r="2852" spans="2:18" x14ac:dyDescent="0.3">
      <c r="B2852" s="22" t="s">
        <v>10</v>
      </c>
      <c r="C2852" s="22">
        <v>1185732</v>
      </c>
      <c r="D2852" s="23">
        <v>44388</v>
      </c>
      <c r="E2852" s="22" t="s">
        <v>30</v>
      </c>
      <c r="F2852" s="22" t="s">
        <v>100</v>
      </c>
      <c r="G2852" s="22" t="s">
        <v>101</v>
      </c>
      <c r="H2852" s="22" t="s">
        <v>13</v>
      </c>
      <c r="I2852" s="24">
        <v>0.4</v>
      </c>
      <c r="J2852" s="25">
        <v>2250</v>
      </c>
      <c r="K2852" s="26">
        <f t="shared" ref="K2852:K2855" si="934">I2852*J2852</f>
        <v>900</v>
      </c>
      <c r="L2852" s="26">
        <f t="shared" ref="L2852:L2855" si="935">K2852*M2852</f>
        <v>270</v>
      </c>
      <c r="M2852" s="27">
        <v>0.3</v>
      </c>
      <c r="O2852" s="1"/>
      <c r="P2852" s="2"/>
      <c r="Q2852" s="3"/>
      <c r="R2852" s="5"/>
    </row>
    <row r="2853" spans="2:18" x14ac:dyDescent="0.3">
      <c r="B2853" s="22" t="s">
        <v>10</v>
      </c>
      <c r="C2853" s="22">
        <v>1185732</v>
      </c>
      <c r="D2853" s="23">
        <v>44388</v>
      </c>
      <c r="E2853" s="22" t="s">
        <v>30</v>
      </c>
      <c r="F2853" s="22" t="s">
        <v>100</v>
      </c>
      <c r="G2853" s="22" t="s">
        <v>101</v>
      </c>
      <c r="H2853" s="22" t="s">
        <v>14</v>
      </c>
      <c r="I2853" s="24">
        <v>0.4</v>
      </c>
      <c r="J2853" s="25">
        <v>1750</v>
      </c>
      <c r="K2853" s="26">
        <f t="shared" si="934"/>
        <v>700</v>
      </c>
      <c r="L2853" s="26">
        <f t="shared" si="935"/>
        <v>210</v>
      </c>
      <c r="M2853" s="27">
        <v>0.3</v>
      </c>
      <c r="O2853" s="1"/>
      <c r="P2853" s="2"/>
      <c r="Q2853" s="3"/>
      <c r="R2853" s="5"/>
    </row>
    <row r="2854" spans="2:18" x14ac:dyDescent="0.3">
      <c r="B2854" s="22" t="s">
        <v>10</v>
      </c>
      <c r="C2854" s="22">
        <v>1185732</v>
      </c>
      <c r="D2854" s="23">
        <v>44388</v>
      </c>
      <c r="E2854" s="22" t="s">
        <v>30</v>
      </c>
      <c r="F2854" s="22" t="s">
        <v>100</v>
      </c>
      <c r="G2854" s="22" t="s">
        <v>101</v>
      </c>
      <c r="H2854" s="22" t="s">
        <v>16</v>
      </c>
      <c r="I2854" s="24">
        <v>0.5</v>
      </c>
      <c r="J2854" s="25">
        <v>2000</v>
      </c>
      <c r="K2854" s="26">
        <f t="shared" si="934"/>
        <v>1000</v>
      </c>
      <c r="L2854" s="26">
        <f t="shared" si="935"/>
        <v>350</v>
      </c>
      <c r="M2854" s="27">
        <v>0.35</v>
      </c>
      <c r="O2854" s="1"/>
      <c r="P2854" s="2"/>
      <c r="Q2854" s="3"/>
      <c r="R2854" s="5"/>
    </row>
    <row r="2855" spans="2:18" x14ac:dyDescent="0.3">
      <c r="B2855" s="22" t="s">
        <v>10</v>
      </c>
      <c r="C2855" s="22">
        <v>1185732</v>
      </c>
      <c r="D2855" s="23">
        <v>44388</v>
      </c>
      <c r="E2855" s="22" t="s">
        <v>30</v>
      </c>
      <c r="F2855" s="22" t="s">
        <v>100</v>
      </c>
      <c r="G2855" s="22" t="s">
        <v>101</v>
      </c>
      <c r="H2855" s="22" t="s">
        <v>17</v>
      </c>
      <c r="I2855" s="24">
        <v>0.55000000000000004</v>
      </c>
      <c r="J2855" s="25">
        <v>3750</v>
      </c>
      <c r="K2855" s="26">
        <f t="shared" si="934"/>
        <v>2062.5</v>
      </c>
      <c r="L2855" s="26">
        <f t="shared" si="935"/>
        <v>825</v>
      </c>
      <c r="M2855" s="27">
        <v>0.4</v>
      </c>
      <c r="O2855" s="1"/>
      <c r="P2855" s="2"/>
      <c r="Q2855" s="3"/>
      <c r="R2855" s="5"/>
    </row>
    <row r="2856" spans="2:18" x14ac:dyDescent="0.3">
      <c r="B2856" s="22" t="s">
        <v>10</v>
      </c>
      <c r="C2856" s="22">
        <v>1185732</v>
      </c>
      <c r="D2856" s="23">
        <v>44420</v>
      </c>
      <c r="E2856" s="22" t="s">
        <v>30</v>
      </c>
      <c r="F2856" s="22" t="s">
        <v>100</v>
      </c>
      <c r="G2856" s="22" t="s">
        <v>101</v>
      </c>
      <c r="H2856" s="22" t="s">
        <v>12</v>
      </c>
      <c r="I2856" s="24">
        <v>0.5</v>
      </c>
      <c r="J2856" s="25">
        <v>5250</v>
      </c>
      <c r="K2856" s="26">
        <f>I2856*J2856</f>
        <v>2625</v>
      </c>
      <c r="L2856" s="26">
        <f>K2856*M2856</f>
        <v>918.74999999999989</v>
      </c>
      <c r="M2856" s="27">
        <v>0.35</v>
      </c>
      <c r="O2856" s="1"/>
      <c r="P2856" s="2"/>
      <c r="Q2856" s="3"/>
      <c r="R2856" s="5"/>
    </row>
    <row r="2857" spans="2:18" x14ac:dyDescent="0.3">
      <c r="B2857" s="22" t="s">
        <v>10</v>
      </c>
      <c r="C2857" s="22">
        <v>1185732</v>
      </c>
      <c r="D2857" s="23">
        <v>44420</v>
      </c>
      <c r="E2857" s="22" t="s">
        <v>30</v>
      </c>
      <c r="F2857" s="22" t="s">
        <v>100</v>
      </c>
      <c r="G2857" s="22" t="s">
        <v>101</v>
      </c>
      <c r="H2857" s="22" t="s">
        <v>15</v>
      </c>
      <c r="I2857" s="24">
        <v>0.45000000000000007</v>
      </c>
      <c r="J2857" s="25">
        <v>3000</v>
      </c>
      <c r="K2857" s="26">
        <f>I2857*J2857</f>
        <v>1350.0000000000002</v>
      </c>
      <c r="L2857" s="26">
        <f>K2857*M2857</f>
        <v>405.00000000000006</v>
      </c>
      <c r="M2857" s="27">
        <v>0.3</v>
      </c>
      <c r="O2857" s="1"/>
      <c r="P2857" s="2"/>
      <c r="Q2857" s="3"/>
      <c r="R2857" s="5"/>
    </row>
    <row r="2858" spans="2:18" x14ac:dyDescent="0.3">
      <c r="B2858" s="22" t="s">
        <v>10</v>
      </c>
      <c r="C2858" s="22">
        <v>1185732</v>
      </c>
      <c r="D2858" s="23">
        <v>44420</v>
      </c>
      <c r="E2858" s="22" t="s">
        <v>30</v>
      </c>
      <c r="F2858" s="22" t="s">
        <v>100</v>
      </c>
      <c r="G2858" s="22" t="s">
        <v>101</v>
      </c>
      <c r="H2858" s="22" t="s">
        <v>13</v>
      </c>
      <c r="I2858" s="24">
        <v>0.4</v>
      </c>
      <c r="J2858" s="25">
        <v>2250</v>
      </c>
      <c r="K2858" s="26">
        <f t="shared" ref="K2858:K2861" si="936">I2858*J2858</f>
        <v>900</v>
      </c>
      <c r="L2858" s="26">
        <f t="shared" ref="L2858:L2861" si="937">K2858*M2858</f>
        <v>270</v>
      </c>
      <c r="M2858" s="27">
        <v>0.3</v>
      </c>
      <c r="O2858" s="1"/>
      <c r="P2858" s="2"/>
      <c r="Q2858" s="3"/>
      <c r="R2858" s="5"/>
    </row>
    <row r="2859" spans="2:18" x14ac:dyDescent="0.3">
      <c r="B2859" s="22" t="s">
        <v>10</v>
      </c>
      <c r="C2859" s="22">
        <v>1185732</v>
      </c>
      <c r="D2859" s="23">
        <v>44420</v>
      </c>
      <c r="E2859" s="22" t="s">
        <v>30</v>
      </c>
      <c r="F2859" s="22" t="s">
        <v>100</v>
      </c>
      <c r="G2859" s="22" t="s">
        <v>101</v>
      </c>
      <c r="H2859" s="22" t="s">
        <v>14</v>
      </c>
      <c r="I2859" s="24">
        <v>0.4</v>
      </c>
      <c r="J2859" s="25">
        <v>2000</v>
      </c>
      <c r="K2859" s="26">
        <f t="shared" si="936"/>
        <v>800</v>
      </c>
      <c r="L2859" s="26">
        <f t="shared" si="937"/>
        <v>240</v>
      </c>
      <c r="M2859" s="27">
        <v>0.3</v>
      </c>
      <c r="O2859" s="1"/>
      <c r="P2859" s="2"/>
      <c r="Q2859" s="3"/>
      <c r="R2859" s="5"/>
    </row>
    <row r="2860" spans="2:18" x14ac:dyDescent="0.3">
      <c r="B2860" s="22" t="s">
        <v>10</v>
      </c>
      <c r="C2860" s="22">
        <v>1185732</v>
      </c>
      <c r="D2860" s="23">
        <v>44420</v>
      </c>
      <c r="E2860" s="22" t="s">
        <v>30</v>
      </c>
      <c r="F2860" s="22" t="s">
        <v>100</v>
      </c>
      <c r="G2860" s="22" t="s">
        <v>101</v>
      </c>
      <c r="H2860" s="22" t="s">
        <v>16</v>
      </c>
      <c r="I2860" s="24">
        <v>0.5</v>
      </c>
      <c r="J2860" s="25">
        <v>1750</v>
      </c>
      <c r="K2860" s="26">
        <f t="shared" si="936"/>
        <v>875</v>
      </c>
      <c r="L2860" s="26">
        <f t="shared" si="937"/>
        <v>306.25</v>
      </c>
      <c r="M2860" s="27">
        <v>0.35</v>
      </c>
      <c r="O2860" s="1"/>
      <c r="P2860" s="2"/>
      <c r="Q2860" s="3"/>
      <c r="R2860" s="5"/>
    </row>
    <row r="2861" spans="2:18" x14ac:dyDescent="0.3">
      <c r="B2861" s="22" t="s">
        <v>10</v>
      </c>
      <c r="C2861" s="22">
        <v>1185732</v>
      </c>
      <c r="D2861" s="23">
        <v>44420</v>
      </c>
      <c r="E2861" s="22" t="s">
        <v>30</v>
      </c>
      <c r="F2861" s="22" t="s">
        <v>100</v>
      </c>
      <c r="G2861" s="22" t="s">
        <v>101</v>
      </c>
      <c r="H2861" s="22" t="s">
        <v>17</v>
      </c>
      <c r="I2861" s="24">
        <v>0.55000000000000004</v>
      </c>
      <c r="J2861" s="25">
        <v>3500</v>
      </c>
      <c r="K2861" s="26">
        <f t="shared" si="936"/>
        <v>1925.0000000000002</v>
      </c>
      <c r="L2861" s="26">
        <f t="shared" si="937"/>
        <v>770.00000000000011</v>
      </c>
      <c r="M2861" s="27">
        <v>0.4</v>
      </c>
      <c r="O2861" s="1"/>
      <c r="P2861" s="2"/>
      <c r="Q2861" s="3"/>
      <c r="R2861" s="5"/>
    </row>
    <row r="2862" spans="2:18" x14ac:dyDescent="0.3">
      <c r="B2862" s="22" t="s">
        <v>10</v>
      </c>
      <c r="C2862" s="22">
        <v>1185732</v>
      </c>
      <c r="D2862" s="23">
        <v>44452</v>
      </c>
      <c r="E2862" s="22" t="s">
        <v>30</v>
      </c>
      <c r="F2862" s="22" t="s">
        <v>100</v>
      </c>
      <c r="G2862" s="22" t="s">
        <v>101</v>
      </c>
      <c r="H2862" s="22" t="s">
        <v>12</v>
      </c>
      <c r="I2862" s="24">
        <v>0.45</v>
      </c>
      <c r="J2862" s="25">
        <v>4750</v>
      </c>
      <c r="K2862" s="26">
        <f>I2862*J2862</f>
        <v>2137.5</v>
      </c>
      <c r="L2862" s="26">
        <f>K2862*M2862</f>
        <v>748.125</v>
      </c>
      <c r="M2862" s="27">
        <v>0.35</v>
      </c>
      <c r="O2862" s="1"/>
      <c r="P2862" s="2"/>
      <c r="Q2862" s="3"/>
      <c r="R2862" s="5"/>
    </row>
    <row r="2863" spans="2:18" x14ac:dyDescent="0.3">
      <c r="B2863" s="22" t="s">
        <v>10</v>
      </c>
      <c r="C2863" s="22">
        <v>1185732</v>
      </c>
      <c r="D2863" s="23">
        <v>44452</v>
      </c>
      <c r="E2863" s="22" t="s">
        <v>30</v>
      </c>
      <c r="F2863" s="22" t="s">
        <v>100</v>
      </c>
      <c r="G2863" s="22" t="s">
        <v>101</v>
      </c>
      <c r="H2863" s="22" t="s">
        <v>15</v>
      </c>
      <c r="I2863" s="24">
        <v>0.40000000000000008</v>
      </c>
      <c r="J2863" s="25">
        <v>2750</v>
      </c>
      <c r="K2863" s="26">
        <f>I2863*J2863</f>
        <v>1100.0000000000002</v>
      </c>
      <c r="L2863" s="26">
        <f>K2863*M2863</f>
        <v>330.00000000000006</v>
      </c>
      <c r="M2863" s="27">
        <v>0.3</v>
      </c>
      <c r="O2863" s="1"/>
      <c r="P2863" s="2"/>
      <c r="Q2863" s="3"/>
      <c r="R2863" s="5"/>
    </row>
    <row r="2864" spans="2:18" x14ac:dyDescent="0.3">
      <c r="B2864" s="22" t="s">
        <v>10</v>
      </c>
      <c r="C2864" s="22">
        <v>1185732</v>
      </c>
      <c r="D2864" s="23">
        <v>44452</v>
      </c>
      <c r="E2864" s="22" t="s">
        <v>30</v>
      </c>
      <c r="F2864" s="22" t="s">
        <v>100</v>
      </c>
      <c r="G2864" s="22" t="s">
        <v>101</v>
      </c>
      <c r="H2864" s="22" t="s">
        <v>13</v>
      </c>
      <c r="I2864" s="24">
        <v>0.35000000000000003</v>
      </c>
      <c r="J2864" s="25">
        <v>1750</v>
      </c>
      <c r="K2864" s="26">
        <f t="shared" ref="K2864:K2867" si="938">I2864*J2864</f>
        <v>612.50000000000011</v>
      </c>
      <c r="L2864" s="26">
        <f t="shared" ref="L2864:L2867" si="939">K2864*M2864</f>
        <v>183.75000000000003</v>
      </c>
      <c r="M2864" s="27">
        <v>0.3</v>
      </c>
      <c r="O2864" s="1"/>
      <c r="P2864" s="2"/>
      <c r="Q2864" s="3"/>
      <c r="R2864" s="5"/>
    </row>
    <row r="2865" spans="2:18" x14ac:dyDescent="0.3">
      <c r="B2865" s="22" t="s">
        <v>10</v>
      </c>
      <c r="C2865" s="22">
        <v>1185732</v>
      </c>
      <c r="D2865" s="23">
        <v>44452</v>
      </c>
      <c r="E2865" s="22" t="s">
        <v>30</v>
      </c>
      <c r="F2865" s="22" t="s">
        <v>100</v>
      </c>
      <c r="G2865" s="22" t="s">
        <v>101</v>
      </c>
      <c r="H2865" s="22" t="s">
        <v>14</v>
      </c>
      <c r="I2865" s="24">
        <v>0.35000000000000003</v>
      </c>
      <c r="J2865" s="25">
        <v>1500</v>
      </c>
      <c r="K2865" s="26">
        <f t="shared" si="938"/>
        <v>525</v>
      </c>
      <c r="L2865" s="26">
        <f t="shared" si="939"/>
        <v>157.5</v>
      </c>
      <c r="M2865" s="27">
        <v>0.3</v>
      </c>
      <c r="O2865" s="1"/>
      <c r="P2865" s="2"/>
      <c r="Q2865" s="3"/>
      <c r="R2865" s="5"/>
    </row>
    <row r="2866" spans="2:18" x14ac:dyDescent="0.3">
      <c r="B2866" s="22" t="s">
        <v>10</v>
      </c>
      <c r="C2866" s="22">
        <v>1185732</v>
      </c>
      <c r="D2866" s="23">
        <v>44452</v>
      </c>
      <c r="E2866" s="22" t="s">
        <v>30</v>
      </c>
      <c r="F2866" s="22" t="s">
        <v>100</v>
      </c>
      <c r="G2866" s="22" t="s">
        <v>101</v>
      </c>
      <c r="H2866" s="22" t="s">
        <v>16</v>
      </c>
      <c r="I2866" s="24">
        <v>0.45</v>
      </c>
      <c r="J2866" s="25">
        <v>1500</v>
      </c>
      <c r="K2866" s="26">
        <f t="shared" si="938"/>
        <v>675</v>
      </c>
      <c r="L2866" s="26">
        <f t="shared" si="939"/>
        <v>236.24999999999997</v>
      </c>
      <c r="M2866" s="27">
        <v>0.35</v>
      </c>
      <c r="O2866" s="1"/>
      <c r="P2866" s="2"/>
      <c r="Q2866" s="3"/>
      <c r="R2866" s="5"/>
    </row>
    <row r="2867" spans="2:18" x14ac:dyDescent="0.3">
      <c r="B2867" s="22" t="s">
        <v>10</v>
      </c>
      <c r="C2867" s="22">
        <v>1185732</v>
      </c>
      <c r="D2867" s="23">
        <v>44452</v>
      </c>
      <c r="E2867" s="22" t="s">
        <v>30</v>
      </c>
      <c r="F2867" s="22" t="s">
        <v>100</v>
      </c>
      <c r="G2867" s="22" t="s">
        <v>101</v>
      </c>
      <c r="H2867" s="22" t="s">
        <v>17</v>
      </c>
      <c r="I2867" s="24">
        <v>0.5</v>
      </c>
      <c r="J2867" s="25">
        <v>2250</v>
      </c>
      <c r="K2867" s="26">
        <f t="shared" si="938"/>
        <v>1125</v>
      </c>
      <c r="L2867" s="26">
        <f t="shared" si="939"/>
        <v>450</v>
      </c>
      <c r="M2867" s="27">
        <v>0.4</v>
      </c>
      <c r="O2867" s="1"/>
      <c r="P2867" s="2"/>
      <c r="Q2867" s="3"/>
      <c r="R2867" s="5"/>
    </row>
    <row r="2868" spans="2:18" x14ac:dyDescent="0.3">
      <c r="B2868" s="22" t="s">
        <v>10</v>
      </c>
      <c r="C2868" s="22">
        <v>1185732</v>
      </c>
      <c r="D2868" s="23">
        <v>44481</v>
      </c>
      <c r="E2868" s="22" t="s">
        <v>30</v>
      </c>
      <c r="F2868" s="22" t="s">
        <v>100</v>
      </c>
      <c r="G2868" s="22" t="s">
        <v>101</v>
      </c>
      <c r="H2868" s="22" t="s">
        <v>12</v>
      </c>
      <c r="I2868" s="24">
        <v>0.54999999999999993</v>
      </c>
      <c r="J2868" s="25">
        <v>4000</v>
      </c>
      <c r="K2868" s="26">
        <f>I2868*J2868</f>
        <v>2199.9999999999995</v>
      </c>
      <c r="L2868" s="26">
        <f>K2868*M2868</f>
        <v>769.99999999999977</v>
      </c>
      <c r="M2868" s="27">
        <v>0.35</v>
      </c>
      <c r="O2868" s="1"/>
      <c r="P2868" s="2"/>
      <c r="Q2868" s="3"/>
      <c r="R2868" s="5"/>
    </row>
    <row r="2869" spans="2:18" x14ac:dyDescent="0.3">
      <c r="B2869" s="22" t="s">
        <v>10</v>
      </c>
      <c r="C2869" s="22">
        <v>1185732</v>
      </c>
      <c r="D2869" s="23">
        <v>44481</v>
      </c>
      <c r="E2869" s="22" t="s">
        <v>30</v>
      </c>
      <c r="F2869" s="22" t="s">
        <v>100</v>
      </c>
      <c r="G2869" s="22" t="s">
        <v>101</v>
      </c>
      <c r="H2869" s="22" t="s">
        <v>15</v>
      </c>
      <c r="I2869" s="24">
        <v>0.45</v>
      </c>
      <c r="J2869" s="25">
        <v>2500</v>
      </c>
      <c r="K2869" s="26">
        <f>I2869*J2869</f>
        <v>1125</v>
      </c>
      <c r="L2869" s="26">
        <f>K2869*M2869</f>
        <v>337.5</v>
      </c>
      <c r="M2869" s="27">
        <v>0.3</v>
      </c>
      <c r="O2869" s="1"/>
      <c r="P2869" s="2"/>
      <c r="Q2869" s="3"/>
      <c r="R2869" s="5"/>
    </row>
    <row r="2870" spans="2:18" x14ac:dyDescent="0.3">
      <c r="B2870" s="22" t="s">
        <v>10</v>
      </c>
      <c r="C2870" s="22">
        <v>1185732</v>
      </c>
      <c r="D2870" s="23">
        <v>44481</v>
      </c>
      <c r="E2870" s="22" t="s">
        <v>30</v>
      </c>
      <c r="F2870" s="22" t="s">
        <v>100</v>
      </c>
      <c r="G2870" s="22" t="s">
        <v>101</v>
      </c>
      <c r="H2870" s="22" t="s">
        <v>13</v>
      </c>
      <c r="I2870" s="24">
        <v>0.45</v>
      </c>
      <c r="J2870" s="25">
        <v>1500</v>
      </c>
      <c r="K2870" s="26">
        <f t="shared" ref="K2870:K2873" si="940">I2870*J2870</f>
        <v>675</v>
      </c>
      <c r="L2870" s="26">
        <f t="shared" ref="L2870:L2873" si="941">K2870*M2870</f>
        <v>202.5</v>
      </c>
      <c r="M2870" s="27">
        <v>0.3</v>
      </c>
      <c r="O2870" s="1"/>
      <c r="P2870" s="2"/>
      <c r="Q2870" s="3"/>
      <c r="R2870" s="5"/>
    </row>
    <row r="2871" spans="2:18" x14ac:dyDescent="0.3">
      <c r="B2871" s="22" t="s">
        <v>10</v>
      </c>
      <c r="C2871" s="22">
        <v>1185732</v>
      </c>
      <c r="D2871" s="23">
        <v>44481</v>
      </c>
      <c r="E2871" s="22" t="s">
        <v>30</v>
      </c>
      <c r="F2871" s="22" t="s">
        <v>100</v>
      </c>
      <c r="G2871" s="22" t="s">
        <v>101</v>
      </c>
      <c r="H2871" s="22" t="s">
        <v>14</v>
      </c>
      <c r="I2871" s="24">
        <v>0.45</v>
      </c>
      <c r="J2871" s="25">
        <v>1250</v>
      </c>
      <c r="K2871" s="26">
        <f t="shared" si="940"/>
        <v>562.5</v>
      </c>
      <c r="L2871" s="26">
        <f t="shared" si="941"/>
        <v>168.75</v>
      </c>
      <c r="M2871" s="27">
        <v>0.3</v>
      </c>
      <c r="O2871" s="1"/>
      <c r="P2871" s="2"/>
      <c r="Q2871" s="3"/>
      <c r="R2871" s="5"/>
    </row>
    <row r="2872" spans="2:18" x14ac:dyDescent="0.3">
      <c r="B2872" s="22" t="s">
        <v>10</v>
      </c>
      <c r="C2872" s="22">
        <v>1185732</v>
      </c>
      <c r="D2872" s="23">
        <v>44481</v>
      </c>
      <c r="E2872" s="22" t="s">
        <v>30</v>
      </c>
      <c r="F2872" s="22" t="s">
        <v>100</v>
      </c>
      <c r="G2872" s="22" t="s">
        <v>101</v>
      </c>
      <c r="H2872" s="22" t="s">
        <v>16</v>
      </c>
      <c r="I2872" s="24">
        <v>0.54999999999999993</v>
      </c>
      <c r="J2872" s="25">
        <v>1250</v>
      </c>
      <c r="K2872" s="26">
        <f t="shared" si="940"/>
        <v>687.49999999999989</v>
      </c>
      <c r="L2872" s="26">
        <f t="shared" si="941"/>
        <v>240.62499999999994</v>
      </c>
      <c r="M2872" s="27">
        <v>0.35</v>
      </c>
      <c r="O2872" s="1"/>
      <c r="P2872" s="2"/>
      <c r="Q2872" s="3"/>
      <c r="R2872" s="5"/>
    </row>
    <row r="2873" spans="2:18" x14ac:dyDescent="0.3">
      <c r="B2873" s="22" t="s">
        <v>10</v>
      </c>
      <c r="C2873" s="22">
        <v>1185732</v>
      </c>
      <c r="D2873" s="23">
        <v>44481</v>
      </c>
      <c r="E2873" s="22" t="s">
        <v>30</v>
      </c>
      <c r="F2873" s="22" t="s">
        <v>100</v>
      </c>
      <c r="G2873" s="22" t="s">
        <v>101</v>
      </c>
      <c r="H2873" s="22" t="s">
        <v>17</v>
      </c>
      <c r="I2873" s="24">
        <v>0.59999999999999987</v>
      </c>
      <c r="J2873" s="25">
        <v>2500</v>
      </c>
      <c r="K2873" s="26">
        <f t="shared" si="940"/>
        <v>1499.9999999999998</v>
      </c>
      <c r="L2873" s="26">
        <f t="shared" si="941"/>
        <v>599.99999999999989</v>
      </c>
      <c r="M2873" s="27">
        <v>0.4</v>
      </c>
      <c r="O2873" s="1"/>
      <c r="P2873" s="2"/>
      <c r="Q2873" s="3"/>
      <c r="R2873" s="5"/>
    </row>
    <row r="2874" spans="2:18" x14ac:dyDescent="0.3">
      <c r="B2874" s="22" t="s">
        <v>10</v>
      </c>
      <c r="C2874" s="22">
        <v>1185732</v>
      </c>
      <c r="D2874" s="23">
        <v>44512</v>
      </c>
      <c r="E2874" s="22" t="s">
        <v>30</v>
      </c>
      <c r="F2874" s="22" t="s">
        <v>100</v>
      </c>
      <c r="G2874" s="22" t="s">
        <v>101</v>
      </c>
      <c r="H2874" s="22" t="s">
        <v>12</v>
      </c>
      <c r="I2874" s="24">
        <v>0.54999999999999993</v>
      </c>
      <c r="J2874" s="25">
        <v>4000</v>
      </c>
      <c r="K2874" s="26">
        <f>I2874*J2874</f>
        <v>2199.9999999999995</v>
      </c>
      <c r="L2874" s="26">
        <f>K2874*M2874</f>
        <v>769.99999999999977</v>
      </c>
      <c r="M2874" s="27">
        <v>0.35</v>
      </c>
      <c r="O2874" s="1"/>
      <c r="P2874" s="2"/>
      <c r="Q2874" s="3"/>
      <c r="R2874" s="5"/>
    </row>
    <row r="2875" spans="2:18" x14ac:dyDescent="0.3">
      <c r="B2875" s="22" t="s">
        <v>10</v>
      </c>
      <c r="C2875" s="22">
        <v>1185732</v>
      </c>
      <c r="D2875" s="23">
        <v>44512</v>
      </c>
      <c r="E2875" s="22" t="s">
        <v>30</v>
      </c>
      <c r="F2875" s="22" t="s">
        <v>100</v>
      </c>
      <c r="G2875" s="22" t="s">
        <v>101</v>
      </c>
      <c r="H2875" s="22" t="s">
        <v>15</v>
      </c>
      <c r="I2875" s="24">
        <v>0.45</v>
      </c>
      <c r="J2875" s="25">
        <v>2500</v>
      </c>
      <c r="K2875" s="26">
        <f>I2875*J2875</f>
        <v>1125</v>
      </c>
      <c r="L2875" s="26">
        <f>K2875*M2875</f>
        <v>337.5</v>
      </c>
      <c r="M2875" s="27">
        <v>0.3</v>
      </c>
      <c r="O2875" s="1"/>
      <c r="P2875" s="2"/>
      <c r="Q2875" s="3"/>
      <c r="R2875" s="5"/>
    </row>
    <row r="2876" spans="2:18" x14ac:dyDescent="0.3">
      <c r="B2876" s="22" t="s">
        <v>10</v>
      </c>
      <c r="C2876" s="22">
        <v>1185732</v>
      </c>
      <c r="D2876" s="23">
        <v>44512</v>
      </c>
      <c r="E2876" s="22" t="s">
        <v>30</v>
      </c>
      <c r="F2876" s="22" t="s">
        <v>100</v>
      </c>
      <c r="G2876" s="22" t="s">
        <v>101</v>
      </c>
      <c r="H2876" s="22" t="s">
        <v>13</v>
      </c>
      <c r="I2876" s="24">
        <v>0.45</v>
      </c>
      <c r="J2876" s="25">
        <v>1950</v>
      </c>
      <c r="K2876" s="26">
        <f t="shared" ref="K2876:K2879" si="942">I2876*J2876</f>
        <v>877.5</v>
      </c>
      <c r="L2876" s="26">
        <f t="shared" ref="L2876:L2879" si="943">K2876*M2876</f>
        <v>263.25</v>
      </c>
      <c r="M2876" s="27">
        <v>0.3</v>
      </c>
      <c r="O2876" s="1"/>
      <c r="P2876" s="2"/>
      <c r="Q2876" s="3"/>
      <c r="R2876" s="5"/>
    </row>
    <row r="2877" spans="2:18" x14ac:dyDescent="0.3">
      <c r="B2877" s="22" t="s">
        <v>10</v>
      </c>
      <c r="C2877" s="22">
        <v>1185732</v>
      </c>
      <c r="D2877" s="23">
        <v>44512</v>
      </c>
      <c r="E2877" s="22" t="s">
        <v>30</v>
      </c>
      <c r="F2877" s="22" t="s">
        <v>100</v>
      </c>
      <c r="G2877" s="22" t="s">
        <v>101</v>
      </c>
      <c r="H2877" s="22" t="s">
        <v>14</v>
      </c>
      <c r="I2877" s="24">
        <v>0.45</v>
      </c>
      <c r="J2877" s="25">
        <v>1750</v>
      </c>
      <c r="K2877" s="26">
        <f t="shared" si="942"/>
        <v>787.5</v>
      </c>
      <c r="L2877" s="26">
        <f t="shared" si="943"/>
        <v>236.25</v>
      </c>
      <c r="M2877" s="27">
        <v>0.3</v>
      </c>
      <c r="O2877" s="1"/>
      <c r="P2877" s="2"/>
      <c r="Q2877" s="3"/>
      <c r="R2877" s="5"/>
    </row>
    <row r="2878" spans="2:18" x14ac:dyDescent="0.3">
      <c r="B2878" s="22" t="s">
        <v>10</v>
      </c>
      <c r="C2878" s="22">
        <v>1185732</v>
      </c>
      <c r="D2878" s="23">
        <v>44512</v>
      </c>
      <c r="E2878" s="22" t="s">
        <v>30</v>
      </c>
      <c r="F2878" s="22" t="s">
        <v>100</v>
      </c>
      <c r="G2878" s="22" t="s">
        <v>101</v>
      </c>
      <c r="H2878" s="22" t="s">
        <v>16</v>
      </c>
      <c r="I2878" s="24">
        <v>0.6</v>
      </c>
      <c r="J2878" s="25">
        <v>1500</v>
      </c>
      <c r="K2878" s="26">
        <f t="shared" si="942"/>
        <v>900</v>
      </c>
      <c r="L2878" s="26">
        <f t="shared" si="943"/>
        <v>315</v>
      </c>
      <c r="M2878" s="27">
        <v>0.35</v>
      </c>
      <c r="O2878" s="1"/>
      <c r="P2878" s="2"/>
      <c r="Q2878" s="3"/>
      <c r="R2878" s="5"/>
    </row>
    <row r="2879" spans="2:18" x14ac:dyDescent="0.3">
      <c r="B2879" s="22" t="s">
        <v>10</v>
      </c>
      <c r="C2879" s="22">
        <v>1185732</v>
      </c>
      <c r="D2879" s="23">
        <v>44512</v>
      </c>
      <c r="E2879" s="22" t="s">
        <v>30</v>
      </c>
      <c r="F2879" s="22" t="s">
        <v>100</v>
      </c>
      <c r="G2879" s="22" t="s">
        <v>101</v>
      </c>
      <c r="H2879" s="22" t="s">
        <v>17</v>
      </c>
      <c r="I2879" s="24">
        <v>0.64999999999999991</v>
      </c>
      <c r="J2879" s="25">
        <v>2500</v>
      </c>
      <c r="K2879" s="26">
        <f t="shared" si="942"/>
        <v>1624.9999999999998</v>
      </c>
      <c r="L2879" s="26">
        <f t="shared" si="943"/>
        <v>650</v>
      </c>
      <c r="M2879" s="27">
        <v>0.4</v>
      </c>
      <c r="O2879" s="1"/>
      <c r="P2879" s="2"/>
      <c r="Q2879" s="3"/>
      <c r="R2879" s="5"/>
    </row>
    <row r="2880" spans="2:18" x14ac:dyDescent="0.3">
      <c r="B2880" s="22" t="s">
        <v>10</v>
      </c>
      <c r="C2880" s="22">
        <v>1185732</v>
      </c>
      <c r="D2880" s="23">
        <v>44541</v>
      </c>
      <c r="E2880" s="22" t="s">
        <v>30</v>
      </c>
      <c r="F2880" s="22" t="s">
        <v>100</v>
      </c>
      <c r="G2880" s="22" t="s">
        <v>101</v>
      </c>
      <c r="H2880" s="22" t="s">
        <v>12</v>
      </c>
      <c r="I2880" s="24">
        <v>0.6</v>
      </c>
      <c r="J2880" s="25">
        <v>5000</v>
      </c>
      <c r="K2880" s="26">
        <f>I2880*J2880</f>
        <v>3000</v>
      </c>
      <c r="L2880" s="26">
        <f>K2880*M2880</f>
        <v>1050</v>
      </c>
      <c r="M2880" s="27">
        <v>0.35</v>
      </c>
      <c r="O2880" s="1"/>
      <c r="P2880" s="2"/>
      <c r="Q2880" s="3"/>
      <c r="R2880" s="5"/>
    </row>
    <row r="2881" spans="1:18" x14ac:dyDescent="0.3">
      <c r="B2881" s="22" t="s">
        <v>10</v>
      </c>
      <c r="C2881" s="22">
        <v>1185732</v>
      </c>
      <c r="D2881" s="23">
        <v>44541</v>
      </c>
      <c r="E2881" s="22" t="s">
        <v>30</v>
      </c>
      <c r="F2881" s="22" t="s">
        <v>100</v>
      </c>
      <c r="G2881" s="22" t="s">
        <v>101</v>
      </c>
      <c r="H2881" s="22" t="s">
        <v>15</v>
      </c>
      <c r="I2881" s="24">
        <v>0.5</v>
      </c>
      <c r="J2881" s="25">
        <v>3000</v>
      </c>
      <c r="K2881" s="26">
        <f>I2881*J2881</f>
        <v>1500</v>
      </c>
      <c r="L2881" s="26">
        <f>K2881*M2881</f>
        <v>450</v>
      </c>
      <c r="M2881" s="27">
        <v>0.3</v>
      </c>
      <c r="O2881" s="1"/>
      <c r="P2881" s="2"/>
      <c r="Q2881" s="3"/>
      <c r="R2881" s="5"/>
    </row>
    <row r="2882" spans="1:18" x14ac:dyDescent="0.3">
      <c r="B2882" s="22" t="s">
        <v>10</v>
      </c>
      <c r="C2882" s="22">
        <v>1185732</v>
      </c>
      <c r="D2882" s="23">
        <v>44541</v>
      </c>
      <c r="E2882" s="22" t="s">
        <v>30</v>
      </c>
      <c r="F2882" s="22" t="s">
        <v>100</v>
      </c>
      <c r="G2882" s="22" t="s">
        <v>101</v>
      </c>
      <c r="H2882" s="22" t="s">
        <v>13</v>
      </c>
      <c r="I2882" s="24">
        <v>0.5</v>
      </c>
      <c r="J2882" s="25">
        <v>2500</v>
      </c>
      <c r="K2882" s="26">
        <f t="shared" ref="K2882:K2885" si="944">I2882*J2882</f>
        <v>1250</v>
      </c>
      <c r="L2882" s="26">
        <f t="shared" ref="L2882:L2885" si="945">K2882*M2882</f>
        <v>375</v>
      </c>
      <c r="M2882" s="27">
        <v>0.3</v>
      </c>
      <c r="O2882" s="1"/>
      <c r="P2882" s="2"/>
      <c r="Q2882" s="3"/>
      <c r="R2882" s="5"/>
    </row>
    <row r="2883" spans="1:18" x14ac:dyDescent="0.3">
      <c r="B2883" s="22" t="s">
        <v>10</v>
      </c>
      <c r="C2883" s="22">
        <v>1185732</v>
      </c>
      <c r="D2883" s="23">
        <v>44541</v>
      </c>
      <c r="E2883" s="22" t="s">
        <v>30</v>
      </c>
      <c r="F2883" s="22" t="s">
        <v>100</v>
      </c>
      <c r="G2883" s="22" t="s">
        <v>101</v>
      </c>
      <c r="H2883" s="22" t="s">
        <v>14</v>
      </c>
      <c r="I2883" s="24">
        <v>0.5</v>
      </c>
      <c r="J2883" s="25">
        <v>2000</v>
      </c>
      <c r="K2883" s="26">
        <f t="shared" si="944"/>
        <v>1000</v>
      </c>
      <c r="L2883" s="26">
        <f t="shared" si="945"/>
        <v>300</v>
      </c>
      <c r="M2883" s="27">
        <v>0.3</v>
      </c>
      <c r="O2883" s="1"/>
      <c r="P2883" s="2"/>
      <c r="Q2883" s="3"/>
      <c r="R2883" s="5"/>
    </row>
    <row r="2884" spans="1:18" x14ac:dyDescent="0.3">
      <c r="B2884" s="22" t="s">
        <v>10</v>
      </c>
      <c r="C2884" s="22">
        <v>1185732</v>
      </c>
      <c r="D2884" s="23">
        <v>44541</v>
      </c>
      <c r="E2884" s="22" t="s">
        <v>30</v>
      </c>
      <c r="F2884" s="22" t="s">
        <v>100</v>
      </c>
      <c r="G2884" s="22" t="s">
        <v>101</v>
      </c>
      <c r="H2884" s="22" t="s">
        <v>16</v>
      </c>
      <c r="I2884" s="24">
        <v>0.6</v>
      </c>
      <c r="J2884" s="25">
        <v>2000</v>
      </c>
      <c r="K2884" s="26">
        <f t="shared" si="944"/>
        <v>1200</v>
      </c>
      <c r="L2884" s="26">
        <f t="shared" si="945"/>
        <v>420</v>
      </c>
      <c r="M2884" s="27">
        <v>0.35</v>
      </c>
      <c r="O2884" s="1"/>
      <c r="P2884" s="2"/>
      <c r="Q2884" s="3"/>
      <c r="R2884" s="5"/>
    </row>
    <row r="2885" spans="1:18" x14ac:dyDescent="0.3">
      <c r="B2885" s="22" t="s">
        <v>10</v>
      </c>
      <c r="C2885" s="22">
        <v>1185732</v>
      </c>
      <c r="D2885" s="23">
        <v>44541</v>
      </c>
      <c r="E2885" s="22" t="s">
        <v>30</v>
      </c>
      <c r="F2885" s="22" t="s">
        <v>100</v>
      </c>
      <c r="G2885" s="22" t="s">
        <v>101</v>
      </c>
      <c r="H2885" s="22" t="s">
        <v>17</v>
      </c>
      <c r="I2885" s="24">
        <v>0.64999999999999991</v>
      </c>
      <c r="J2885" s="25">
        <v>3000</v>
      </c>
      <c r="K2885" s="26">
        <f t="shared" si="944"/>
        <v>1949.9999999999998</v>
      </c>
      <c r="L2885" s="26">
        <f t="shared" si="945"/>
        <v>780</v>
      </c>
      <c r="M2885" s="27">
        <v>0.4</v>
      </c>
      <c r="O2885" s="1"/>
      <c r="P2885" s="2"/>
      <c r="Q2885" s="3"/>
      <c r="R2885" s="5"/>
    </row>
    <row r="2886" spans="1:18" x14ac:dyDescent="0.3">
      <c r="A2886" s="8" t="s">
        <v>40</v>
      </c>
      <c r="B2886" s="22" t="s">
        <v>10</v>
      </c>
      <c r="C2886" s="22">
        <v>1185732</v>
      </c>
      <c r="D2886" s="23">
        <v>44205</v>
      </c>
      <c r="E2886" s="22" t="s">
        <v>30</v>
      </c>
      <c r="F2886" s="22" t="s">
        <v>102</v>
      </c>
      <c r="G2886" s="22" t="s">
        <v>103</v>
      </c>
      <c r="H2886" s="22" t="s">
        <v>12</v>
      </c>
      <c r="I2886" s="24">
        <v>0.35000000000000003</v>
      </c>
      <c r="J2886" s="25">
        <v>4750</v>
      </c>
      <c r="K2886" s="26">
        <f>I2886*J2886</f>
        <v>1662.5000000000002</v>
      </c>
      <c r="L2886" s="26">
        <f>K2886*M2886</f>
        <v>581.875</v>
      </c>
      <c r="M2886" s="27">
        <v>0.35</v>
      </c>
      <c r="O2886" s="1"/>
      <c r="P2886" s="2"/>
      <c r="Q2886" s="3"/>
      <c r="R2886" s="5"/>
    </row>
    <row r="2887" spans="1:18" x14ac:dyDescent="0.3">
      <c r="B2887" s="22" t="s">
        <v>10</v>
      </c>
      <c r="C2887" s="22">
        <v>1185732</v>
      </c>
      <c r="D2887" s="23">
        <v>44205</v>
      </c>
      <c r="E2887" s="22" t="s">
        <v>30</v>
      </c>
      <c r="F2887" s="22" t="s">
        <v>102</v>
      </c>
      <c r="G2887" s="22" t="s">
        <v>103</v>
      </c>
      <c r="H2887" s="22" t="s">
        <v>15</v>
      </c>
      <c r="I2887" s="24">
        <v>0.35000000000000003</v>
      </c>
      <c r="J2887" s="25">
        <v>2750</v>
      </c>
      <c r="K2887" s="26">
        <f>I2887*J2887</f>
        <v>962.50000000000011</v>
      </c>
      <c r="L2887" s="26">
        <f>K2887*M2887</f>
        <v>288.75</v>
      </c>
      <c r="M2887" s="27">
        <v>0.3</v>
      </c>
      <c r="O2887" s="1"/>
      <c r="P2887" s="2"/>
      <c r="Q2887" s="3"/>
      <c r="R2887" s="5"/>
    </row>
    <row r="2888" spans="1:18" x14ac:dyDescent="0.3">
      <c r="B2888" s="22" t="s">
        <v>10</v>
      </c>
      <c r="C2888" s="22">
        <v>1185732</v>
      </c>
      <c r="D2888" s="23">
        <v>44205</v>
      </c>
      <c r="E2888" s="22" t="s">
        <v>30</v>
      </c>
      <c r="F2888" s="22" t="s">
        <v>102</v>
      </c>
      <c r="G2888" s="22" t="s">
        <v>103</v>
      </c>
      <c r="H2888" s="22" t="s">
        <v>13</v>
      </c>
      <c r="I2888" s="24">
        <v>0.25000000000000006</v>
      </c>
      <c r="J2888" s="25">
        <v>2750</v>
      </c>
      <c r="K2888" s="26">
        <f t="shared" ref="K2888:K2891" si="946">I2888*J2888</f>
        <v>687.50000000000011</v>
      </c>
      <c r="L2888" s="26">
        <f t="shared" ref="L2888:L2891" si="947">K2888*M2888</f>
        <v>206.25000000000003</v>
      </c>
      <c r="M2888" s="27">
        <v>0.3</v>
      </c>
      <c r="O2888" s="1"/>
      <c r="P2888" s="2"/>
      <c r="Q2888" s="3"/>
      <c r="R2888" s="5"/>
    </row>
    <row r="2889" spans="1:18" x14ac:dyDescent="0.3">
      <c r="B2889" s="22" t="s">
        <v>10</v>
      </c>
      <c r="C2889" s="22">
        <v>1185732</v>
      </c>
      <c r="D2889" s="23">
        <v>44205</v>
      </c>
      <c r="E2889" s="22" t="s">
        <v>30</v>
      </c>
      <c r="F2889" s="22" t="s">
        <v>102</v>
      </c>
      <c r="G2889" s="22" t="s">
        <v>103</v>
      </c>
      <c r="H2889" s="22" t="s">
        <v>14</v>
      </c>
      <c r="I2889" s="24">
        <v>0.30000000000000004</v>
      </c>
      <c r="J2889" s="25">
        <v>1250</v>
      </c>
      <c r="K2889" s="26">
        <f t="shared" si="946"/>
        <v>375.00000000000006</v>
      </c>
      <c r="L2889" s="26">
        <f t="shared" si="947"/>
        <v>112.50000000000001</v>
      </c>
      <c r="M2889" s="27">
        <v>0.3</v>
      </c>
      <c r="O2889" s="1"/>
      <c r="P2889" s="2"/>
      <c r="Q2889" s="3"/>
      <c r="R2889" s="5"/>
    </row>
    <row r="2890" spans="1:18" x14ac:dyDescent="0.3">
      <c r="B2890" s="22" t="s">
        <v>10</v>
      </c>
      <c r="C2890" s="22">
        <v>1185732</v>
      </c>
      <c r="D2890" s="23">
        <v>44205</v>
      </c>
      <c r="E2890" s="22" t="s">
        <v>30</v>
      </c>
      <c r="F2890" s="22" t="s">
        <v>102</v>
      </c>
      <c r="G2890" s="22" t="s">
        <v>103</v>
      </c>
      <c r="H2890" s="22" t="s">
        <v>16</v>
      </c>
      <c r="I2890" s="24">
        <v>0.44999999999999996</v>
      </c>
      <c r="J2890" s="25">
        <v>1750</v>
      </c>
      <c r="K2890" s="26">
        <f t="shared" si="946"/>
        <v>787.49999999999989</v>
      </c>
      <c r="L2890" s="26">
        <f t="shared" si="947"/>
        <v>275.62499999999994</v>
      </c>
      <c r="M2890" s="27">
        <v>0.35</v>
      </c>
      <c r="O2890" s="1"/>
      <c r="P2890" s="2"/>
      <c r="Q2890" s="3"/>
      <c r="R2890" s="5"/>
    </row>
    <row r="2891" spans="1:18" x14ac:dyDescent="0.3">
      <c r="B2891" s="22" t="s">
        <v>10</v>
      </c>
      <c r="C2891" s="22">
        <v>1185732</v>
      </c>
      <c r="D2891" s="23">
        <v>44205</v>
      </c>
      <c r="E2891" s="22" t="s">
        <v>30</v>
      </c>
      <c r="F2891" s="22" t="s">
        <v>102</v>
      </c>
      <c r="G2891" s="22" t="s">
        <v>103</v>
      </c>
      <c r="H2891" s="22" t="s">
        <v>17</v>
      </c>
      <c r="I2891" s="24">
        <v>0.35000000000000003</v>
      </c>
      <c r="J2891" s="25">
        <v>2750</v>
      </c>
      <c r="K2891" s="26">
        <f t="shared" si="946"/>
        <v>962.50000000000011</v>
      </c>
      <c r="L2891" s="26">
        <f t="shared" si="947"/>
        <v>385.00000000000006</v>
      </c>
      <c r="M2891" s="27">
        <v>0.4</v>
      </c>
      <c r="O2891" s="1"/>
      <c r="P2891" s="2"/>
      <c r="Q2891" s="3"/>
      <c r="R2891" s="5"/>
    </row>
    <row r="2892" spans="1:18" x14ac:dyDescent="0.3">
      <c r="B2892" s="22" t="s">
        <v>10</v>
      </c>
      <c r="C2892" s="22">
        <v>1185732</v>
      </c>
      <c r="D2892" s="23">
        <v>44236</v>
      </c>
      <c r="E2892" s="22" t="s">
        <v>30</v>
      </c>
      <c r="F2892" s="22" t="s">
        <v>102</v>
      </c>
      <c r="G2892" s="22" t="s">
        <v>103</v>
      </c>
      <c r="H2892" s="22" t="s">
        <v>12</v>
      </c>
      <c r="I2892" s="24">
        <v>0.35000000000000003</v>
      </c>
      <c r="J2892" s="25">
        <v>5250</v>
      </c>
      <c r="K2892" s="26">
        <f>I2892*J2892</f>
        <v>1837.5000000000002</v>
      </c>
      <c r="L2892" s="26">
        <f>K2892*M2892</f>
        <v>643.125</v>
      </c>
      <c r="M2892" s="27">
        <v>0.35</v>
      </c>
      <c r="O2892" s="1"/>
      <c r="P2892" s="2"/>
      <c r="Q2892" s="3"/>
      <c r="R2892" s="5"/>
    </row>
    <row r="2893" spans="1:18" x14ac:dyDescent="0.3">
      <c r="B2893" s="22" t="s">
        <v>10</v>
      </c>
      <c r="C2893" s="22">
        <v>1185732</v>
      </c>
      <c r="D2893" s="23">
        <v>44236</v>
      </c>
      <c r="E2893" s="22" t="s">
        <v>30</v>
      </c>
      <c r="F2893" s="22" t="s">
        <v>102</v>
      </c>
      <c r="G2893" s="22" t="s">
        <v>103</v>
      </c>
      <c r="H2893" s="22" t="s">
        <v>15</v>
      </c>
      <c r="I2893" s="24">
        <v>0.35000000000000003</v>
      </c>
      <c r="J2893" s="25">
        <v>1750</v>
      </c>
      <c r="K2893" s="26">
        <f>I2893*J2893</f>
        <v>612.50000000000011</v>
      </c>
      <c r="L2893" s="26">
        <f>K2893*M2893</f>
        <v>183.75000000000003</v>
      </c>
      <c r="M2893" s="27">
        <v>0.3</v>
      </c>
      <c r="O2893" s="1"/>
      <c r="P2893" s="2"/>
      <c r="Q2893" s="3"/>
      <c r="R2893" s="5"/>
    </row>
    <row r="2894" spans="1:18" x14ac:dyDescent="0.3">
      <c r="B2894" s="22" t="s">
        <v>10</v>
      </c>
      <c r="C2894" s="22">
        <v>1185732</v>
      </c>
      <c r="D2894" s="23">
        <v>44236</v>
      </c>
      <c r="E2894" s="22" t="s">
        <v>30</v>
      </c>
      <c r="F2894" s="22" t="s">
        <v>102</v>
      </c>
      <c r="G2894" s="22" t="s">
        <v>103</v>
      </c>
      <c r="H2894" s="22" t="s">
        <v>13</v>
      </c>
      <c r="I2894" s="24">
        <v>0.25000000000000006</v>
      </c>
      <c r="J2894" s="25">
        <v>2250</v>
      </c>
      <c r="K2894" s="26">
        <f t="shared" ref="K2894:K2897" si="948">I2894*J2894</f>
        <v>562.50000000000011</v>
      </c>
      <c r="L2894" s="26">
        <f t="shared" ref="L2894:L2897" si="949">K2894*M2894</f>
        <v>168.75000000000003</v>
      </c>
      <c r="M2894" s="27">
        <v>0.3</v>
      </c>
      <c r="O2894" s="1"/>
      <c r="P2894" s="2"/>
      <c r="Q2894" s="3"/>
      <c r="R2894" s="5"/>
    </row>
    <row r="2895" spans="1:18" x14ac:dyDescent="0.3">
      <c r="B2895" s="22" t="s">
        <v>10</v>
      </c>
      <c r="C2895" s="22">
        <v>1185732</v>
      </c>
      <c r="D2895" s="23">
        <v>44236</v>
      </c>
      <c r="E2895" s="22" t="s">
        <v>30</v>
      </c>
      <c r="F2895" s="22" t="s">
        <v>102</v>
      </c>
      <c r="G2895" s="22" t="s">
        <v>103</v>
      </c>
      <c r="H2895" s="22" t="s">
        <v>14</v>
      </c>
      <c r="I2895" s="24">
        <v>0.30000000000000004</v>
      </c>
      <c r="J2895" s="25">
        <v>1000</v>
      </c>
      <c r="K2895" s="26">
        <f t="shared" si="948"/>
        <v>300.00000000000006</v>
      </c>
      <c r="L2895" s="26">
        <f t="shared" si="949"/>
        <v>90.000000000000014</v>
      </c>
      <c r="M2895" s="27">
        <v>0.3</v>
      </c>
      <c r="O2895" s="1"/>
      <c r="P2895" s="2"/>
      <c r="Q2895" s="3"/>
      <c r="R2895" s="5"/>
    </row>
    <row r="2896" spans="1:18" x14ac:dyDescent="0.3">
      <c r="B2896" s="22" t="s">
        <v>10</v>
      </c>
      <c r="C2896" s="22">
        <v>1185732</v>
      </c>
      <c r="D2896" s="23">
        <v>44236</v>
      </c>
      <c r="E2896" s="22" t="s">
        <v>30</v>
      </c>
      <c r="F2896" s="22" t="s">
        <v>102</v>
      </c>
      <c r="G2896" s="22" t="s">
        <v>103</v>
      </c>
      <c r="H2896" s="22" t="s">
        <v>16</v>
      </c>
      <c r="I2896" s="24">
        <v>0.44999999999999996</v>
      </c>
      <c r="J2896" s="25">
        <v>1750</v>
      </c>
      <c r="K2896" s="26">
        <f t="shared" si="948"/>
        <v>787.49999999999989</v>
      </c>
      <c r="L2896" s="26">
        <f t="shared" si="949"/>
        <v>275.62499999999994</v>
      </c>
      <c r="M2896" s="27">
        <v>0.35</v>
      </c>
      <c r="O2896" s="1"/>
      <c r="P2896" s="2"/>
      <c r="Q2896" s="3"/>
      <c r="R2896" s="5"/>
    </row>
    <row r="2897" spans="2:18" x14ac:dyDescent="0.3">
      <c r="B2897" s="22" t="s">
        <v>10</v>
      </c>
      <c r="C2897" s="22">
        <v>1185732</v>
      </c>
      <c r="D2897" s="23">
        <v>44236</v>
      </c>
      <c r="E2897" s="22" t="s">
        <v>30</v>
      </c>
      <c r="F2897" s="22" t="s">
        <v>102</v>
      </c>
      <c r="G2897" s="22" t="s">
        <v>103</v>
      </c>
      <c r="H2897" s="22" t="s">
        <v>17</v>
      </c>
      <c r="I2897" s="24">
        <v>0.24999999999999997</v>
      </c>
      <c r="J2897" s="25">
        <v>2750</v>
      </c>
      <c r="K2897" s="26">
        <f t="shared" si="948"/>
        <v>687.49999999999989</v>
      </c>
      <c r="L2897" s="26">
        <f t="shared" si="949"/>
        <v>274.99999999999994</v>
      </c>
      <c r="M2897" s="27">
        <v>0.4</v>
      </c>
      <c r="O2897" s="1"/>
      <c r="P2897" s="2"/>
      <c r="Q2897" s="3"/>
      <c r="R2897" s="5"/>
    </row>
    <row r="2898" spans="2:18" x14ac:dyDescent="0.3">
      <c r="B2898" s="22" t="s">
        <v>10</v>
      </c>
      <c r="C2898" s="22">
        <v>1185732</v>
      </c>
      <c r="D2898" s="23">
        <v>44263</v>
      </c>
      <c r="E2898" s="22" t="s">
        <v>30</v>
      </c>
      <c r="F2898" s="22" t="s">
        <v>102</v>
      </c>
      <c r="G2898" s="22" t="s">
        <v>103</v>
      </c>
      <c r="H2898" s="22" t="s">
        <v>12</v>
      </c>
      <c r="I2898" s="24">
        <v>0.30000000000000004</v>
      </c>
      <c r="J2898" s="25">
        <v>4950</v>
      </c>
      <c r="K2898" s="26">
        <f>I2898*J2898</f>
        <v>1485.0000000000002</v>
      </c>
      <c r="L2898" s="26">
        <f>K2898*M2898</f>
        <v>519.75</v>
      </c>
      <c r="M2898" s="27">
        <v>0.35</v>
      </c>
      <c r="O2898" s="1"/>
      <c r="P2898" s="2"/>
      <c r="Q2898" s="3"/>
      <c r="R2898" s="5"/>
    </row>
    <row r="2899" spans="2:18" x14ac:dyDescent="0.3">
      <c r="B2899" s="22" t="s">
        <v>10</v>
      </c>
      <c r="C2899" s="22">
        <v>1185732</v>
      </c>
      <c r="D2899" s="23">
        <v>44263</v>
      </c>
      <c r="E2899" s="22" t="s">
        <v>30</v>
      </c>
      <c r="F2899" s="22" t="s">
        <v>102</v>
      </c>
      <c r="G2899" s="22" t="s">
        <v>103</v>
      </c>
      <c r="H2899" s="22" t="s">
        <v>15</v>
      </c>
      <c r="I2899" s="24">
        <v>0.30000000000000004</v>
      </c>
      <c r="J2899" s="25">
        <v>2000</v>
      </c>
      <c r="K2899" s="26">
        <f>I2899*J2899</f>
        <v>600.00000000000011</v>
      </c>
      <c r="L2899" s="26">
        <f>K2899*M2899</f>
        <v>180.00000000000003</v>
      </c>
      <c r="M2899" s="27">
        <v>0.3</v>
      </c>
      <c r="O2899" s="1"/>
      <c r="P2899" s="2"/>
      <c r="Q2899" s="3"/>
      <c r="R2899" s="5"/>
    </row>
    <row r="2900" spans="2:18" x14ac:dyDescent="0.3">
      <c r="B2900" s="22" t="s">
        <v>10</v>
      </c>
      <c r="C2900" s="22">
        <v>1185732</v>
      </c>
      <c r="D2900" s="23">
        <v>44263</v>
      </c>
      <c r="E2900" s="22" t="s">
        <v>30</v>
      </c>
      <c r="F2900" s="22" t="s">
        <v>102</v>
      </c>
      <c r="G2900" s="22" t="s">
        <v>103</v>
      </c>
      <c r="H2900" s="22" t="s">
        <v>13</v>
      </c>
      <c r="I2900" s="24">
        <v>0.20000000000000004</v>
      </c>
      <c r="J2900" s="25">
        <v>2250</v>
      </c>
      <c r="K2900" s="26">
        <f t="shared" ref="K2900:K2903" si="950">I2900*J2900</f>
        <v>450.00000000000011</v>
      </c>
      <c r="L2900" s="26">
        <f t="shared" ref="L2900:L2903" si="951">K2900*M2900</f>
        <v>135.00000000000003</v>
      </c>
      <c r="M2900" s="27">
        <v>0.3</v>
      </c>
      <c r="O2900" s="1"/>
      <c r="P2900" s="2"/>
      <c r="Q2900" s="3"/>
      <c r="R2900" s="5"/>
    </row>
    <row r="2901" spans="2:18" x14ac:dyDescent="0.3">
      <c r="B2901" s="22" t="s">
        <v>10</v>
      </c>
      <c r="C2901" s="22">
        <v>1185732</v>
      </c>
      <c r="D2901" s="23">
        <v>44263</v>
      </c>
      <c r="E2901" s="22" t="s">
        <v>30</v>
      </c>
      <c r="F2901" s="22" t="s">
        <v>102</v>
      </c>
      <c r="G2901" s="22" t="s">
        <v>103</v>
      </c>
      <c r="H2901" s="22" t="s">
        <v>14</v>
      </c>
      <c r="I2901" s="24">
        <v>0.24999999999999997</v>
      </c>
      <c r="J2901" s="25">
        <v>750</v>
      </c>
      <c r="K2901" s="26">
        <f t="shared" si="950"/>
        <v>187.49999999999997</v>
      </c>
      <c r="L2901" s="26">
        <f t="shared" si="951"/>
        <v>56.249999999999993</v>
      </c>
      <c r="M2901" s="27">
        <v>0.3</v>
      </c>
      <c r="O2901" s="1"/>
      <c r="P2901" s="2"/>
      <c r="Q2901" s="3"/>
      <c r="R2901" s="5"/>
    </row>
    <row r="2902" spans="2:18" x14ac:dyDescent="0.3">
      <c r="B2902" s="22" t="s">
        <v>10</v>
      </c>
      <c r="C2902" s="22">
        <v>1185732</v>
      </c>
      <c r="D2902" s="23">
        <v>44263</v>
      </c>
      <c r="E2902" s="22" t="s">
        <v>30</v>
      </c>
      <c r="F2902" s="22" t="s">
        <v>102</v>
      </c>
      <c r="G2902" s="22" t="s">
        <v>103</v>
      </c>
      <c r="H2902" s="22" t="s">
        <v>16</v>
      </c>
      <c r="I2902" s="24">
        <v>0.4</v>
      </c>
      <c r="J2902" s="25">
        <v>1250</v>
      </c>
      <c r="K2902" s="26">
        <f t="shared" si="950"/>
        <v>500</v>
      </c>
      <c r="L2902" s="26">
        <f t="shared" si="951"/>
        <v>175</v>
      </c>
      <c r="M2902" s="27">
        <v>0.35</v>
      </c>
      <c r="O2902" s="1"/>
      <c r="P2902" s="2"/>
      <c r="Q2902" s="3"/>
      <c r="R2902" s="5"/>
    </row>
    <row r="2903" spans="2:18" x14ac:dyDescent="0.3">
      <c r="B2903" s="22" t="s">
        <v>10</v>
      </c>
      <c r="C2903" s="22">
        <v>1185732</v>
      </c>
      <c r="D2903" s="23">
        <v>44263</v>
      </c>
      <c r="E2903" s="22" t="s">
        <v>30</v>
      </c>
      <c r="F2903" s="22" t="s">
        <v>102</v>
      </c>
      <c r="G2903" s="22" t="s">
        <v>103</v>
      </c>
      <c r="H2903" s="22" t="s">
        <v>17</v>
      </c>
      <c r="I2903" s="24">
        <v>0.30000000000000004</v>
      </c>
      <c r="J2903" s="25">
        <v>2250</v>
      </c>
      <c r="K2903" s="26">
        <f t="shared" si="950"/>
        <v>675.00000000000011</v>
      </c>
      <c r="L2903" s="26">
        <f t="shared" si="951"/>
        <v>270.00000000000006</v>
      </c>
      <c r="M2903" s="27">
        <v>0.4</v>
      </c>
      <c r="O2903" s="1"/>
      <c r="P2903" s="2"/>
      <c r="Q2903" s="3"/>
      <c r="R2903" s="5"/>
    </row>
    <row r="2904" spans="2:18" x14ac:dyDescent="0.3">
      <c r="B2904" s="22" t="s">
        <v>10</v>
      </c>
      <c r="C2904" s="22">
        <v>1185732</v>
      </c>
      <c r="D2904" s="23">
        <v>44295</v>
      </c>
      <c r="E2904" s="22" t="s">
        <v>30</v>
      </c>
      <c r="F2904" s="22" t="s">
        <v>102</v>
      </c>
      <c r="G2904" s="22" t="s">
        <v>103</v>
      </c>
      <c r="H2904" s="22" t="s">
        <v>12</v>
      </c>
      <c r="I2904" s="24">
        <v>0.30000000000000004</v>
      </c>
      <c r="J2904" s="25">
        <v>4500</v>
      </c>
      <c r="K2904" s="26">
        <f>I2904*J2904</f>
        <v>1350.0000000000002</v>
      </c>
      <c r="L2904" s="26">
        <f>K2904*M2904</f>
        <v>472.50000000000006</v>
      </c>
      <c r="M2904" s="27">
        <v>0.35</v>
      </c>
      <c r="O2904" s="1"/>
      <c r="P2904" s="2"/>
      <c r="Q2904" s="3"/>
      <c r="R2904" s="5"/>
    </row>
    <row r="2905" spans="2:18" x14ac:dyDescent="0.3">
      <c r="B2905" s="22" t="s">
        <v>10</v>
      </c>
      <c r="C2905" s="22">
        <v>1185732</v>
      </c>
      <c r="D2905" s="23">
        <v>44295</v>
      </c>
      <c r="E2905" s="22" t="s">
        <v>30</v>
      </c>
      <c r="F2905" s="22" t="s">
        <v>102</v>
      </c>
      <c r="G2905" s="22" t="s">
        <v>103</v>
      </c>
      <c r="H2905" s="22" t="s">
        <v>15</v>
      </c>
      <c r="I2905" s="24">
        <v>0.30000000000000004</v>
      </c>
      <c r="J2905" s="25">
        <v>1500</v>
      </c>
      <c r="K2905" s="26">
        <f>I2905*J2905</f>
        <v>450.00000000000006</v>
      </c>
      <c r="L2905" s="26">
        <f>K2905*M2905</f>
        <v>135</v>
      </c>
      <c r="M2905" s="27">
        <v>0.3</v>
      </c>
      <c r="O2905" s="1"/>
      <c r="P2905" s="2"/>
      <c r="Q2905" s="3"/>
      <c r="R2905" s="5"/>
    </row>
    <row r="2906" spans="2:18" x14ac:dyDescent="0.3">
      <c r="B2906" s="22" t="s">
        <v>10</v>
      </c>
      <c r="C2906" s="22">
        <v>1185732</v>
      </c>
      <c r="D2906" s="23">
        <v>44295</v>
      </c>
      <c r="E2906" s="22" t="s">
        <v>30</v>
      </c>
      <c r="F2906" s="22" t="s">
        <v>102</v>
      </c>
      <c r="G2906" s="22" t="s">
        <v>103</v>
      </c>
      <c r="H2906" s="22" t="s">
        <v>13</v>
      </c>
      <c r="I2906" s="24">
        <v>0.20000000000000004</v>
      </c>
      <c r="J2906" s="25">
        <v>1500</v>
      </c>
      <c r="K2906" s="26">
        <f t="shared" ref="K2906:K2909" si="952">I2906*J2906</f>
        <v>300.00000000000006</v>
      </c>
      <c r="L2906" s="26">
        <f t="shared" ref="L2906:L2909" si="953">K2906*M2906</f>
        <v>90.000000000000014</v>
      </c>
      <c r="M2906" s="27">
        <v>0.3</v>
      </c>
      <c r="O2906" s="1"/>
      <c r="P2906" s="2"/>
      <c r="Q2906" s="3"/>
      <c r="R2906" s="5"/>
    </row>
    <row r="2907" spans="2:18" x14ac:dyDescent="0.3">
      <c r="B2907" s="22" t="s">
        <v>10</v>
      </c>
      <c r="C2907" s="22">
        <v>1185732</v>
      </c>
      <c r="D2907" s="23">
        <v>44295</v>
      </c>
      <c r="E2907" s="22" t="s">
        <v>30</v>
      </c>
      <c r="F2907" s="22" t="s">
        <v>102</v>
      </c>
      <c r="G2907" s="22" t="s">
        <v>103</v>
      </c>
      <c r="H2907" s="22" t="s">
        <v>14</v>
      </c>
      <c r="I2907" s="24">
        <v>0.24999999999999997</v>
      </c>
      <c r="J2907" s="25">
        <v>750</v>
      </c>
      <c r="K2907" s="26">
        <f t="shared" si="952"/>
        <v>187.49999999999997</v>
      </c>
      <c r="L2907" s="26">
        <f t="shared" si="953"/>
        <v>56.249999999999993</v>
      </c>
      <c r="M2907" s="27">
        <v>0.3</v>
      </c>
      <c r="O2907" s="1"/>
      <c r="P2907" s="2"/>
      <c r="Q2907" s="3"/>
      <c r="R2907" s="5"/>
    </row>
    <row r="2908" spans="2:18" x14ac:dyDescent="0.3">
      <c r="B2908" s="22" t="s">
        <v>10</v>
      </c>
      <c r="C2908" s="22">
        <v>1185732</v>
      </c>
      <c r="D2908" s="23">
        <v>44295</v>
      </c>
      <c r="E2908" s="22" t="s">
        <v>30</v>
      </c>
      <c r="F2908" s="22" t="s">
        <v>102</v>
      </c>
      <c r="G2908" s="22" t="s">
        <v>103</v>
      </c>
      <c r="H2908" s="22" t="s">
        <v>16</v>
      </c>
      <c r="I2908" s="24">
        <v>0.6</v>
      </c>
      <c r="J2908" s="25">
        <v>1000</v>
      </c>
      <c r="K2908" s="26">
        <f t="shared" si="952"/>
        <v>600</v>
      </c>
      <c r="L2908" s="26">
        <f t="shared" si="953"/>
        <v>210</v>
      </c>
      <c r="M2908" s="27">
        <v>0.35</v>
      </c>
      <c r="O2908" s="1"/>
      <c r="P2908" s="2"/>
      <c r="Q2908" s="3"/>
      <c r="R2908" s="5"/>
    </row>
    <row r="2909" spans="2:18" x14ac:dyDescent="0.3">
      <c r="B2909" s="22" t="s">
        <v>10</v>
      </c>
      <c r="C2909" s="22">
        <v>1185732</v>
      </c>
      <c r="D2909" s="23">
        <v>44295</v>
      </c>
      <c r="E2909" s="22" t="s">
        <v>30</v>
      </c>
      <c r="F2909" s="22" t="s">
        <v>102</v>
      </c>
      <c r="G2909" s="22" t="s">
        <v>103</v>
      </c>
      <c r="H2909" s="22" t="s">
        <v>17</v>
      </c>
      <c r="I2909" s="24">
        <v>0.5</v>
      </c>
      <c r="J2909" s="25">
        <v>2250</v>
      </c>
      <c r="K2909" s="26">
        <f t="shared" si="952"/>
        <v>1125</v>
      </c>
      <c r="L2909" s="26">
        <f t="shared" si="953"/>
        <v>450</v>
      </c>
      <c r="M2909" s="27">
        <v>0.4</v>
      </c>
      <c r="O2909" s="1"/>
      <c r="P2909" s="2"/>
      <c r="Q2909" s="3"/>
      <c r="R2909" s="5"/>
    </row>
    <row r="2910" spans="2:18" x14ac:dyDescent="0.3">
      <c r="B2910" s="22" t="s">
        <v>10</v>
      </c>
      <c r="C2910" s="22">
        <v>1185732</v>
      </c>
      <c r="D2910" s="23">
        <v>44326</v>
      </c>
      <c r="E2910" s="22" t="s">
        <v>30</v>
      </c>
      <c r="F2910" s="22" t="s">
        <v>102</v>
      </c>
      <c r="G2910" s="22" t="s">
        <v>103</v>
      </c>
      <c r="H2910" s="22" t="s">
        <v>12</v>
      </c>
      <c r="I2910" s="24">
        <v>0.6</v>
      </c>
      <c r="J2910" s="25">
        <v>4950</v>
      </c>
      <c r="K2910" s="26">
        <f>I2910*J2910</f>
        <v>2970</v>
      </c>
      <c r="L2910" s="26">
        <f>K2910*M2910</f>
        <v>1039.5</v>
      </c>
      <c r="M2910" s="27">
        <v>0.35</v>
      </c>
      <c r="O2910" s="1"/>
      <c r="P2910" s="2"/>
      <c r="Q2910" s="3"/>
      <c r="R2910" s="5"/>
    </row>
    <row r="2911" spans="2:18" x14ac:dyDescent="0.3">
      <c r="B2911" s="22" t="s">
        <v>10</v>
      </c>
      <c r="C2911" s="22">
        <v>1185732</v>
      </c>
      <c r="D2911" s="23">
        <v>44326</v>
      </c>
      <c r="E2911" s="22" t="s">
        <v>30</v>
      </c>
      <c r="F2911" s="22" t="s">
        <v>102</v>
      </c>
      <c r="G2911" s="22" t="s">
        <v>103</v>
      </c>
      <c r="H2911" s="22" t="s">
        <v>15</v>
      </c>
      <c r="I2911" s="24">
        <v>0.45</v>
      </c>
      <c r="J2911" s="25">
        <v>2000</v>
      </c>
      <c r="K2911" s="26">
        <f>I2911*J2911</f>
        <v>900</v>
      </c>
      <c r="L2911" s="26">
        <f>K2911*M2911</f>
        <v>270</v>
      </c>
      <c r="M2911" s="27">
        <v>0.3</v>
      </c>
      <c r="O2911" s="1"/>
      <c r="P2911" s="2"/>
      <c r="Q2911" s="3"/>
      <c r="R2911" s="5"/>
    </row>
    <row r="2912" spans="2:18" x14ac:dyDescent="0.3">
      <c r="B2912" s="22" t="s">
        <v>10</v>
      </c>
      <c r="C2912" s="22">
        <v>1185732</v>
      </c>
      <c r="D2912" s="23">
        <v>44326</v>
      </c>
      <c r="E2912" s="22" t="s">
        <v>30</v>
      </c>
      <c r="F2912" s="22" t="s">
        <v>102</v>
      </c>
      <c r="G2912" s="22" t="s">
        <v>103</v>
      </c>
      <c r="H2912" s="22" t="s">
        <v>13</v>
      </c>
      <c r="I2912" s="24">
        <v>0.4</v>
      </c>
      <c r="J2912" s="25">
        <v>1750</v>
      </c>
      <c r="K2912" s="26">
        <f t="shared" ref="K2912:K2915" si="954">I2912*J2912</f>
        <v>700</v>
      </c>
      <c r="L2912" s="26">
        <f t="shared" ref="L2912:L2915" si="955">K2912*M2912</f>
        <v>210</v>
      </c>
      <c r="M2912" s="27">
        <v>0.3</v>
      </c>
      <c r="O2912" s="1"/>
      <c r="P2912" s="2"/>
      <c r="Q2912" s="3"/>
      <c r="R2912" s="5"/>
    </row>
    <row r="2913" spans="2:18" x14ac:dyDescent="0.3">
      <c r="B2913" s="22" t="s">
        <v>10</v>
      </c>
      <c r="C2913" s="22">
        <v>1185732</v>
      </c>
      <c r="D2913" s="23">
        <v>44326</v>
      </c>
      <c r="E2913" s="22" t="s">
        <v>30</v>
      </c>
      <c r="F2913" s="22" t="s">
        <v>102</v>
      </c>
      <c r="G2913" s="22" t="s">
        <v>103</v>
      </c>
      <c r="H2913" s="22" t="s">
        <v>14</v>
      </c>
      <c r="I2913" s="24">
        <v>0.4</v>
      </c>
      <c r="J2913" s="25">
        <v>1000</v>
      </c>
      <c r="K2913" s="26">
        <f t="shared" si="954"/>
        <v>400</v>
      </c>
      <c r="L2913" s="26">
        <f t="shared" si="955"/>
        <v>120</v>
      </c>
      <c r="M2913" s="27">
        <v>0.3</v>
      </c>
      <c r="O2913" s="1"/>
      <c r="P2913" s="2"/>
      <c r="Q2913" s="3"/>
      <c r="R2913" s="5"/>
    </row>
    <row r="2914" spans="2:18" x14ac:dyDescent="0.3">
      <c r="B2914" s="22" t="s">
        <v>10</v>
      </c>
      <c r="C2914" s="22">
        <v>1185732</v>
      </c>
      <c r="D2914" s="23">
        <v>44326</v>
      </c>
      <c r="E2914" s="22" t="s">
        <v>30</v>
      </c>
      <c r="F2914" s="22" t="s">
        <v>102</v>
      </c>
      <c r="G2914" s="22" t="s">
        <v>103</v>
      </c>
      <c r="H2914" s="22" t="s">
        <v>16</v>
      </c>
      <c r="I2914" s="24">
        <v>0.49999999999999994</v>
      </c>
      <c r="J2914" s="25">
        <v>1250</v>
      </c>
      <c r="K2914" s="26">
        <f t="shared" si="954"/>
        <v>624.99999999999989</v>
      </c>
      <c r="L2914" s="26">
        <f t="shared" si="955"/>
        <v>218.74999999999994</v>
      </c>
      <c r="M2914" s="27">
        <v>0.35</v>
      </c>
      <c r="O2914" s="1"/>
      <c r="P2914" s="2"/>
      <c r="Q2914" s="3"/>
      <c r="R2914" s="5"/>
    </row>
    <row r="2915" spans="2:18" x14ac:dyDescent="0.3">
      <c r="B2915" s="22" t="s">
        <v>10</v>
      </c>
      <c r="C2915" s="22">
        <v>1185732</v>
      </c>
      <c r="D2915" s="23">
        <v>44326</v>
      </c>
      <c r="E2915" s="22" t="s">
        <v>30</v>
      </c>
      <c r="F2915" s="22" t="s">
        <v>102</v>
      </c>
      <c r="G2915" s="22" t="s">
        <v>103</v>
      </c>
      <c r="H2915" s="22" t="s">
        <v>17</v>
      </c>
      <c r="I2915" s="24">
        <v>0.54999999999999993</v>
      </c>
      <c r="J2915" s="25">
        <v>2500</v>
      </c>
      <c r="K2915" s="26">
        <f t="shared" si="954"/>
        <v>1374.9999999999998</v>
      </c>
      <c r="L2915" s="26">
        <f t="shared" si="955"/>
        <v>549.99999999999989</v>
      </c>
      <c r="M2915" s="27">
        <v>0.4</v>
      </c>
      <c r="O2915" s="1"/>
      <c r="P2915" s="2"/>
      <c r="Q2915" s="3"/>
      <c r="R2915" s="5"/>
    </row>
    <row r="2916" spans="2:18" x14ac:dyDescent="0.3">
      <c r="B2916" s="22" t="s">
        <v>10</v>
      </c>
      <c r="C2916" s="22">
        <v>1185732</v>
      </c>
      <c r="D2916" s="23">
        <v>44356</v>
      </c>
      <c r="E2916" s="22" t="s">
        <v>30</v>
      </c>
      <c r="F2916" s="22" t="s">
        <v>102</v>
      </c>
      <c r="G2916" s="22" t="s">
        <v>103</v>
      </c>
      <c r="H2916" s="22" t="s">
        <v>12</v>
      </c>
      <c r="I2916" s="24">
        <v>0.4</v>
      </c>
      <c r="J2916" s="25">
        <v>5000</v>
      </c>
      <c r="K2916" s="26">
        <f>I2916*J2916</f>
        <v>2000</v>
      </c>
      <c r="L2916" s="26">
        <f>K2916*M2916</f>
        <v>700</v>
      </c>
      <c r="M2916" s="27">
        <v>0.35</v>
      </c>
      <c r="O2916" s="1"/>
      <c r="P2916" s="2"/>
      <c r="Q2916" s="3"/>
      <c r="R2916" s="5"/>
    </row>
    <row r="2917" spans="2:18" x14ac:dyDescent="0.3">
      <c r="B2917" s="22" t="s">
        <v>10</v>
      </c>
      <c r="C2917" s="22">
        <v>1185732</v>
      </c>
      <c r="D2917" s="23">
        <v>44356</v>
      </c>
      <c r="E2917" s="22" t="s">
        <v>30</v>
      </c>
      <c r="F2917" s="22" t="s">
        <v>102</v>
      </c>
      <c r="G2917" s="22" t="s">
        <v>103</v>
      </c>
      <c r="H2917" s="22" t="s">
        <v>15</v>
      </c>
      <c r="I2917" s="24">
        <v>0.35000000000000009</v>
      </c>
      <c r="J2917" s="25">
        <v>2500</v>
      </c>
      <c r="K2917" s="26">
        <f>I2917*J2917</f>
        <v>875.00000000000023</v>
      </c>
      <c r="L2917" s="26">
        <f>K2917*M2917</f>
        <v>262.50000000000006</v>
      </c>
      <c r="M2917" s="27">
        <v>0.3</v>
      </c>
      <c r="O2917" s="1"/>
      <c r="P2917" s="2"/>
      <c r="Q2917" s="3"/>
      <c r="R2917" s="5"/>
    </row>
    <row r="2918" spans="2:18" x14ac:dyDescent="0.3">
      <c r="B2918" s="22" t="s">
        <v>10</v>
      </c>
      <c r="C2918" s="22">
        <v>1185732</v>
      </c>
      <c r="D2918" s="23">
        <v>44356</v>
      </c>
      <c r="E2918" s="22" t="s">
        <v>30</v>
      </c>
      <c r="F2918" s="22" t="s">
        <v>102</v>
      </c>
      <c r="G2918" s="22" t="s">
        <v>103</v>
      </c>
      <c r="H2918" s="22" t="s">
        <v>13</v>
      </c>
      <c r="I2918" s="24">
        <v>0.30000000000000004</v>
      </c>
      <c r="J2918" s="25">
        <v>2000</v>
      </c>
      <c r="K2918" s="26">
        <f t="shared" ref="K2918:K2921" si="956">I2918*J2918</f>
        <v>600.00000000000011</v>
      </c>
      <c r="L2918" s="26">
        <f t="shared" ref="L2918:L2921" si="957">K2918*M2918</f>
        <v>180.00000000000003</v>
      </c>
      <c r="M2918" s="27">
        <v>0.3</v>
      </c>
      <c r="O2918" s="1"/>
      <c r="P2918" s="2"/>
      <c r="Q2918" s="3"/>
      <c r="R2918" s="5"/>
    </row>
    <row r="2919" spans="2:18" x14ac:dyDescent="0.3">
      <c r="B2919" s="22" t="s">
        <v>10</v>
      </c>
      <c r="C2919" s="22">
        <v>1185732</v>
      </c>
      <c r="D2919" s="23">
        <v>44356</v>
      </c>
      <c r="E2919" s="22" t="s">
        <v>30</v>
      </c>
      <c r="F2919" s="22" t="s">
        <v>102</v>
      </c>
      <c r="G2919" s="22" t="s">
        <v>103</v>
      </c>
      <c r="H2919" s="22" t="s">
        <v>14</v>
      </c>
      <c r="I2919" s="24">
        <v>0.30000000000000004</v>
      </c>
      <c r="J2919" s="25">
        <v>1750</v>
      </c>
      <c r="K2919" s="26">
        <f t="shared" si="956"/>
        <v>525.00000000000011</v>
      </c>
      <c r="L2919" s="26">
        <f t="shared" si="957"/>
        <v>157.50000000000003</v>
      </c>
      <c r="M2919" s="27">
        <v>0.3</v>
      </c>
      <c r="O2919" s="1"/>
      <c r="P2919" s="2"/>
      <c r="Q2919" s="3"/>
      <c r="R2919" s="5"/>
    </row>
    <row r="2920" spans="2:18" x14ac:dyDescent="0.3">
      <c r="B2920" s="22" t="s">
        <v>10</v>
      </c>
      <c r="C2920" s="22">
        <v>1185732</v>
      </c>
      <c r="D2920" s="23">
        <v>44356</v>
      </c>
      <c r="E2920" s="22" t="s">
        <v>30</v>
      </c>
      <c r="F2920" s="22" t="s">
        <v>102</v>
      </c>
      <c r="G2920" s="22" t="s">
        <v>103</v>
      </c>
      <c r="H2920" s="22" t="s">
        <v>16</v>
      </c>
      <c r="I2920" s="24">
        <v>0.4</v>
      </c>
      <c r="J2920" s="25">
        <v>1750</v>
      </c>
      <c r="K2920" s="26">
        <f t="shared" si="956"/>
        <v>700</v>
      </c>
      <c r="L2920" s="26">
        <f t="shared" si="957"/>
        <v>244.99999999999997</v>
      </c>
      <c r="M2920" s="27">
        <v>0.35</v>
      </c>
      <c r="O2920" s="1"/>
      <c r="P2920" s="2"/>
      <c r="Q2920" s="3"/>
      <c r="R2920" s="5"/>
    </row>
    <row r="2921" spans="2:18" x14ac:dyDescent="0.3">
      <c r="B2921" s="22" t="s">
        <v>10</v>
      </c>
      <c r="C2921" s="22">
        <v>1185732</v>
      </c>
      <c r="D2921" s="23">
        <v>44356</v>
      </c>
      <c r="E2921" s="22" t="s">
        <v>30</v>
      </c>
      <c r="F2921" s="22" t="s">
        <v>102</v>
      </c>
      <c r="G2921" s="22" t="s">
        <v>103</v>
      </c>
      <c r="H2921" s="22" t="s">
        <v>17</v>
      </c>
      <c r="I2921" s="24">
        <v>0.55000000000000004</v>
      </c>
      <c r="J2921" s="25">
        <v>3250</v>
      </c>
      <c r="K2921" s="26">
        <f t="shared" si="956"/>
        <v>1787.5000000000002</v>
      </c>
      <c r="L2921" s="26">
        <f t="shared" si="957"/>
        <v>715.00000000000011</v>
      </c>
      <c r="M2921" s="27">
        <v>0.4</v>
      </c>
      <c r="O2921" s="1"/>
      <c r="P2921" s="2"/>
      <c r="Q2921" s="3"/>
      <c r="R2921" s="5"/>
    </row>
    <row r="2922" spans="2:18" x14ac:dyDescent="0.3">
      <c r="B2922" s="22" t="s">
        <v>10</v>
      </c>
      <c r="C2922" s="22">
        <v>1185732</v>
      </c>
      <c r="D2922" s="23">
        <v>44385</v>
      </c>
      <c r="E2922" s="22" t="s">
        <v>30</v>
      </c>
      <c r="F2922" s="22" t="s">
        <v>102</v>
      </c>
      <c r="G2922" s="22" t="s">
        <v>103</v>
      </c>
      <c r="H2922" s="22" t="s">
        <v>12</v>
      </c>
      <c r="I2922" s="24">
        <v>0.5</v>
      </c>
      <c r="J2922" s="25">
        <v>5500</v>
      </c>
      <c r="K2922" s="26">
        <f>I2922*J2922</f>
        <v>2750</v>
      </c>
      <c r="L2922" s="26">
        <f>K2922*M2922</f>
        <v>962.49999999999989</v>
      </c>
      <c r="M2922" s="27">
        <v>0.35</v>
      </c>
      <c r="O2922" s="1"/>
      <c r="P2922" s="2"/>
      <c r="Q2922" s="3"/>
      <c r="R2922" s="5"/>
    </row>
    <row r="2923" spans="2:18" x14ac:dyDescent="0.3">
      <c r="B2923" s="22" t="s">
        <v>10</v>
      </c>
      <c r="C2923" s="22">
        <v>1185732</v>
      </c>
      <c r="D2923" s="23">
        <v>44385</v>
      </c>
      <c r="E2923" s="22" t="s">
        <v>30</v>
      </c>
      <c r="F2923" s="22" t="s">
        <v>102</v>
      </c>
      <c r="G2923" s="22" t="s">
        <v>103</v>
      </c>
      <c r="H2923" s="22" t="s">
        <v>15</v>
      </c>
      <c r="I2923" s="24">
        <v>0.45000000000000007</v>
      </c>
      <c r="J2923" s="25">
        <v>3000</v>
      </c>
      <c r="K2923" s="26">
        <f>I2923*J2923</f>
        <v>1350.0000000000002</v>
      </c>
      <c r="L2923" s="26">
        <f>K2923*M2923</f>
        <v>405.00000000000006</v>
      </c>
      <c r="M2923" s="27">
        <v>0.3</v>
      </c>
      <c r="O2923" s="1"/>
      <c r="P2923" s="2"/>
      <c r="Q2923" s="3"/>
      <c r="R2923" s="5"/>
    </row>
    <row r="2924" spans="2:18" x14ac:dyDescent="0.3">
      <c r="B2924" s="22" t="s">
        <v>10</v>
      </c>
      <c r="C2924" s="22">
        <v>1185732</v>
      </c>
      <c r="D2924" s="23">
        <v>44385</v>
      </c>
      <c r="E2924" s="22" t="s">
        <v>30</v>
      </c>
      <c r="F2924" s="22" t="s">
        <v>102</v>
      </c>
      <c r="G2924" s="22" t="s">
        <v>103</v>
      </c>
      <c r="H2924" s="22" t="s">
        <v>13</v>
      </c>
      <c r="I2924" s="24">
        <v>0.4</v>
      </c>
      <c r="J2924" s="25">
        <v>2250</v>
      </c>
      <c r="K2924" s="26">
        <f t="shared" ref="K2924:K2927" si="958">I2924*J2924</f>
        <v>900</v>
      </c>
      <c r="L2924" s="26">
        <f t="shared" ref="L2924:L2927" si="959">K2924*M2924</f>
        <v>270</v>
      </c>
      <c r="M2924" s="27">
        <v>0.3</v>
      </c>
      <c r="O2924" s="1"/>
      <c r="P2924" s="2"/>
      <c r="Q2924" s="3"/>
      <c r="R2924" s="5"/>
    </row>
    <row r="2925" spans="2:18" x14ac:dyDescent="0.3">
      <c r="B2925" s="22" t="s">
        <v>10</v>
      </c>
      <c r="C2925" s="22">
        <v>1185732</v>
      </c>
      <c r="D2925" s="23">
        <v>44385</v>
      </c>
      <c r="E2925" s="22" t="s">
        <v>30</v>
      </c>
      <c r="F2925" s="22" t="s">
        <v>102</v>
      </c>
      <c r="G2925" s="22" t="s">
        <v>103</v>
      </c>
      <c r="H2925" s="22" t="s">
        <v>14</v>
      </c>
      <c r="I2925" s="24">
        <v>0.4</v>
      </c>
      <c r="J2925" s="25">
        <v>1750</v>
      </c>
      <c r="K2925" s="26">
        <f t="shared" si="958"/>
        <v>700</v>
      </c>
      <c r="L2925" s="26">
        <f t="shared" si="959"/>
        <v>210</v>
      </c>
      <c r="M2925" s="27">
        <v>0.3</v>
      </c>
      <c r="O2925" s="1"/>
      <c r="P2925" s="2"/>
      <c r="Q2925" s="3"/>
      <c r="R2925" s="5"/>
    </row>
    <row r="2926" spans="2:18" x14ac:dyDescent="0.3">
      <c r="B2926" s="22" t="s">
        <v>10</v>
      </c>
      <c r="C2926" s="22">
        <v>1185732</v>
      </c>
      <c r="D2926" s="23">
        <v>44385</v>
      </c>
      <c r="E2926" s="22" t="s">
        <v>30</v>
      </c>
      <c r="F2926" s="22" t="s">
        <v>102</v>
      </c>
      <c r="G2926" s="22" t="s">
        <v>103</v>
      </c>
      <c r="H2926" s="22" t="s">
        <v>16</v>
      </c>
      <c r="I2926" s="24">
        <v>0.5</v>
      </c>
      <c r="J2926" s="25">
        <v>2000</v>
      </c>
      <c r="K2926" s="26">
        <f t="shared" si="958"/>
        <v>1000</v>
      </c>
      <c r="L2926" s="26">
        <f t="shared" si="959"/>
        <v>350</v>
      </c>
      <c r="M2926" s="27">
        <v>0.35</v>
      </c>
      <c r="O2926" s="1"/>
      <c r="P2926" s="2"/>
      <c r="Q2926" s="3"/>
      <c r="R2926" s="5"/>
    </row>
    <row r="2927" spans="2:18" x14ac:dyDescent="0.3">
      <c r="B2927" s="22" t="s">
        <v>10</v>
      </c>
      <c r="C2927" s="22">
        <v>1185732</v>
      </c>
      <c r="D2927" s="23">
        <v>44385</v>
      </c>
      <c r="E2927" s="22" t="s">
        <v>30</v>
      </c>
      <c r="F2927" s="22" t="s">
        <v>102</v>
      </c>
      <c r="G2927" s="22" t="s">
        <v>103</v>
      </c>
      <c r="H2927" s="22" t="s">
        <v>17</v>
      </c>
      <c r="I2927" s="24">
        <v>0.55000000000000004</v>
      </c>
      <c r="J2927" s="25">
        <v>3750</v>
      </c>
      <c r="K2927" s="26">
        <f t="shared" si="958"/>
        <v>2062.5</v>
      </c>
      <c r="L2927" s="26">
        <f t="shared" si="959"/>
        <v>825</v>
      </c>
      <c r="M2927" s="27">
        <v>0.4</v>
      </c>
      <c r="O2927" s="1"/>
      <c r="P2927" s="2"/>
      <c r="Q2927" s="3"/>
      <c r="R2927" s="5"/>
    </row>
    <row r="2928" spans="2:18" x14ac:dyDescent="0.3">
      <c r="B2928" s="22" t="s">
        <v>10</v>
      </c>
      <c r="C2928" s="22">
        <v>1185732</v>
      </c>
      <c r="D2928" s="23">
        <v>44417</v>
      </c>
      <c r="E2928" s="22" t="s">
        <v>30</v>
      </c>
      <c r="F2928" s="22" t="s">
        <v>102</v>
      </c>
      <c r="G2928" s="22" t="s">
        <v>103</v>
      </c>
      <c r="H2928" s="22" t="s">
        <v>12</v>
      </c>
      <c r="I2928" s="24">
        <v>0.5</v>
      </c>
      <c r="J2928" s="25">
        <v>5250</v>
      </c>
      <c r="K2928" s="26">
        <f>I2928*J2928</f>
        <v>2625</v>
      </c>
      <c r="L2928" s="26">
        <f>K2928*M2928</f>
        <v>918.74999999999989</v>
      </c>
      <c r="M2928" s="27">
        <v>0.35</v>
      </c>
      <c r="O2928" s="1"/>
      <c r="P2928" s="2"/>
      <c r="Q2928" s="3"/>
      <c r="R2928" s="5"/>
    </row>
    <row r="2929" spans="2:18" x14ac:dyDescent="0.3">
      <c r="B2929" s="22" t="s">
        <v>10</v>
      </c>
      <c r="C2929" s="22">
        <v>1185732</v>
      </c>
      <c r="D2929" s="23">
        <v>44417</v>
      </c>
      <c r="E2929" s="22" t="s">
        <v>30</v>
      </c>
      <c r="F2929" s="22" t="s">
        <v>102</v>
      </c>
      <c r="G2929" s="22" t="s">
        <v>103</v>
      </c>
      <c r="H2929" s="22" t="s">
        <v>15</v>
      </c>
      <c r="I2929" s="24">
        <v>0.45000000000000007</v>
      </c>
      <c r="J2929" s="25">
        <v>3000</v>
      </c>
      <c r="K2929" s="26">
        <f>I2929*J2929</f>
        <v>1350.0000000000002</v>
      </c>
      <c r="L2929" s="26">
        <f>K2929*M2929</f>
        <v>405.00000000000006</v>
      </c>
      <c r="M2929" s="27">
        <v>0.3</v>
      </c>
      <c r="O2929" s="1"/>
      <c r="P2929" s="2"/>
      <c r="Q2929" s="3"/>
      <c r="R2929" s="5"/>
    </row>
    <row r="2930" spans="2:18" x14ac:dyDescent="0.3">
      <c r="B2930" s="22" t="s">
        <v>10</v>
      </c>
      <c r="C2930" s="22">
        <v>1185732</v>
      </c>
      <c r="D2930" s="23">
        <v>44417</v>
      </c>
      <c r="E2930" s="22" t="s">
        <v>30</v>
      </c>
      <c r="F2930" s="22" t="s">
        <v>102</v>
      </c>
      <c r="G2930" s="22" t="s">
        <v>103</v>
      </c>
      <c r="H2930" s="22" t="s">
        <v>13</v>
      </c>
      <c r="I2930" s="24">
        <v>0.4</v>
      </c>
      <c r="J2930" s="25">
        <v>2250</v>
      </c>
      <c r="K2930" s="26">
        <f t="shared" ref="K2930:K2933" si="960">I2930*J2930</f>
        <v>900</v>
      </c>
      <c r="L2930" s="26">
        <f t="shared" ref="L2930:L2933" si="961">K2930*M2930</f>
        <v>270</v>
      </c>
      <c r="M2930" s="27">
        <v>0.3</v>
      </c>
      <c r="O2930" s="1"/>
      <c r="P2930" s="2"/>
      <c r="Q2930" s="3"/>
      <c r="R2930" s="5"/>
    </row>
    <row r="2931" spans="2:18" x14ac:dyDescent="0.3">
      <c r="B2931" s="22" t="s">
        <v>10</v>
      </c>
      <c r="C2931" s="22">
        <v>1185732</v>
      </c>
      <c r="D2931" s="23">
        <v>44417</v>
      </c>
      <c r="E2931" s="22" t="s">
        <v>30</v>
      </c>
      <c r="F2931" s="22" t="s">
        <v>102</v>
      </c>
      <c r="G2931" s="22" t="s">
        <v>103</v>
      </c>
      <c r="H2931" s="22" t="s">
        <v>14</v>
      </c>
      <c r="I2931" s="24">
        <v>0.4</v>
      </c>
      <c r="J2931" s="25">
        <v>2000</v>
      </c>
      <c r="K2931" s="26">
        <f t="shared" si="960"/>
        <v>800</v>
      </c>
      <c r="L2931" s="26">
        <f t="shared" si="961"/>
        <v>240</v>
      </c>
      <c r="M2931" s="27">
        <v>0.3</v>
      </c>
      <c r="O2931" s="1"/>
      <c r="P2931" s="2"/>
      <c r="Q2931" s="3"/>
      <c r="R2931" s="5"/>
    </row>
    <row r="2932" spans="2:18" x14ac:dyDescent="0.3">
      <c r="B2932" s="22" t="s">
        <v>10</v>
      </c>
      <c r="C2932" s="22">
        <v>1185732</v>
      </c>
      <c r="D2932" s="23">
        <v>44417</v>
      </c>
      <c r="E2932" s="22" t="s">
        <v>30</v>
      </c>
      <c r="F2932" s="22" t="s">
        <v>102</v>
      </c>
      <c r="G2932" s="22" t="s">
        <v>103</v>
      </c>
      <c r="H2932" s="22" t="s">
        <v>16</v>
      </c>
      <c r="I2932" s="24">
        <v>0.5</v>
      </c>
      <c r="J2932" s="25">
        <v>1750</v>
      </c>
      <c r="K2932" s="26">
        <f t="shared" si="960"/>
        <v>875</v>
      </c>
      <c r="L2932" s="26">
        <f t="shared" si="961"/>
        <v>306.25</v>
      </c>
      <c r="M2932" s="27">
        <v>0.35</v>
      </c>
      <c r="O2932" s="1"/>
      <c r="P2932" s="2"/>
      <c r="Q2932" s="3"/>
      <c r="R2932" s="5"/>
    </row>
    <row r="2933" spans="2:18" x14ac:dyDescent="0.3">
      <c r="B2933" s="22" t="s">
        <v>10</v>
      </c>
      <c r="C2933" s="22">
        <v>1185732</v>
      </c>
      <c r="D2933" s="23">
        <v>44417</v>
      </c>
      <c r="E2933" s="22" t="s">
        <v>30</v>
      </c>
      <c r="F2933" s="22" t="s">
        <v>102</v>
      </c>
      <c r="G2933" s="22" t="s">
        <v>103</v>
      </c>
      <c r="H2933" s="22" t="s">
        <v>17</v>
      </c>
      <c r="I2933" s="24">
        <v>0.55000000000000004</v>
      </c>
      <c r="J2933" s="25">
        <v>3500</v>
      </c>
      <c r="K2933" s="26">
        <f t="shared" si="960"/>
        <v>1925.0000000000002</v>
      </c>
      <c r="L2933" s="26">
        <f t="shared" si="961"/>
        <v>770.00000000000011</v>
      </c>
      <c r="M2933" s="27">
        <v>0.4</v>
      </c>
      <c r="O2933" s="1"/>
      <c r="P2933" s="2"/>
      <c r="Q2933" s="3"/>
      <c r="R2933" s="5"/>
    </row>
    <row r="2934" spans="2:18" x14ac:dyDescent="0.3">
      <c r="B2934" s="22" t="s">
        <v>10</v>
      </c>
      <c r="C2934" s="22">
        <v>1185732</v>
      </c>
      <c r="D2934" s="23">
        <v>44449</v>
      </c>
      <c r="E2934" s="22" t="s">
        <v>30</v>
      </c>
      <c r="F2934" s="22" t="s">
        <v>102</v>
      </c>
      <c r="G2934" s="22" t="s">
        <v>103</v>
      </c>
      <c r="H2934" s="22" t="s">
        <v>12</v>
      </c>
      <c r="I2934" s="24">
        <v>0.4</v>
      </c>
      <c r="J2934" s="25">
        <v>4750</v>
      </c>
      <c r="K2934" s="26">
        <f>I2934*J2934</f>
        <v>1900</v>
      </c>
      <c r="L2934" s="26">
        <f>K2934*M2934</f>
        <v>665</v>
      </c>
      <c r="M2934" s="27">
        <v>0.35</v>
      </c>
      <c r="O2934" s="1"/>
      <c r="P2934" s="2"/>
      <c r="Q2934" s="3"/>
      <c r="R2934" s="5"/>
    </row>
    <row r="2935" spans="2:18" x14ac:dyDescent="0.3">
      <c r="B2935" s="22" t="s">
        <v>10</v>
      </c>
      <c r="C2935" s="22">
        <v>1185732</v>
      </c>
      <c r="D2935" s="23">
        <v>44449</v>
      </c>
      <c r="E2935" s="22" t="s">
        <v>30</v>
      </c>
      <c r="F2935" s="22" t="s">
        <v>102</v>
      </c>
      <c r="G2935" s="22" t="s">
        <v>103</v>
      </c>
      <c r="H2935" s="22" t="s">
        <v>15</v>
      </c>
      <c r="I2935" s="24">
        <v>0.35000000000000009</v>
      </c>
      <c r="J2935" s="25">
        <v>2750</v>
      </c>
      <c r="K2935" s="26">
        <f>I2935*J2935</f>
        <v>962.50000000000023</v>
      </c>
      <c r="L2935" s="26">
        <f>K2935*M2935</f>
        <v>288.75000000000006</v>
      </c>
      <c r="M2935" s="27">
        <v>0.3</v>
      </c>
      <c r="O2935" s="1"/>
      <c r="P2935" s="2"/>
      <c r="Q2935" s="3"/>
      <c r="R2935" s="5"/>
    </row>
    <row r="2936" spans="2:18" x14ac:dyDescent="0.3">
      <c r="B2936" s="22" t="s">
        <v>10</v>
      </c>
      <c r="C2936" s="22">
        <v>1185732</v>
      </c>
      <c r="D2936" s="23">
        <v>44449</v>
      </c>
      <c r="E2936" s="22" t="s">
        <v>30</v>
      </c>
      <c r="F2936" s="22" t="s">
        <v>102</v>
      </c>
      <c r="G2936" s="22" t="s">
        <v>103</v>
      </c>
      <c r="H2936" s="22" t="s">
        <v>13</v>
      </c>
      <c r="I2936" s="24">
        <v>0.30000000000000004</v>
      </c>
      <c r="J2936" s="25">
        <v>1750</v>
      </c>
      <c r="K2936" s="26">
        <f t="shared" ref="K2936:K2939" si="962">I2936*J2936</f>
        <v>525.00000000000011</v>
      </c>
      <c r="L2936" s="26">
        <f t="shared" ref="L2936:L2939" si="963">K2936*M2936</f>
        <v>157.50000000000003</v>
      </c>
      <c r="M2936" s="27">
        <v>0.3</v>
      </c>
      <c r="O2936" s="1"/>
      <c r="P2936" s="2"/>
      <c r="Q2936" s="3"/>
      <c r="R2936" s="5"/>
    </row>
    <row r="2937" spans="2:18" x14ac:dyDescent="0.3">
      <c r="B2937" s="22" t="s">
        <v>10</v>
      </c>
      <c r="C2937" s="22">
        <v>1185732</v>
      </c>
      <c r="D2937" s="23">
        <v>44449</v>
      </c>
      <c r="E2937" s="22" t="s">
        <v>30</v>
      </c>
      <c r="F2937" s="22" t="s">
        <v>102</v>
      </c>
      <c r="G2937" s="22" t="s">
        <v>103</v>
      </c>
      <c r="H2937" s="22" t="s">
        <v>14</v>
      </c>
      <c r="I2937" s="24">
        <v>0.30000000000000004</v>
      </c>
      <c r="J2937" s="25">
        <v>1500</v>
      </c>
      <c r="K2937" s="26">
        <f t="shared" si="962"/>
        <v>450.00000000000006</v>
      </c>
      <c r="L2937" s="26">
        <f t="shared" si="963"/>
        <v>135</v>
      </c>
      <c r="M2937" s="27">
        <v>0.3</v>
      </c>
      <c r="O2937" s="1"/>
      <c r="P2937" s="2"/>
      <c r="Q2937" s="3"/>
      <c r="R2937" s="5"/>
    </row>
    <row r="2938" spans="2:18" x14ac:dyDescent="0.3">
      <c r="B2938" s="22" t="s">
        <v>10</v>
      </c>
      <c r="C2938" s="22">
        <v>1185732</v>
      </c>
      <c r="D2938" s="23">
        <v>44449</v>
      </c>
      <c r="E2938" s="22" t="s">
        <v>30</v>
      </c>
      <c r="F2938" s="22" t="s">
        <v>102</v>
      </c>
      <c r="G2938" s="22" t="s">
        <v>103</v>
      </c>
      <c r="H2938" s="22" t="s">
        <v>16</v>
      </c>
      <c r="I2938" s="24">
        <v>0.4</v>
      </c>
      <c r="J2938" s="25">
        <v>1500</v>
      </c>
      <c r="K2938" s="26">
        <f t="shared" si="962"/>
        <v>600</v>
      </c>
      <c r="L2938" s="26">
        <f t="shared" si="963"/>
        <v>210</v>
      </c>
      <c r="M2938" s="27">
        <v>0.35</v>
      </c>
      <c r="O2938" s="1"/>
      <c r="P2938" s="2"/>
      <c r="Q2938" s="3"/>
      <c r="R2938" s="5"/>
    </row>
    <row r="2939" spans="2:18" x14ac:dyDescent="0.3">
      <c r="B2939" s="22" t="s">
        <v>10</v>
      </c>
      <c r="C2939" s="22">
        <v>1185732</v>
      </c>
      <c r="D2939" s="23">
        <v>44449</v>
      </c>
      <c r="E2939" s="22" t="s">
        <v>30</v>
      </c>
      <c r="F2939" s="22" t="s">
        <v>102</v>
      </c>
      <c r="G2939" s="22" t="s">
        <v>103</v>
      </c>
      <c r="H2939" s="22" t="s">
        <v>17</v>
      </c>
      <c r="I2939" s="24">
        <v>0.45</v>
      </c>
      <c r="J2939" s="25">
        <v>2250</v>
      </c>
      <c r="K2939" s="26">
        <f t="shared" si="962"/>
        <v>1012.5</v>
      </c>
      <c r="L2939" s="26">
        <f t="shared" si="963"/>
        <v>405</v>
      </c>
      <c r="M2939" s="27">
        <v>0.4</v>
      </c>
      <c r="O2939" s="1"/>
      <c r="P2939" s="2"/>
      <c r="Q2939" s="3"/>
      <c r="R2939" s="5"/>
    </row>
    <row r="2940" spans="2:18" x14ac:dyDescent="0.3">
      <c r="B2940" s="22" t="s">
        <v>10</v>
      </c>
      <c r="C2940" s="22">
        <v>1185732</v>
      </c>
      <c r="D2940" s="23">
        <v>44478</v>
      </c>
      <c r="E2940" s="22" t="s">
        <v>30</v>
      </c>
      <c r="F2940" s="22" t="s">
        <v>102</v>
      </c>
      <c r="G2940" s="22" t="s">
        <v>103</v>
      </c>
      <c r="H2940" s="22" t="s">
        <v>12</v>
      </c>
      <c r="I2940" s="24">
        <v>0.49999999999999994</v>
      </c>
      <c r="J2940" s="25">
        <v>4000</v>
      </c>
      <c r="K2940" s="26">
        <f>I2940*J2940</f>
        <v>1999.9999999999998</v>
      </c>
      <c r="L2940" s="26">
        <f>K2940*M2940</f>
        <v>699.99999999999989</v>
      </c>
      <c r="M2940" s="27">
        <v>0.35</v>
      </c>
      <c r="O2940" s="1"/>
      <c r="P2940" s="2"/>
      <c r="Q2940" s="3"/>
      <c r="R2940" s="5"/>
    </row>
    <row r="2941" spans="2:18" x14ac:dyDescent="0.3">
      <c r="B2941" s="22" t="s">
        <v>10</v>
      </c>
      <c r="C2941" s="22">
        <v>1185732</v>
      </c>
      <c r="D2941" s="23">
        <v>44478</v>
      </c>
      <c r="E2941" s="22" t="s">
        <v>30</v>
      </c>
      <c r="F2941" s="22" t="s">
        <v>102</v>
      </c>
      <c r="G2941" s="22" t="s">
        <v>103</v>
      </c>
      <c r="H2941" s="22" t="s">
        <v>15</v>
      </c>
      <c r="I2941" s="24">
        <v>0.4</v>
      </c>
      <c r="J2941" s="25">
        <v>2500</v>
      </c>
      <c r="K2941" s="26">
        <f>I2941*J2941</f>
        <v>1000</v>
      </c>
      <c r="L2941" s="26">
        <f>K2941*M2941</f>
        <v>300</v>
      </c>
      <c r="M2941" s="27">
        <v>0.3</v>
      </c>
      <c r="O2941" s="1"/>
      <c r="P2941" s="2"/>
      <c r="Q2941" s="3"/>
      <c r="R2941" s="5"/>
    </row>
    <row r="2942" spans="2:18" x14ac:dyDescent="0.3">
      <c r="B2942" s="22" t="s">
        <v>10</v>
      </c>
      <c r="C2942" s="22">
        <v>1185732</v>
      </c>
      <c r="D2942" s="23">
        <v>44478</v>
      </c>
      <c r="E2942" s="22" t="s">
        <v>30</v>
      </c>
      <c r="F2942" s="22" t="s">
        <v>102</v>
      </c>
      <c r="G2942" s="22" t="s">
        <v>103</v>
      </c>
      <c r="H2942" s="22" t="s">
        <v>13</v>
      </c>
      <c r="I2942" s="24">
        <v>0.4</v>
      </c>
      <c r="J2942" s="25">
        <v>1500</v>
      </c>
      <c r="K2942" s="26">
        <f t="shared" ref="K2942:K2945" si="964">I2942*J2942</f>
        <v>600</v>
      </c>
      <c r="L2942" s="26">
        <f t="shared" ref="L2942:L2945" si="965">K2942*M2942</f>
        <v>180</v>
      </c>
      <c r="M2942" s="27">
        <v>0.3</v>
      </c>
      <c r="O2942" s="1"/>
      <c r="P2942" s="2"/>
      <c r="Q2942" s="3"/>
      <c r="R2942" s="5"/>
    </row>
    <row r="2943" spans="2:18" x14ac:dyDescent="0.3">
      <c r="B2943" s="22" t="s">
        <v>10</v>
      </c>
      <c r="C2943" s="22">
        <v>1185732</v>
      </c>
      <c r="D2943" s="23">
        <v>44478</v>
      </c>
      <c r="E2943" s="22" t="s">
        <v>30</v>
      </c>
      <c r="F2943" s="22" t="s">
        <v>102</v>
      </c>
      <c r="G2943" s="22" t="s">
        <v>103</v>
      </c>
      <c r="H2943" s="22" t="s">
        <v>14</v>
      </c>
      <c r="I2943" s="24">
        <v>0.4</v>
      </c>
      <c r="J2943" s="25">
        <v>1250</v>
      </c>
      <c r="K2943" s="26">
        <f t="shared" si="964"/>
        <v>500</v>
      </c>
      <c r="L2943" s="26">
        <f t="shared" si="965"/>
        <v>150</v>
      </c>
      <c r="M2943" s="27">
        <v>0.3</v>
      </c>
      <c r="O2943" s="1"/>
      <c r="P2943" s="2"/>
      <c r="Q2943" s="3"/>
      <c r="R2943" s="5"/>
    </row>
    <row r="2944" spans="2:18" x14ac:dyDescent="0.3">
      <c r="B2944" s="22" t="s">
        <v>10</v>
      </c>
      <c r="C2944" s="22">
        <v>1185732</v>
      </c>
      <c r="D2944" s="23">
        <v>44478</v>
      </c>
      <c r="E2944" s="22" t="s">
        <v>30</v>
      </c>
      <c r="F2944" s="22" t="s">
        <v>102</v>
      </c>
      <c r="G2944" s="22" t="s">
        <v>103</v>
      </c>
      <c r="H2944" s="22" t="s">
        <v>16</v>
      </c>
      <c r="I2944" s="24">
        <v>0.49999999999999994</v>
      </c>
      <c r="J2944" s="25">
        <v>1250</v>
      </c>
      <c r="K2944" s="26">
        <f t="shared" si="964"/>
        <v>624.99999999999989</v>
      </c>
      <c r="L2944" s="26">
        <f t="shared" si="965"/>
        <v>218.74999999999994</v>
      </c>
      <c r="M2944" s="27">
        <v>0.35</v>
      </c>
      <c r="O2944" s="1"/>
      <c r="P2944" s="2"/>
      <c r="Q2944" s="3"/>
      <c r="R2944" s="5"/>
    </row>
    <row r="2945" spans="1:18" x14ac:dyDescent="0.3">
      <c r="B2945" s="22" t="s">
        <v>10</v>
      </c>
      <c r="C2945" s="22">
        <v>1185732</v>
      </c>
      <c r="D2945" s="23">
        <v>44478</v>
      </c>
      <c r="E2945" s="22" t="s">
        <v>30</v>
      </c>
      <c r="F2945" s="22" t="s">
        <v>102</v>
      </c>
      <c r="G2945" s="22" t="s">
        <v>103</v>
      </c>
      <c r="H2945" s="22" t="s">
        <v>17</v>
      </c>
      <c r="I2945" s="24">
        <v>0.54999999999999982</v>
      </c>
      <c r="J2945" s="25">
        <v>2500</v>
      </c>
      <c r="K2945" s="26">
        <f t="shared" si="964"/>
        <v>1374.9999999999995</v>
      </c>
      <c r="L2945" s="26">
        <f t="shared" si="965"/>
        <v>549.99999999999989</v>
      </c>
      <c r="M2945" s="27">
        <v>0.4</v>
      </c>
      <c r="O2945" s="1"/>
      <c r="P2945" s="2"/>
      <c r="Q2945" s="3"/>
      <c r="R2945" s="5"/>
    </row>
    <row r="2946" spans="1:18" x14ac:dyDescent="0.3">
      <c r="B2946" s="22" t="s">
        <v>10</v>
      </c>
      <c r="C2946" s="22">
        <v>1185732</v>
      </c>
      <c r="D2946" s="23">
        <v>44509</v>
      </c>
      <c r="E2946" s="22" t="s">
        <v>30</v>
      </c>
      <c r="F2946" s="22" t="s">
        <v>102</v>
      </c>
      <c r="G2946" s="22" t="s">
        <v>103</v>
      </c>
      <c r="H2946" s="22" t="s">
        <v>12</v>
      </c>
      <c r="I2946" s="24">
        <v>0.49999999999999994</v>
      </c>
      <c r="J2946" s="25">
        <v>4000</v>
      </c>
      <c r="K2946" s="26">
        <f>I2946*J2946</f>
        <v>1999.9999999999998</v>
      </c>
      <c r="L2946" s="26">
        <f>K2946*M2946</f>
        <v>699.99999999999989</v>
      </c>
      <c r="M2946" s="27">
        <v>0.35</v>
      </c>
      <c r="O2946" s="1"/>
      <c r="P2946" s="2"/>
      <c r="Q2946" s="3"/>
      <c r="R2946" s="5"/>
    </row>
    <row r="2947" spans="1:18" x14ac:dyDescent="0.3">
      <c r="B2947" s="22" t="s">
        <v>10</v>
      </c>
      <c r="C2947" s="22">
        <v>1185732</v>
      </c>
      <c r="D2947" s="23">
        <v>44509</v>
      </c>
      <c r="E2947" s="22" t="s">
        <v>30</v>
      </c>
      <c r="F2947" s="22" t="s">
        <v>102</v>
      </c>
      <c r="G2947" s="22" t="s">
        <v>103</v>
      </c>
      <c r="H2947" s="22" t="s">
        <v>15</v>
      </c>
      <c r="I2947" s="24">
        <v>0.4</v>
      </c>
      <c r="J2947" s="25">
        <v>2500</v>
      </c>
      <c r="K2947" s="26">
        <f>I2947*J2947</f>
        <v>1000</v>
      </c>
      <c r="L2947" s="26">
        <f>K2947*M2947</f>
        <v>300</v>
      </c>
      <c r="M2947" s="27">
        <v>0.3</v>
      </c>
      <c r="O2947" s="1"/>
      <c r="P2947" s="2"/>
      <c r="Q2947" s="3"/>
      <c r="R2947" s="5"/>
    </row>
    <row r="2948" spans="1:18" x14ac:dyDescent="0.3">
      <c r="B2948" s="22" t="s">
        <v>10</v>
      </c>
      <c r="C2948" s="22">
        <v>1185732</v>
      </c>
      <c r="D2948" s="23">
        <v>44509</v>
      </c>
      <c r="E2948" s="22" t="s">
        <v>30</v>
      </c>
      <c r="F2948" s="22" t="s">
        <v>102</v>
      </c>
      <c r="G2948" s="22" t="s">
        <v>103</v>
      </c>
      <c r="H2948" s="22" t="s">
        <v>13</v>
      </c>
      <c r="I2948" s="24">
        <v>0.4</v>
      </c>
      <c r="J2948" s="25">
        <v>1950</v>
      </c>
      <c r="K2948" s="26">
        <f t="shared" ref="K2948:K2951" si="966">I2948*J2948</f>
        <v>780</v>
      </c>
      <c r="L2948" s="26">
        <f t="shared" ref="L2948:L2951" si="967">K2948*M2948</f>
        <v>234</v>
      </c>
      <c r="M2948" s="27">
        <v>0.3</v>
      </c>
      <c r="O2948" s="1"/>
      <c r="P2948" s="2"/>
      <c r="Q2948" s="3"/>
      <c r="R2948" s="5"/>
    </row>
    <row r="2949" spans="1:18" x14ac:dyDescent="0.3">
      <c r="B2949" s="22" t="s">
        <v>10</v>
      </c>
      <c r="C2949" s="22">
        <v>1185732</v>
      </c>
      <c r="D2949" s="23">
        <v>44509</v>
      </c>
      <c r="E2949" s="22" t="s">
        <v>30</v>
      </c>
      <c r="F2949" s="22" t="s">
        <v>102</v>
      </c>
      <c r="G2949" s="22" t="s">
        <v>103</v>
      </c>
      <c r="H2949" s="22" t="s">
        <v>14</v>
      </c>
      <c r="I2949" s="24">
        <v>0.4</v>
      </c>
      <c r="J2949" s="25">
        <v>1750</v>
      </c>
      <c r="K2949" s="26">
        <f t="shared" si="966"/>
        <v>700</v>
      </c>
      <c r="L2949" s="26">
        <f t="shared" si="967"/>
        <v>210</v>
      </c>
      <c r="M2949" s="27">
        <v>0.3</v>
      </c>
      <c r="O2949" s="1"/>
      <c r="P2949" s="2"/>
      <c r="Q2949" s="3"/>
      <c r="R2949" s="5"/>
    </row>
    <row r="2950" spans="1:18" x14ac:dyDescent="0.3">
      <c r="B2950" s="22" t="s">
        <v>10</v>
      </c>
      <c r="C2950" s="22">
        <v>1185732</v>
      </c>
      <c r="D2950" s="23">
        <v>44509</v>
      </c>
      <c r="E2950" s="22" t="s">
        <v>30</v>
      </c>
      <c r="F2950" s="22" t="s">
        <v>102</v>
      </c>
      <c r="G2950" s="22" t="s">
        <v>103</v>
      </c>
      <c r="H2950" s="22" t="s">
        <v>16</v>
      </c>
      <c r="I2950" s="24">
        <v>0.6</v>
      </c>
      <c r="J2950" s="25">
        <v>1500</v>
      </c>
      <c r="K2950" s="26">
        <f t="shared" si="966"/>
        <v>900</v>
      </c>
      <c r="L2950" s="26">
        <f t="shared" si="967"/>
        <v>315</v>
      </c>
      <c r="M2950" s="27">
        <v>0.35</v>
      </c>
      <c r="O2950" s="1"/>
      <c r="P2950" s="2"/>
      <c r="Q2950" s="3"/>
      <c r="R2950" s="5"/>
    </row>
    <row r="2951" spans="1:18" x14ac:dyDescent="0.3">
      <c r="B2951" s="22" t="s">
        <v>10</v>
      </c>
      <c r="C2951" s="22">
        <v>1185732</v>
      </c>
      <c r="D2951" s="23">
        <v>44509</v>
      </c>
      <c r="E2951" s="22" t="s">
        <v>30</v>
      </c>
      <c r="F2951" s="22" t="s">
        <v>102</v>
      </c>
      <c r="G2951" s="22" t="s">
        <v>103</v>
      </c>
      <c r="H2951" s="22" t="s">
        <v>17</v>
      </c>
      <c r="I2951" s="24">
        <v>0.64999999999999991</v>
      </c>
      <c r="J2951" s="25">
        <v>2500</v>
      </c>
      <c r="K2951" s="26">
        <f t="shared" si="966"/>
        <v>1624.9999999999998</v>
      </c>
      <c r="L2951" s="26">
        <f t="shared" si="967"/>
        <v>650</v>
      </c>
      <c r="M2951" s="27">
        <v>0.4</v>
      </c>
      <c r="O2951" s="1"/>
      <c r="P2951" s="2"/>
      <c r="Q2951" s="3"/>
      <c r="R2951" s="5"/>
    </row>
    <row r="2952" spans="1:18" x14ac:dyDescent="0.3">
      <c r="B2952" s="22" t="s">
        <v>10</v>
      </c>
      <c r="C2952" s="22">
        <v>1185732</v>
      </c>
      <c r="D2952" s="23">
        <v>44538</v>
      </c>
      <c r="E2952" s="22" t="s">
        <v>30</v>
      </c>
      <c r="F2952" s="22" t="s">
        <v>102</v>
      </c>
      <c r="G2952" s="22" t="s">
        <v>103</v>
      </c>
      <c r="H2952" s="22" t="s">
        <v>12</v>
      </c>
      <c r="I2952" s="24">
        <v>0.6</v>
      </c>
      <c r="J2952" s="25">
        <v>5000</v>
      </c>
      <c r="K2952" s="26">
        <f>I2952*J2952</f>
        <v>3000</v>
      </c>
      <c r="L2952" s="26">
        <f>K2952*M2952</f>
        <v>1050</v>
      </c>
      <c r="M2952" s="27">
        <v>0.35</v>
      </c>
      <c r="O2952" s="1"/>
      <c r="P2952" s="2"/>
      <c r="Q2952" s="3"/>
      <c r="R2952" s="5"/>
    </row>
    <row r="2953" spans="1:18" x14ac:dyDescent="0.3">
      <c r="B2953" s="22" t="s">
        <v>10</v>
      </c>
      <c r="C2953" s="22">
        <v>1185732</v>
      </c>
      <c r="D2953" s="23">
        <v>44538</v>
      </c>
      <c r="E2953" s="22" t="s">
        <v>30</v>
      </c>
      <c r="F2953" s="22" t="s">
        <v>102</v>
      </c>
      <c r="G2953" s="22" t="s">
        <v>103</v>
      </c>
      <c r="H2953" s="22" t="s">
        <v>15</v>
      </c>
      <c r="I2953" s="24">
        <v>0.5</v>
      </c>
      <c r="J2953" s="25">
        <v>3000</v>
      </c>
      <c r="K2953" s="26">
        <f>I2953*J2953</f>
        <v>1500</v>
      </c>
      <c r="L2953" s="26">
        <f>K2953*M2953</f>
        <v>450</v>
      </c>
      <c r="M2953" s="27">
        <v>0.3</v>
      </c>
      <c r="O2953" s="1"/>
      <c r="P2953" s="2"/>
      <c r="Q2953" s="3"/>
      <c r="R2953" s="5"/>
    </row>
    <row r="2954" spans="1:18" x14ac:dyDescent="0.3">
      <c r="B2954" s="22" t="s">
        <v>10</v>
      </c>
      <c r="C2954" s="22">
        <v>1185732</v>
      </c>
      <c r="D2954" s="23">
        <v>44538</v>
      </c>
      <c r="E2954" s="22" t="s">
        <v>30</v>
      </c>
      <c r="F2954" s="22" t="s">
        <v>102</v>
      </c>
      <c r="G2954" s="22" t="s">
        <v>103</v>
      </c>
      <c r="H2954" s="22" t="s">
        <v>13</v>
      </c>
      <c r="I2954" s="24">
        <v>0.5</v>
      </c>
      <c r="J2954" s="25">
        <v>2500</v>
      </c>
      <c r="K2954" s="26">
        <f t="shared" ref="K2954:K2957" si="968">I2954*J2954</f>
        <v>1250</v>
      </c>
      <c r="L2954" s="26">
        <f t="shared" ref="L2954:L2957" si="969">K2954*M2954</f>
        <v>375</v>
      </c>
      <c r="M2954" s="27">
        <v>0.3</v>
      </c>
      <c r="O2954" s="1"/>
      <c r="P2954" s="2"/>
      <c r="Q2954" s="3"/>
      <c r="R2954" s="5"/>
    </row>
    <row r="2955" spans="1:18" x14ac:dyDescent="0.3">
      <c r="B2955" s="22" t="s">
        <v>10</v>
      </c>
      <c r="C2955" s="22">
        <v>1185732</v>
      </c>
      <c r="D2955" s="23">
        <v>44538</v>
      </c>
      <c r="E2955" s="22" t="s">
        <v>30</v>
      </c>
      <c r="F2955" s="22" t="s">
        <v>102</v>
      </c>
      <c r="G2955" s="22" t="s">
        <v>103</v>
      </c>
      <c r="H2955" s="22" t="s">
        <v>14</v>
      </c>
      <c r="I2955" s="24">
        <v>0.5</v>
      </c>
      <c r="J2955" s="25">
        <v>2000</v>
      </c>
      <c r="K2955" s="26">
        <f t="shared" si="968"/>
        <v>1000</v>
      </c>
      <c r="L2955" s="26">
        <f t="shared" si="969"/>
        <v>300</v>
      </c>
      <c r="M2955" s="27">
        <v>0.3</v>
      </c>
      <c r="O2955" s="1"/>
      <c r="P2955" s="2"/>
      <c r="Q2955" s="3"/>
      <c r="R2955" s="5"/>
    </row>
    <row r="2956" spans="1:18" x14ac:dyDescent="0.3">
      <c r="B2956" s="22" t="s">
        <v>10</v>
      </c>
      <c r="C2956" s="22">
        <v>1185732</v>
      </c>
      <c r="D2956" s="23">
        <v>44538</v>
      </c>
      <c r="E2956" s="22" t="s">
        <v>30</v>
      </c>
      <c r="F2956" s="22" t="s">
        <v>102</v>
      </c>
      <c r="G2956" s="22" t="s">
        <v>103</v>
      </c>
      <c r="H2956" s="22" t="s">
        <v>16</v>
      </c>
      <c r="I2956" s="24">
        <v>0.6</v>
      </c>
      <c r="J2956" s="25">
        <v>2000</v>
      </c>
      <c r="K2956" s="26">
        <f t="shared" si="968"/>
        <v>1200</v>
      </c>
      <c r="L2956" s="26">
        <f t="shared" si="969"/>
        <v>420</v>
      </c>
      <c r="M2956" s="27">
        <v>0.35</v>
      </c>
      <c r="O2956" s="1"/>
      <c r="P2956" s="2"/>
      <c r="Q2956" s="3"/>
      <c r="R2956" s="5"/>
    </row>
    <row r="2957" spans="1:18" x14ac:dyDescent="0.3">
      <c r="B2957" s="22" t="s">
        <v>10</v>
      </c>
      <c r="C2957" s="22">
        <v>1185732</v>
      </c>
      <c r="D2957" s="23">
        <v>44538</v>
      </c>
      <c r="E2957" s="22" t="s">
        <v>30</v>
      </c>
      <c r="F2957" s="22" t="s">
        <v>102</v>
      </c>
      <c r="G2957" s="22" t="s">
        <v>103</v>
      </c>
      <c r="H2957" s="22" t="s">
        <v>17</v>
      </c>
      <c r="I2957" s="24">
        <v>0.64999999999999991</v>
      </c>
      <c r="J2957" s="25">
        <v>3000</v>
      </c>
      <c r="K2957" s="26">
        <f t="shared" si="968"/>
        <v>1949.9999999999998</v>
      </c>
      <c r="L2957" s="26">
        <f t="shared" si="969"/>
        <v>780</v>
      </c>
      <c r="M2957" s="27">
        <v>0.4</v>
      </c>
      <c r="O2957" s="1"/>
      <c r="P2957" s="2"/>
      <c r="Q2957" s="3"/>
      <c r="R2957" s="5"/>
    </row>
    <row r="2958" spans="1:18" x14ac:dyDescent="0.3">
      <c r="A2958" s="8" t="s">
        <v>40</v>
      </c>
      <c r="B2958" s="22" t="s">
        <v>10</v>
      </c>
      <c r="C2958" s="22">
        <v>1185732</v>
      </c>
      <c r="D2958" s="23">
        <v>44202</v>
      </c>
      <c r="E2958" s="22" t="s">
        <v>30</v>
      </c>
      <c r="F2958" s="22" t="s">
        <v>105</v>
      </c>
      <c r="G2958" s="22" t="s">
        <v>104</v>
      </c>
      <c r="H2958" s="22" t="s">
        <v>12</v>
      </c>
      <c r="I2958" s="24">
        <v>0.30000000000000004</v>
      </c>
      <c r="J2958" s="25">
        <v>4500</v>
      </c>
      <c r="K2958" s="26">
        <f>I2958*J2958</f>
        <v>1350.0000000000002</v>
      </c>
      <c r="L2958" s="26">
        <f>K2958*M2958</f>
        <v>405.00000000000006</v>
      </c>
      <c r="M2958" s="27">
        <v>0.3</v>
      </c>
      <c r="O2958" s="1"/>
      <c r="P2958" s="2"/>
      <c r="Q2958" s="3"/>
      <c r="R2958" s="5"/>
    </row>
    <row r="2959" spans="1:18" x14ac:dyDescent="0.3">
      <c r="B2959" s="22" t="s">
        <v>10</v>
      </c>
      <c r="C2959" s="22">
        <v>1185732</v>
      </c>
      <c r="D2959" s="23">
        <v>44202</v>
      </c>
      <c r="E2959" s="22" t="s">
        <v>30</v>
      </c>
      <c r="F2959" s="22" t="s">
        <v>105</v>
      </c>
      <c r="G2959" s="22" t="s">
        <v>104</v>
      </c>
      <c r="H2959" s="22" t="s">
        <v>15</v>
      </c>
      <c r="I2959" s="24">
        <v>0.30000000000000004</v>
      </c>
      <c r="J2959" s="25">
        <v>2500</v>
      </c>
      <c r="K2959" s="26">
        <f>I2959*J2959</f>
        <v>750.00000000000011</v>
      </c>
      <c r="L2959" s="26">
        <f>K2959*M2959</f>
        <v>262.5</v>
      </c>
      <c r="M2959" s="27">
        <v>0.35</v>
      </c>
      <c r="O2959" s="1"/>
      <c r="P2959" s="2"/>
      <c r="Q2959" s="3"/>
      <c r="R2959" s="5"/>
    </row>
    <row r="2960" spans="1:18" x14ac:dyDescent="0.3">
      <c r="B2960" s="22" t="s">
        <v>10</v>
      </c>
      <c r="C2960" s="22">
        <v>1185732</v>
      </c>
      <c r="D2960" s="23">
        <v>44202</v>
      </c>
      <c r="E2960" s="22" t="s">
        <v>30</v>
      </c>
      <c r="F2960" s="22" t="s">
        <v>105</v>
      </c>
      <c r="G2960" s="22" t="s">
        <v>104</v>
      </c>
      <c r="H2960" s="22" t="s">
        <v>13</v>
      </c>
      <c r="I2960" s="24">
        <v>0.20000000000000007</v>
      </c>
      <c r="J2960" s="25">
        <v>2500</v>
      </c>
      <c r="K2960" s="26">
        <f t="shared" ref="K2960:K2963" si="970">I2960*J2960</f>
        <v>500.00000000000017</v>
      </c>
      <c r="L2960" s="26">
        <f t="shared" ref="L2960:L2963" si="971">K2960*M2960</f>
        <v>150.00000000000006</v>
      </c>
      <c r="M2960" s="27">
        <v>0.3</v>
      </c>
      <c r="O2960" s="1"/>
      <c r="P2960" s="2"/>
      <c r="Q2960" s="3"/>
      <c r="R2960" s="5"/>
    </row>
    <row r="2961" spans="2:18" x14ac:dyDescent="0.3">
      <c r="B2961" s="22" t="s">
        <v>10</v>
      </c>
      <c r="C2961" s="22">
        <v>1185732</v>
      </c>
      <c r="D2961" s="23">
        <v>44202</v>
      </c>
      <c r="E2961" s="22" t="s">
        <v>30</v>
      </c>
      <c r="F2961" s="22" t="s">
        <v>105</v>
      </c>
      <c r="G2961" s="22" t="s">
        <v>104</v>
      </c>
      <c r="H2961" s="22" t="s">
        <v>14</v>
      </c>
      <c r="I2961" s="24">
        <v>0.25000000000000006</v>
      </c>
      <c r="J2961" s="25">
        <v>1000</v>
      </c>
      <c r="K2961" s="26">
        <f t="shared" si="970"/>
        <v>250.00000000000006</v>
      </c>
      <c r="L2961" s="26">
        <f t="shared" si="971"/>
        <v>75.000000000000014</v>
      </c>
      <c r="M2961" s="27">
        <v>0.3</v>
      </c>
      <c r="O2961" s="1"/>
      <c r="P2961" s="2"/>
      <c r="Q2961" s="3"/>
      <c r="R2961" s="5"/>
    </row>
    <row r="2962" spans="2:18" x14ac:dyDescent="0.3">
      <c r="B2962" s="22" t="s">
        <v>10</v>
      </c>
      <c r="C2962" s="22">
        <v>1185732</v>
      </c>
      <c r="D2962" s="23">
        <v>44202</v>
      </c>
      <c r="E2962" s="22" t="s">
        <v>30</v>
      </c>
      <c r="F2962" s="22" t="s">
        <v>105</v>
      </c>
      <c r="G2962" s="22" t="s">
        <v>104</v>
      </c>
      <c r="H2962" s="22" t="s">
        <v>16</v>
      </c>
      <c r="I2962" s="24">
        <v>0.39999999999999997</v>
      </c>
      <c r="J2962" s="25">
        <v>1500</v>
      </c>
      <c r="K2962" s="26">
        <f t="shared" si="970"/>
        <v>600</v>
      </c>
      <c r="L2962" s="26">
        <f t="shared" si="971"/>
        <v>300</v>
      </c>
      <c r="M2962" s="27">
        <v>0.5</v>
      </c>
      <c r="O2962" s="1"/>
      <c r="P2962" s="2"/>
      <c r="Q2962" s="3"/>
      <c r="R2962" s="5"/>
    </row>
    <row r="2963" spans="2:18" x14ac:dyDescent="0.3">
      <c r="B2963" s="22" t="s">
        <v>10</v>
      </c>
      <c r="C2963" s="22">
        <v>1185732</v>
      </c>
      <c r="D2963" s="23">
        <v>44202</v>
      </c>
      <c r="E2963" s="22" t="s">
        <v>30</v>
      </c>
      <c r="F2963" s="22" t="s">
        <v>105</v>
      </c>
      <c r="G2963" s="22" t="s">
        <v>104</v>
      </c>
      <c r="H2963" s="22" t="s">
        <v>17</v>
      </c>
      <c r="I2963" s="24">
        <v>0.30000000000000004</v>
      </c>
      <c r="J2963" s="25">
        <v>2500</v>
      </c>
      <c r="K2963" s="26">
        <f t="shared" si="970"/>
        <v>750.00000000000011</v>
      </c>
      <c r="L2963" s="26">
        <f t="shared" si="971"/>
        <v>300.00000000000006</v>
      </c>
      <c r="M2963" s="27">
        <v>0.4</v>
      </c>
      <c r="O2963" s="1"/>
      <c r="P2963" s="2"/>
      <c r="Q2963" s="3"/>
      <c r="R2963" s="5"/>
    </row>
    <row r="2964" spans="2:18" x14ac:dyDescent="0.3">
      <c r="B2964" s="22" t="s">
        <v>10</v>
      </c>
      <c r="C2964" s="22">
        <v>1185732</v>
      </c>
      <c r="D2964" s="23">
        <v>44233</v>
      </c>
      <c r="E2964" s="22" t="s">
        <v>30</v>
      </c>
      <c r="F2964" s="22" t="s">
        <v>105</v>
      </c>
      <c r="G2964" s="22" t="s">
        <v>104</v>
      </c>
      <c r="H2964" s="22" t="s">
        <v>12</v>
      </c>
      <c r="I2964" s="24">
        <v>0.30000000000000004</v>
      </c>
      <c r="J2964" s="25">
        <v>5000</v>
      </c>
      <c r="K2964" s="26">
        <f>I2964*J2964</f>
        <v>1500.0000000000002</v>
      </c>
      <c r="L2964" s="26">
        <f>K2964*M2964</f>
        <v>450.00000000000006</v>
      </c>
      <c r="M2964" s="27">
        <v>0.3</v>
      </c>
      <c r="O2964" s="1"/>
      <c r="P2964" s="2"/>
      <c r="Q2964" s="3"/>
      <c r="R2964" s="5"/>
    </row>
    <row r="2965" spans="2:18" x14ac:dyDescent="0.3">
      <c r="B2965" s="22" t="s">
        <v>10</v>
      </c>
      <c r="C2965" s="22">
        <v>1185732</v>
      </c>
      <c r="D2965" s="23">
        <v>44233</v>
      </c>
      <c r="E2965" s="22" t="s">
        <v>30</v>
      </c>
      <c r="F2965" s="22" t="s">
        <v>105</v>
      </c>
      <c r="G2965" s="22" t="s">
        <v>104</v>
      </c>
      <c r="H2965" s="22" t="s">
        <v>15</v>
      </c>
      <c r="I2965" s="24">
        <v>0.30000000000000004</v>
      </c>
      <c r="J2965" s="25">
        <v>1500</v>
      </c>
      <c r="K2965" s="26">
        <f>I2965*J2965</f>
        <v>450.00000000000006</v>
      </c>
      <c r="L2965" s="26">
        <f>K2965*M2965</f>
        <v>157.5</v>
      </c>
      <c r="M2965" s="27">
        <v>0.35</v>
      </c>
      <c r="O2965" s="1"/>
      <c r="P2965" s="2"/>
      <c r="Q2965" s="3"/>
      <c r="R2965" s="5"/>
    </row>
    <row r="2966" spans="2:18" x14ac:dyDescent="0.3">
      <c r="B2966" s="22" t="s">
        <v>10</v>
      </c>
      <c r="C2966" s="22">
        <v>1185732</v>
      </c>
      <c r="D2966" s="23">
        <v>44233</v>
      </c>
      <c r="E2966" s="22" t="s">
        <v>30</v>
      </c>
      <c r="F2966" s="22" t="s">
        <v>105</v>
      </c>
      <c r="G2966" s="22" t="s">
        <v>104</v>
      </c>
      <c r="H2966" s="22" t="s">
        <v>13</v>
      </c>
      <c r="I2966" s="24">
        <v>0.20000000000000007</v>
      </c>
      <c r="J2966" s="25">
        <v>2000</v>
      </c>
      <c r="K2966" s="26">
        <f t="shared" ref="K2966:K2969" si="972">I2966*J2966</f>
        <v>400.00000000000011</v>
      </c>
      <c r="L2966" s="26">
        <f t="shared" ref="L2966:L2969" si="973">K2966*M2966</f>
        <v>120.00000000000003</v>
      </c>
      <c r="M2966" s="27">
        <v>0.3</v>
      </c>
      <c r="O2966" s="1"/>
      <c r="P2966" s="2"/>
      <c r="Q2966" s="3"/>
      <c r="R2966" s="5"/>
    </row>
    <row r="2967" spans="2:18" x14ac:dyDescent="0.3">
      <c r="B2967" s="22" t="s">
        <v>10</v>
      </c>
      <c r="C2967" s="22">
        <v>1185732</v>
      </c>
      <c r="D2967" s="23">
        <v>44233</v>
      </c>
      <c r="E2967" s="22" t="s">
        <v>30</v>
      </c>
      <c r="F2967" s="22" t="s">
        <v>105</v>
      </c>
      <c r="G2967" s="22" t="s">
        <v>104</v>
      </c>
      <c r="H2967" s="22" t="s">
        <v>14</v>
      </c>
      <c r="I2967" s="24">
        <v>0.25000000000000006</v>
      </c>
      <c r="J2967" s="25">
        <v>750</v>
      </c>
      <c r="K2967" s="26">
        <f t="shared" si="972"/>
        <v>187.50000000000003</v>
      </c>
      <c r="L2967" s="26">
        <f t="shared" si="973"/>
        <v>56.250000000000007</v>
      </c>
      <c r="M2967" s="27">
        <v>0.3</v>
      </c>
      <c r="O2967" s="1"/>
      <c r="P2967" s="2"/>
      <c r="Q2967" s="3"/>
      <c r="R2967" s="5"/>
    </row>
    <row r="2968" spans="2:18" x14ac:dyDescent="0.3">
      <c r="B2968" s="22" t="s">
        <v>10</v>
      </c>
      <c r="C2968" s="22">
        <v>1185732</v>
      </c>
      <c r="D2968" s="23">
        <v>44233</v>
      </c>
      <c r="E2968" s="22" t="s">
        <v>30</v>
      </c>
      <c r="F2968" s="22" t="s">
        <v>105</v>
      </c>
      <c r="G2968" s="22" t="s">
        <v>104</v>
      </c>
      <c r="H2968" s="22" t="s">
        <v>16</v>
      </c>
      <c r="I2968" s="24">
        <v>0.39999999999999997</v>
      </c>
      <c r="J2968" s="25">
        <v>1500</v>
      </c>
      <c r="K2968" s="26">
        <f t="shared" si="972"/>
        <v>600</v>
      </c>
      <c r="L2968" s="26">
        <f t="shared" si="973"/>
        <v>300</v>
      </c>
      <c r="M2968" s="27">
        <v>0.5</v>
      </c>
      <c r="O2968" s="1"/>
      <c r="P2968" s="2"/>
      <c r="Q2968" s="3"/>
      <c r="R2968" s="5"/>
    </row>
    <row r="2969" spans="2:18" x14ac:dyDescent="0.3">
      <c r="B2969" s="22" t="s">
        <v>10</v>
      </c>
      <c r="C2969" s="22">
        <v>1185732</v>
      </c>
      <c r="D2969" s="23">
        <v>44233</v>
      </c>
      <c r="E2969" s="22" t="s">
        <v>30</v>
      </c>
      <c r="F2969" s="22" t="s">
        <v>105</v>
      </c>
      <c r="G2969" s="22" t="s">
        <v>104</v>
      </c>
      <c r="H2969" s="22" t="s">
        <v>17</v>
      </c>
      <c r="I2969" s="24">
        <v>0.14999999999999997</v>
      </c>
      <c r="J2969" s="25">
        <v>2500</v>
      </c>
      <c r="K2969" s="26">
        <f t="shared" si="972"/>
        <v>374.99999999999994</v>
      </c>
      <c r="L2969" s="26">
        <f t="shared" si="973"/>
        <v>149.99999999999997</v>
      </c>
      <c r="M2969" s="27">
        <v>0.4</v>
      </c>
      <c r="O2969" s="1"/>
      <c r="P2969" s="2"/>
      <c r="Q2969" s="3"/>
      <c r="R2969" s="5"/>
    </row>
    <row r="2970" spans="2:18" x14ac:dyDescent="0.3">
      <c r="B2970" s="22" t="s">
        <v>10</v>
      </c>
      <c r="C2970" s="22">
        <v>1185732</v>
      </c>
      <c r="D2970" s="23">
        <v>44260</v>
      </c>
      <c r="E2970" s="22" t="s">
        <v>30</v>
      </c>
      <c r="F2970" s="22" t="s">
        <v>105</v>
      </c>
      <c r="G2970" s="22" t="s">
        <v>104</v>
      </c>
      <c r="H2970" s="22" t="s">
        <v>12</v>
      </c>
      <c r="I2970" s="24">
        <v>0.20000000000000004</v>
      </c>
      <c r="J2970" s="25">
        <v>4700</v>
      </c>
      <c r="K2970" s="26">
        <f>I2970*J2970</f>
        <v>940.00000000000023</v>
      </c>
      <c r="L2970" s="26">
        <f>K2970*M2970</f>
        <v>282.00000000000006</v>
      </c>
      <c r="M2970" s="27">
        <v>0.3</v>
      </c>
      <c r="O2970" s="1"/>
      <c r="P2970" s="2"/>
      <c r="Q2970" s="3"/>
      <c r="R2970" s="5"/>
    </row>
    <row r="2971" spans="2:18" x14ac:dyDescent="0.3">
      <c r="B2971" s="22" t="s">
        <v>10</v>
      </c>
      <c r="C2971" s="22">
        <v>1185732</v>
      </c>
      <c r="D2971" s="23">
        <v>44260</v>
      </c>
      <c r="E2971" s="22" t="s">
        <v>30</v>
      </c>
      <c r="F2971" s="22" t="s">
        <v>105</v>
      </c>
      <c r="G2971" s="22" t="s">
        <v>104</v>
      </c>
      <c r="H2971" s="22" t="s">
        <v>15</v>
      </c>
      <c r="I2971" s="24">
        <v>0.20000000000000004</v>
      </c>
      <c r="J2971" s="25">
        <v>1750</v>
      </c>
      <c r="K2971" s="26">
        <f>I2971*J2971</f>
        <v>350.00000000000006</v>
      </c>
      <c r="L2971" s="26">
        <f>K2971*M2971</f>
        <v>122.50000000000001</v>
      </c>
      <c r="M2971" s="27">
        <v>0.35</v>
      </c>
      <c r="O2971" s="1"/>
      <c r="P2971" s="2"/>
      <c r="Q2971" s="3"/>
      <c r="R2971" s="5"/>
    </row>
    <row r="2972" spans="2:18" x14ac:dyDescent="0.3">
      <c r="B2972" s="22" t="s">
        <v>10</v>
      </c>
      <c r="C2972" s="22">
        <v>1185732</v>
      </c>
      <c r="D2972" s="23">
        <v>44260</v>
      </c>
      <c r="E2972" s="22" t="s">
        <v>30</v>
      </c>
      <c r="F2972" s="22" t="s">
        <v>105</v>
      </c>
      <c r="G2972" s="22" t="s">
        <v>104</v>
      </c>
      <c r="H2972" s="22" t="s">
        <v>13</v>
      </c>
      <c r="I2972" s="24">
        <v>0.10000000000000003</v>
      </c>
      <c r="J2972" s="25">
        <v>2250</v>
      </c>
      <c r="K2972" s="26">
        <f t="shared" ref="K2972:K2975" si="974">I2972*J2972</f>
        <v>225.00000000000009</v>
      </c>
      <c r="L2972" s="26">
        <f t="shared" ref="L2972:L2975" si="975">K2972*M2972</f>
        <v>67.500000000000028</v>
      </c>
      <c r="M2972" s="27">
        <v>0.3</v>
      </c>
      <c r="O2972" s="1"/>
      <c r="P2972" s="2"/>
      <c r="Q2972" s="3"/>
      <c r="R2972" s="5"/>
    </row>
    <row r="2973" spans="2:18" x14ac:dyDescent="0.3">
      <c r="B2973" s="22" t="s">
        <v>10</v>
      </c>
      <c r="C2973" s="22">
        <v>1185732</v>
      </c>
      <c r="D2973" s="23">
        <v>44260</v>
      </c>
      <c r="E2973" s="22" t="s">
        <v>30</v>
      </c>
      <c r="F2973" s="22" t="s">
        <v>105</v>
      </c>
      <c r="G2973" s="22" t="s">
        <v>104</v>
      </c>
      <c r="H2973" s="22" t="s">
        <v>14</v>
      </c>
      <c r="I2973" s="24">
        <v>0.14999999999999997</v>
      </c>
      <c r="J2973" s="25">
        <v>1000</v>
      </c>
      <c r="K2973" s="26">
        <f t="shared" si="974"/>
        <v>149.99999999999997</v>
      </c>
      <c r="L2973" s="26">
        <f t="shared" si="975"/>
        <v>44.999999999999993</v>
      </c>
      <c r="M2973" s="27">
        <v>0.3</v>
      </c>
      <c r="O2973" s="1"/>
      <c r="P2973" s="2"/>
      <c r="Q2973" s="3"/>
      <c r="R2973" s="5"/>
    </row>
    <row r="2974" spans="2:18" x14ac:dyDescent="0.3">
      <c r="B2974" s="22" t="s">
        <v>10</v>
      </c>
      <c r="C2974" s="22">
        <v>1185732</v>
      </c>
      <c r="D2974" s="23">
        <v>44260</v>
      </c>
      <c r="E2974" s="22" t="s">
        <v>30</v>
      </c>
      <c r="F2974" s="22" t="s">
        <v>105</v>
      </c>
      <c r="G2974" s="22" t="s">
        <v>104</v>
      </c>
      <c r="H2974" s="22" t="s">
        <v>16</v>
      </c>
      <c r="I2974" s="24">
        <v>0.30000000000000004</v>
      </c>
      <c r="J2974" s="25">
        <v>1500</v>
      </c>
      <c r="K2974" s="26">
        <f t="shared" si="974"/>
        <v>450.00000000000006</v>
      </c>
      <c r="L2974" s="26">
        <f t="shared" si="975"/>
        <v>225.00000000000003</v>
      </c>
      <c r="M2974" s="27">
        <v>0.5</v>
      </c>
      <c r="O2974" s="1"/>
      <c r="P2974" s="2"/>
      <c r="Q2974" s="3"/>
      <c r="R2974" s="5"/>
    </row>
    <row r="2975" spans="2:18" x14ac:dyDescent="0.3">
      <c r="B2975" s="22" t="s">
        <v>10</v>
      </c>
      <c r="C2975" s="22">
        <v>1185732</v>
      </c>
      <c r="D2975" s="23">
        <v>44260</v>
      </c>
      <c r="E2975" s="22" t="s">
        <v>30</v>
      </c>
      <c r="F2975" s="22" t="s">
        <v>105</v>
      </c>
      <c r="G2975" s="22" t="s">
        <v>104</v>
      </c>
      <c r="H2975" s="22" t="s">
        <v>17</v>
      </c>
      <c r="I2975" s="24">
        <v>0.20000000000000004</v>
      </c>
      <c r="J2975" s="25">
        <v>2500</v>
      </c>
      <c r="K2975" s="26">
        <f t="shared" si="974"/>
        <v>500.00000000000011</v>
      </c>
      <c r="L2975" s="26">
        <f t="shared" si="975"/>
        <v>200.00000000000006</v>
      </c>
      <c r="M2975" s="27">
        <v>0.4</v>
      </c>
      <c r="O2975" s="1"/>
      <c r="P2975" s="2"/>
      <c r="Q2975" s="3"/>
      <c r="R2975" s="5"/>
    </row>
    <row r="2976" spans="2:18" x14ac:dyDescent="0.3">
      <c r="B2976" s="22" t="s">
        <v>10</v>
      </c>
      <c r="C2976" s="22">
        <v>1185732</v>
      </c>
      <c r="D2976" s="23">
        <v>44292</v>
      </c>
      <c r="E2976" s="22" t="s">
        <v>30</v>
      </c>
      <c r="F2976" s="22" t="s">
        <v>105</v>
      </c>
      <c r="G2976" s="22" t="s">
        <v>104</v>
      </c>
      <c r="H2976" s="22" t="s">
        <v>12</v>
      </c>
      <c r="I2976" s="24">
        <v>0.20000000000000004</v>
      </c>
      <c r="J2976" s="25">
        <v>4750</v>
      </c>
      <c r="K2976" s="26">
        <f>I2976*J2976</f>
        <v>950.00000000000023</v>
      </c>
      <c r="L2976" s="26">
        <f>K2976*M2976</f>
        <v>285.00000000000006</v>
      </c>
      <c r="M2976" s="27">
        <v>0.3</v>
      </c>
      <c r="O2976" s="1"/>
      <c r="P2976" s="2"/>
      <c r="Q2976" s="3"/>
      <c r="R2976" s="5"/>
    </row>
    <row r="2977" spans="2:18" x14ac:dyDescent="0.3">
      <c r="B2977" s="22" t="s">
        <v>10</v>
      </c>
      <c r="C2977" s="22">
        <v>1185732</v>
      </c>
      <c r="D2977" s="23">
        <v>44292</v>
      </c>
      <c r="E2977" s="22" t="s">
        <v>30</v>
      </c>
      <c r="F2977" s="22" t="s">
        <v>105</v>
      </c>
      <c r="G2977" s="22" t="s">
        <v>104</v>
      </c>
      <c r="H2977" s="22" t="s">
        <v>15</v>
      </c>
      <c r="I2977" s="24">
        <v>0.20000000000000004</v>
      </c>
      <c r="J2977" s="25">
        <v>1750</v>
      </c>
      <c r="K2977" s="26">
        <f>I2977*J2977</f>
        <v>350.00000000000006</v>
      </c>
      <c r="L2977" s="26">
        <f>K2977*M2977</f>
        <v>122.50000000000001</v>
      </c>
      <c r="M2977" s="27">
        <v>0.35</v>
      </c>
      <c r="O2977" s="1"/>
      <c r="P2977" s="2"/>
      <c r="Q2977" s="3"/>
      <c r="R2977" s="5"/>
    </row>
    <row r="2978" spans="2:18" x14ac:dyDescent="0.3">
      <c r="B2978" s="22" t="s">
        <v>10</v>
      </c>
      <c r="C2978" s="22">
        <v>1185732</v>
      </c>
      <c r="D2978" s="23">
        <v>44292</v>
      </c>
      <c r="E2978" s="22" t="s">
        <v>30</v>
      </c>
      <c r="F2978" s="22" t="s">
        <v>105</v>
      </c>
      <c r="G2978" s="22" t="s">
        <v>104</v>
      </c>
      <c r="H2978" s="22" t="s">
        <v>13</v>
      </c>
      <c r="I2978" s="24">
        <v>0.10000000000000003</v>
      </c>
      <c r="J2978" s="25">
        <v>1750</v>
      </c>
      <c r="K2978" s="26">
        <f t="shared" ref="K2978:K2981" si="976">I2978*J2978</f>
        <v>175.00000000000006</v>
      </c>
      <c r="L2978" s="26">
        <f t="shared" ref="L2978:L2981" si="977">K2978*M2978</f>
        <v>52.500000000000014</v>
      </c>
      <c r="M2978" s="27">
        <v>0.3</v>
      </c>
      <c r="O2978" s="1"/>
      <c r="P2978" s="2"/>
      <c r="Q2978" s="3"/>
      <c r="R2978" s="5"/>
    </row>
    <row r="2979" spans="2:18" x14ac:dyDescent="0.3">
      <c r="B2979" s="22" t="s">
        <v>10</v>
      </c>
      <c r="C2979" s="22">
        <v>1185732</v>
      </c>
      <c r="D2979" s="23">
        <v>44292</v>
      </c>
      <c r="E2979" s="22" t="s">
        <v>30</v>
      </c>
      <c r="F2979" s="22" t="s">
        <v>105</v>
      </c>
      <c r="G2979" s="22" t="s">
        <v>104</v>
      </c>
      <c r="H2979" s="22" t="s">
        <v>14</v>
      </c>
      <c r="I2979" s="24">
        <v>0.14999999999999997</v>
      </c>
      <c r="J2979" s="25">
        <v>1000</v>
      </c>
      <c r="K2979" s="26">
        <f t="shared" si="976"/>
        <v>149.99999999999997</v>
      </c>
      <c r="L2979" s="26">
        <f t="shared" si="977"/>
        <v>44.999999999999993</v>
      </c>
      <c r="M2979" s="27">
        <v>0.3</v>
      </c>
      <c r="O2979" s="1"/>
      <c r="P2979" s="2"/>
      <c r="Q2979" s="3"/>
      <c r="R2979" s="5"/>
    </row>
    <row r="2980" spans="2:18" x14ac:dyDescent="0.3">
      <c r="B2980" s="22" t="s">
        <v>10</v>
      </c>
      <c r="C2980" s="22">
        <v>1185732</v>
      </c>
      <c r="D2980" s="23">
        <v>44292</v>
      </c>
      <c r="E2980" s="22" t="s">
        <v>30</v>
      </c>
      <c r="F2980" s="22" t="s">
        <v>105</v>
      </c>
      <c r="G2980" s="22" t="s">
        <v>104</v>
      </c>
      <c r="H2980" s="22" t="s">
        <v>16</v>
      </c>
      <c r="I2980" s="24">
        <v>0.6</v>
      </c>
      <c r="J2980" s="25">
        <v>1250</v>
      </c>
      <c r="K2980" s="26">
        <f t="shared" si="976"/>
        <v>750</v>
      </c>
      <c r="L2980" s="26">
        <f t="shared" si="977"/>
        <v>375</v>
      </c>
      <c r="M2980" s="27">
        <v>0.5</v>
      </c>
      <c r="O2980" s="1"/>
      <c r="P2980" s="2"/>
      <c r="Q2980" s="3"/>
      <c r="R2980" s="5"/>
    </row>
    <row r="2981" spans="2:18" x14ac:dyDescent="0.3">
      <c r="B2981" s="22" t="s">
        <v>10</v>
      </c>
      <c r="C2981" s="22">
        <v>1185732</v>
      </c>
      <c r="D2981" s="23">
        <v>44292</v>
      </c>
      <c r="E2981" s="22" t="s">
        <v>30</v>
      </c>
      <c r="F2981" s="22" t="s">
        <v>105</v>
      </c>
      <c r="G2981" s="22" t="s">
        <v>104</v>
      </c>
      <c r="H2981" s="22" t="s">
        <v>17</v>
      </c>
      <c r="I2981" s="24">
        <v>0.5</v>
      </c>
      <c r="J2981" s="25">
        <v>2500</v>
      </c>
      <c r="K2981" s="26">
        <f t="shared" si="976"/>
        <v>1250</v>
      </c>
      <c r="L2981" s="26">
        <f t="shared" si="977"/>
        <v>500</v>
      </c>
      <c r="M2981" s="27">
        <v>0.4</v>
      </c>
      <c r="O2981" s="1"/>
      <c r="P2981" s="2"/>
      <c r="Q2981" s="3"/>
      <c r="R2981" s="5"/>
    </row>
    <row r="2982" spans="2:18" x14ac:dyDescent="0.3">
      <c r="B2982" s="22" t="s">
        <v>10</v>
      </c>
      <c r="C2982" s="22">
        <v>1185732</v>
      </c>
      <c r="D2982" s="23">
        <v>44323</v>
      </c>
      <c r="E2982" s="22" t="s">
        <v>30</v>
      </c>
      <c r="F2982" s="22" t="s">
        <v>105</v>
      </c>
      <c r="G2982" s="22" t="s">
        <v>104</v>
      </c>
      <c r="H2982" s="22" t="s">
        <v>12</v>
      </c>
      <c r="I2982" s="24">
        <v>0.6</v>
      </c>
      <c r="J2982" s="25">
        <v>5200</v>
      </c>
      <c r="K2982" s="26">
        <f>I2982*J2982</f>
        <v>3120</v>
      </c>
      <c r="L2982" s="26">
        <f>K2982*M2982</f>
        <v>936</v>
      </c>
      <c r="M2982" s="27">
        <v>0.3</v>
      </c>
      <c r="O2982" s="1"/>
      <c r="P2982" s="2"/>
      <c r="Q2982" s="3"/>
      <c r="R2982" s="5"/>
    </row>
    <row r="2983" spans="2:18" x14ac:dyDescent="0.3">
      <c r="B2983" s="22" t="s">
        <v>10</v>
      </c>
      <c r="C2983" s="22">
        <v>1185732</v>
      </c>
      <c r="D2983" s="23">
        <v>44323</v>
      </c>
      <c r="E2983" s="22" t="s">
        <v>30</v>
      </c>
      <c r="F2983" s="22" t="s">
        <v>105</v>
      </c>
      <c r="G2983" s="22" t="s">
        <v>104</v>
      </c>
      <c r="H2983" s="22" t="s">
        <v>15</v>
      </c>
      <c r="I2983" s="24">
        <v>0.4</v>
      </c>
      <c r="J2983" s="25">
        <v>2250</v>
      </c>
      <c r="K2983" s="26">
        <f>I2983*J2983</f>
        <v>900</v>
      </c>
      <c r="L2983" s="26">
        <f>K2983*M2983</f>
        <v>315</v>
      </c>
      <c r="M2983" s="27">
        <v>0.35</v>
      </c>
      <c r="O2983" s="1"/>
      <c r="P2983" s="2"/>
      <c r="Q2983" s="3"/>
      <c r="R2983" s="5"/>
    </row>
    <row r="2984" spans="2:18" x14ac:dyDescent="0.3">
      <c r="B2984" s="22" t="s">
        <v>10</v>
      </c>
      <c r="C2984" s="22">
        <v>1185732</v>
      </c>
      <c r="D2984" s="23">
        <v>44323</v>
      </c>
      <c r="E2984" s="22" t="s">
        <v>30</v>
      </c>
      <c r="F2984" s="22" t="s">
        <v>105</v>
      </c>
      <c r="G2984" s="22" t="s">
        <v>104</v>
      </c>
      <c r="H2984" s="22" t="s">
        <v>13</v>
      </c>
      <c r="I2984" s="24">
        <v>0.35000000000000003</v>
      </c>
      <c r="J2984" s="25">
        <v>2000</v>
      </c>
      <c r="K2984" s="26">
        <f t="shared" ref="K2984:K2987" si="978">I2984*J2984</f>
        <v>700.00000000000011</v>
      </c>
      <c r="L2984" s="26">
        <f t="shared" ref="L2984:L2987" si="979">K2984*M2984</f>
        <v>210.00000000000003</v>
      </c>
      <c r="M2984" s="27">
        <v>0.3</v>
      </c>
      <c r="O2984" s="1"/>
      <c r="P2984" s="2"/>
      <c r="Q2984" s="3"/>
      <c r="R2984" s="5"/>
    </row>
    <row r="2985" spans="2:18" x14ac:dyDescent="0.3">
      <c r="B2985" s="22" t="s">
        <v>10</v>
      </c>
      <c r="C2985" s="22">
        <v>1185732</v>
      </c>
      <c r="D2985" s="23">
        <v>44323</v>
      </c>
      <c r="E2985" s="22" t="s">
        <v>30</v>
      </c>
      <c r="F2985" s="22" t="s">
        <v>105</v>
      </c>
      <c r="G2985" s="22" t="s">
        <v>104</v>
      </c>
      <c r="H2985" s="22" t="s">
        <v>14</v>
      </c>
      <c r="I2985" s="24">
        <v>0.35000000000000003</v>
      </c>
      <c r="J2985" s="25">
        <v>1250</v>
      </c>
      <c r="K2985" s="26">
        <f t="shared" si="978"/>
        <v>437.50000000000006</v>
      </c>
      <c r="L2985" s="26">
        <f t="shared" si="979"/>
        <v>131.25</v>
      </c>
      <c r="M2985" s="27">
        <v>0.3</v>
      </c>
      <c r="O2985" s="1"/>
      <c r="P2985" s="2"/>
      <c r="Q2985" s="3"/>
      <c r="R2985" s="5"/>
    </row>
    <row r="2986" spans="2:18" x14ac:dyDescent="0.3">
      <c r="B2986" s="22" t="s">
        <v>10</v>
      </c>
      <c r="C2986" s="22">
        <v>1185732</v>
      </c>
      <c r="D2986" s="23">
        <v>44323</v>
      </c>
      <c r="E2986" s="22" t="s">
        <v>30</v>
      </c>
      <c r="F2986" s="22" t="s">
        <v>105</v>
      </c>
      <c r="G2986" s="22" t="s">
        <v>104</v>
      </c>
      <c r="H2986" s="22" t="s">
        <v>16</v>
      </c>
      <c r="I2986" s="24">
        <v>0.44999999999999996</v>
      </c>
      <c r="J2986" s="25">
        <v>1500</v>
      </c>
      <c r="K2986" s="26">
        <f t="shared" si="978"/>
        <v>674.99999999999989</v>
      </c>
      <c r="L2986" s="26">
        <f t="shared" si="979"/>
        <v>337.49999999999994</v>
      </c>
      <c r="M2986" s="27">
        <v>0.5</v>
      </c>
      <c r="O2986" s="1"/>
      <c r="P2986" s="2"/>
      <c r="Q2986" s="3"/>
      <c r="R2986" s="5"/>
    </row>
    <row r="2987" spans="2:18" x14ac:dyDescent="0.3">
      <c r="B2987" s="22" t="s">
        <v>10</v>
      </c>
      <c r="C2987" s="22">
        <v>1185732</v>
      </c>
      <c r="D2987" s="23">
        <v>44323</v>
      </c>
      <c r="E2987" s="22" t="s">
        <v>30</v>
      </c>
      <c r="F2987" s="22" t="s">
        <v>105</v>
      </c>
      <c r="G2987" s="22" t="s">
        <v>104</v>
      </c>
      <c r="H2987" s="22" t="s">
        <v>17</v>
      </c>
      <c r="I2987" s="24">
        <v>0.49999999999999994</v>
      </c>
      <c r="J2987" s="25">
        <v>2750</v>
      </c>
      <c r="K2987" s="26">
        <f t="shared" si="978"/>
        <v>1374.9999999999998</v>
      </c>
      <c r="L2987" s="26">
        <f t="shared" si="979"/>
        <v>549.99999999999989</v>
      </c>
      <c r="M2987" s="27">
        <v>0.4</v>
      </c>
      <c r="O2987" s="1"/>
      <c r="P2987" s="2"/>
      <c r="Q2987" s="3"/>
      <c r="R2987" s="5"/>
    </row>
    <row r="2988" spans="2:18" x14ac:dyDescent="0.3">
      <c r="B2988" s="22" t="s">
        <v>10</v>
      </c>
      <c r="C2988" s="22">
        <v>1185732</v>
      </c>
      <c r="D2988" s="23">
        <v>44353</v>
      </c>
      <c r="E2988" s="22" t="s">
        <v>30</v>
      </c>
      <c r="F2988" s="22" t="s">
        <v>105</v>
      </c>
      <c r="G2988" s="22" t="s">
        <v>104</v>
      </c>
      <c r="H2988" s="22" t="s">
        <v>12</v>
      </c>
      <c r="I2988" s="24">
        <v>0.35000000000000003</v>
      </c>
      <c r="J2988" s="25">
        <v>5250</v>
      </c>
      <c r="K2988" s="26">
        <f>I2988*J2988</f>
        <v>1837.5000000000002</v>
      </c>
      <c r="L2988" s="26">
        <f>K2988*M2988</f>
        <v>551.25</v>
      </c>
      <c r="M2988" s="27">
        <v>0.3</v>
      </c>
      <c r="O2988" s="1"/>
      <c r="P2988" s="2"/>
      <c r="Q2988" s="3"/>
      <c r="R2988" s="5"/>
    </row>
    <row r="2989" spans="2:18" x14ac:dyDescent="0.3">
      <c r="B2989" s="22" t="s">
        <v>10</v>
      </c>
      <c r="C2989" s="22">
        <v>1185732</v>
      </c>
      <c r="D2989" s="23">
        <v>44353</v>
      </c>
      <c r="E2989" s="22" t="s">
        <v>30</v>
      </c>
      <c r="F2989" s="22" t="s">
        <v>105</v>
      </c>
      <c r="G2989" s="22" t="s">
        <v>104</v>
      </c>
      <c r="H2989" s="22" t="s">
        <v>15</v>
      </c>
      <c r="I2989" s="24">
        <v>0.3000000000000001</v>
      </c>
      <c r="J2989" s="25">
        <v>2750</v>
      </c>
      <c r="K2989" s="26">
        <f>I2989*J2989</f>
        <v>825.00000000000023</v>
      </c>
      <c r="L2989" s="26">
        <f>K2989*M2989</f>
        <v>288.75000000000006</v>
      </c>
      <c r="M2989" s="27">
        <v>0.35</v>
      </c>
      <c r="O2989" s="1"/>
      <c r="P2989" s="2"/>
      <c r="Q2989" s="3"/>
      <c r="R2989" s="5"/>
    </row>
    <row r="2990" spans="2:18" x14ac:dyDescent="0.3">
      <c r="B2990" s="22" t="s">
        <v>10</v>
      </c>
      <c r="C2990" s="22">
        <v>1185732</v>
      </c>
      <c r="D2990" s="23">
        <v>44353</v>
      </c>
      <c r="E2990" s="22" t="s">
        <v>30</v>
      </c>
      <c r="F2990" s="22" t="s">
        <v>105</v>
      </c>
      <c r="G2990" s="22" t="s">
        <v>104</v>
      </c>
      <c r="H2990" s="22" t="s">
        <v>13</v>
      </c>
      <c r="I2990" s="24">
        <v>0.25000000000000006</v>
      </c>
      <c r="J2990" s="25">
        <v>2000</v>
      </c>
      <c r="K2990" s="26">
        <f t="shared" ref="K2990:K2993" si="980">I2990*J2990</f>
        <v>500.00000000000011</v>
      </c>
      <c r="L2990" s="26">
        <f t="shared" ref="L2990:L2993" si="981">K2990*M2990</f>
        <v>150.00000000000003</v>
      </c>
      <c r="M2990" s="27">
        <v>0.3</v>
      </c>
      <c r="O2990" s="1"/>
      <c r="P2990" s="2"/>
      <c r="Q2990" s="3"/>
      <c r="R2990" s="5"/>
    </row>
    <row r="2991" spans="2:18" x14ac:dyDescent="0.3">
      <c r="B2991" s="22" t="s">
        <v>10</v>
      </c>
      <c r="C2991" s="22">
        <v>1185732</v>
      </c>
      <c r="D2991" s="23">
        <v>44353</v>
      </c>
      <c r="E2991" s="22" t="s">
        <v>30</v>
      </c>
      <c r="F2991" s="22" t="s">
        <v>105</v>
      </c>
      <c r="G2991" s="22" t="s">
        <v>104</v>
      </c>
      <c r="H2991" s="22" t="s">
        <v>14</v>
      </c>
      <c r="I2991" s="24">
        <v>0.25000000000000006</v>
      </c>
      <c r="J2991" s="25">
        <v>1750</v>
      </c>
      <c r="K2991" s="26">
        <f t="shared" si="980"/>
        <v>437.50000000000011</v>
      </c>
      <c r="L2991" s="26">
        <f t="shared" si="981"/>
        <v>131.25000000000003</v>
      </c>
      <c r="M2991" s="27">
        <v>0.3</v>
      </c>
      <c r="O2991" s="1"/>
      <c r="P2991" s="2"/>
      <c r="Q2991" s="3"/>
      <c r="R2991" s="5"/>
    </row>
    <row r="2992" spans="2:18" x14ac:dyDescent="0.3">
      <c r="B2992" s="22" t="s">
        <v>10</v>
      </c>
      <c r="C2992" s="22">
        <v>1185732</v>
      </c>
      <c r="D2992" s="23">
        <v>44353</v>
      </c>
      <c r="E2992" s="22" t="s">
        <v>30</v>
      </c>
      <c r="F2992" s="22" t="s">
        <v>105</v>
      </c>
      <c r="G2992" s="22" t="s">
        <v>104</v>
      </c>
      <c r="H2992" s="22" t="s">
        <v>16</v>
      </c>
      <c r="I2992" s="24">
        <v>0.35000000000000003</v>
      </c>
      <c r="J2992" s="25">
        <v>1750</v>
      </c>
      <c r="K2992" s="26">
        <f t="shared" si="980"/>
        <v>612.50000000000011</v>
      </c>
      <c r="L2992" s="26">
        <f t="shared" si="981"/>
        <v>306.25000000000006</v>
      </c>
      <c r="M2992" s="27">
        <v>0.5</v>
      </c>
      <c r="O2992" s="1"/>
      <c r="P2992" s="2"/>
      <c r="Q2992" s="3"/>
      <c r="R2992" s="5"/>
    </row>
    <row r="2993" spans="2:18" x14ac:dyDescent="0.3">
      <c r="B2993" s="22" t="s">
        <v>10</v>
      </c>
      <c r="C2993" s="22">
        <v>1185732</v>
      </c>
      <c r="D2993" s="23">
        <v>44353</v>
      </c>
      <c r="E2993" s="22" t="s">
        <v>30</v>
      </c>
      <c r="F2993" s="22" t="s">
        <v>105</v>
      </c>
      <c r="G2993" s="22" t="s">
        <v>104</v>
      </c>
      <c r="H2993" s="22" t="s">
        <v>17</v>
      </c>
      <c r="I2993" s="24">
        <v>0.55000000000000004</v>
      </c>
      <c r="J2993" s="25">
        <v>3250</v>
      </c>
      <c r="K2993" s="26">
        <f t="shared" si="980"/>
        <v>1787.5000000000002</v>
      </c>
      <c r="L2993" s="26">
        <f t="shared" si="981"/>
        <v>715.00000000000011</v>
      </c>
      <c r="M2993" s="27">
        <v>0.4</v>
      </c>
      <c r="O2993" s="1"/>
      <c r="P2993" s="2"/>
      <c r="Q2993" s="3"/>
      <c r="R2993" s="5"/>
    </row>
    <row r="2994" spans="2:18" x14ac:dyDescent="0.3">
      <c r="B2994" s="22" t="s">
        <v>10</v>
      </c>
      <c r="C2994" s="22">
        <v>1185732</v>
      </c>
      <c r="D2994" s="23">
        <v>44382</v>
      </c>
      <c r="E2994" s="22" t="s">
        <v>30</v>
      </c>
      <c r="F2994" s="22" t="s">
        <v>105</v>
      </c>
      <c r="G2994" s="22" t="s">
        <v>104</v>
      </c>
      <c r="H2994" s="22" t="s">
        <v>12</v>
      </c>
      <c r="I2994" s="24">
        <v>0.5</v>
      </c>
      <c r="J2994" s="25">
        <v>5500</v>
      </c>
      <c r="K2994" s="26">
        <f>I2994*J2994</f>
        <v>2750</v>
      </c>
      <c r="L2994" s="26">
        <f>K2994*M2994</f>
        <v>825</v>
      </c>
      <c r="M2994" s="27">
        <v>0.3</v>
      </c>
      <c r="O2994" s="1"/>
      <c r="P2994" s="2"/>
      <c r="Q2994" s="3"/>
      <c r="R2994" s="5"/>
    </row>
    <row r="2995" spans="2:18" x14ac:dyDescent="0.3">
      <c r="B2995" s="22" t="s">
        <v>10</v>
      </c>
      <c r="C2995" s="22">
        <v>1185732</v>
      </c>
      <c r="D2995" s="23">
        <v>44382</v>
      </c>
      <c r="E2995" s="22" t="s">
        <v>30</v>
      </c>
      <c r="F2995" s="22" t="s">
        <v>105</v>
      </c>
      <c r="G2995" s="22" t="s">
        <v>104</v>
      </c>
      <c r="H2995" s="22" t="s">
        <v>15</v>
      </c>
      <c r="I2995" s="24">
        <v>0.45000000000000007</v>
      </c>
      <c r="J2995" s="25">
        <v>3000</v>
      </c>
      <c r="K2995" s="26">
        <f>I2995*J2995</f>
        <v>1350.0000000000002</v>
      </c>
      <c r="L2995" s="26">
        <f>K2995*M2995</f>
        <v>472.50000000000006</v>
      </c>
      <c r="M2995" s="27">
        <v>0.35</v>
      </c>
      <c r="O2995" s="1"/>
      <c r="P2995" s="2"/>
      <c r="Q2995" s="3"/>
      <c r="R2995" s="5"/>
    </row>
    <row r="2996" spans="2:18" x14ac:dyDescent="0.3">
      <c r="B2996" s="22" t="s">
        <v>10</v>
      </c>
      <c r="C2996" s="22">
        <v>1185732</v>
      </c>
      <c r="D2996" s="23">
        <v>44382</v>
      </c>
      <c r="E2996" s="22" t="s">
        <v>30</v>
      </c>
      <c r="F2996" s="22" t="s">
        <v>105</v>
      </c>
      <c r="G2996" s="22" t="s">
        <v>104</v>
      </c>
      <c r="H2996" s="22" t="s">
        <v>13</v>
      </c>
      <c r="I2996" s="24">
        <v>0.4</v>
      </c>
      <c r="J2996" s="25">
        <v>2250</v>
      </c>
      <c r="K2996" s="26">
        <f t="shared" ref="K2996:K2999" si="982">I2996*J2996</f>
        <v>900</v>
      </c>
      <c r="L2996" s="26">
        <f t="shared" ref="L2996:L2999" si="983">K2996*M2996</f>
        <v>270</v>
      </c>
      <c r="M2996" s="27">
        <v>0.3</v>
      </c>
      <c r="O2996" s="1"/>
      <c r="P2996" s="2"/>
      <c r="Q2996" s="3"/>
      <c r="R2996" s="5"/>
    </row>
    <row r="2997" spans="2:18" x14ac:dyDescent="0.3">
      <c r="B2997" s="22" t="s">
        <v>10</v>
      </c>
      <c r="C2997" s="22">
        <v>1185732</v>
      </c>
      <c r="D2997" s="23">
        <v>44382</v>
      </c>
      <c r="E2997" s="22" t="s">
        <v>30</v>
      </c>
      <c r="F2997" s="22" t="s">
        <v>105</v>
      </c>
      <c r="G2997" s="22" t="s">
        <v>104</v>
      </c>
      <c r="H2997" s="22" t="s">
        <v>14</v>
      </c>
      <c r="I2997" s="24">
        <v>0.4</v>
      </c>
      <c r="J2997" s="25">
        <v>1750</v>
      </c>
      <c r="K2997" s="26">
        <f t="shared" si="982"/>
        <v>700</v>
      </c>
      <c r="L2997" s="26">
        <f t="shared" si="983"/>
        <v>210</v>
      </c>
      <c r="M2997" s="27">
        <v>0.3</v>
      </c>
      <c r="O2997" s="1"/>
      <c r="P2997" s="2"/>
      <c r="Q2997" s="3"/>
      <c r="R2997" s="5"/>
    </row>
    <row r="2998" spans="2:18" x14ac:dyDescent="0.3">
      <c r="B2998" s="22" t="s">
        <v>10</v>
      </c>
      <c r="C2998" s="22">
        <v>1185732</v>
      </c>
      <c r="D2998" s="23">
        <v>44382</v>
      </c>
      <c r="E2998" s="22" t="s">
        <v>30</v>
      </c>
      <c r="F2998" s="22" t="s">
        <v>105</v>
      </c>
      <c r="G2998" s="22" t="s">
        <v>104</v>
      </c>
      <c r="H2998" s="22" t="s">
        <v>16</v>
      </c>
      <c r="I2998" s="24">
        <v>0.5</v>
      </c>
      <c r="J2998" s="25">
        <v>2000</v>
      </c>
      <c r="K2998" s="26">
        <f t="shared" si="982"/>
        <v>1000</v>
      </c>
      <c r="L2998" s="26">
        <f t="shared" si="983"/>
        <v>500</v>
      </c>
      <c r="M2998" s="27">
        <v>0.5</v>
      </c>
      <c r="O2998" s="1"/>
      <c r="P2998" s="2"/>
      <c r="Q2998" s="3"/>
      <c r="R2998" s="5"/>
    </row>
    <row r="2999" spans="2:18" x14ac:dyDescent="0.3">
      <c r="B2999" s="22" t="s">
        <v>10</v>
      </c>
      <c r="C2999" s="22">
        <v>1185732</v>
      </c>
      <c r="D2999" s="23">
        <v>44382</v>
      </c>
      <c r="E2999" s="22" t="s">
        <v>30</v>
      </c>
      <c r="F2999" s="22" t="s">
        <v>105</v>
      </c>
      <c r="G2999" s="22" t="s">
        <v>104</v>
      </c>
      <c r="H2999" s="22" t="s">
        <v>17</v>
      </c>
      <c r="I2999" s="24">
        <v>0.55000000000000004</v>
      </c>
      <c r="J2999" s="25">
        <v>3750</v>
      </c>
      <c r="K2999" s="26">
        <f t="shared" si="982"/>
        <v>2062.5</v>
      </c>
      <c r="L2999" s="26">
        <f t="shared" si="983"/>
        <v>825</v>
      </c>
      <c r="M2999" s="27">
        <v>0.4</v>
      </c>
      <c r="O2999" s="1"/>
      <c r="P2999" s="2"/>
      <c r="Q2999" s="3"/>
      <c r="R2999" s="5"/>
    </row>
    <row r="3000" spans="2:18" x14ac:dyDescent="0.3">
      <c r="B3000" s="22" t="s">
        <v>10</v>
      </c>
      <c r="C3000" s="22">
        <v>1185732</v>
      </c>
      <c r="D3000" s="23">
        <v>44414</v>
      </c>
      <c r="E3000" s="22" t="s">
        <v>30</v>
      </c>
      <c r="F3000" s="22" t="s">
        <v>105</v>
      </c>
      <c r="G3000" s="22" t="s">
        <v>104</v>
      </c>
      <c r="H3000" s="22" t="s">
        <v>12</v>
      </c>
      <c r="I3000" s="24">
        <v>0.5</v>
      </c>
      <c r="J3000" s="25">
        <v>5250</v>
      </c>
      <c r="K3000" s="26">
        <f>I3000*J3000</f>
        <v>2625</v>
      </c>
      <c r="L3000" s="26">
        <f>K3000*M3000</f>
        <v>787.5</v>
      </c>
      <c r="M3000" s="27">
        <v>0.3</v>
      </c>
      <c r="O3000" s="1"/>
      <c r="P3000" s="2"/>
      <c r="Q3000" s="3"/>
      <c r="R3000" s="5"/>
    </row>
    <row r="3001" spans="2:18" x14ac:dyDescent="0.3">
      <c r="B3001" s="22" t="s">
        <v>10</v>
      </c>
      <c r="C3001" s="22">
        <v>1185732</v>
      </c>
      <c r="D3001" s="23">
        <v>44414</v>
      </c>
      <c r="E3001" s="22" t="s">
        <v>30</v>
      </c>
      <c r="F3001" s="22" t="s">
        <v>105</v>
      </c>
      <c r="G3001" s="22" t="s">
        <v>104</v>
      </c>
      <c r="H3001" s="22" t="s">
        <v>15</v>
      </c>
      <c r="I3001" s="24">
        <v>0.45000000000000007</v>
      </c>
      <c r="J3001" s="25">
        <v>3000</v>
      </c>
      <c r="K3001" s="26">
        <f>I3001*J3001</f>
        <v>1350.0000000000002</v>
      </c>
      <c r="L3001" s="26">
        <f>K3001*M3001</f>
        <v>472.50000000000006</v>
      </c>
      <c r="M3001" s="27">
        <v>0.35</v>
      </c>
      <c r="O3001" s="1"/>
      <c r="P3001" s="2"/>
      <c r="Q3001" s="3"/>
      <c r="R3001" s="5"/>
    </row>
    <row r="3002" spans="2:18" x14ac:dyDescent="0.3">
      <c r="B3002" s="22" t="s">
        <v>10</v>
      </c>
      <c r="C3002" s="22">
        <v>1185732</v>
      </c>
      <c r="D3002" s="23">
        <v>44414</v>
      </c>
      <c r="E3002" s="22" t="s">
        <v>30</v>
      </c>
      <c r="F3002" s="22" t="s">
        <v>105</v>
      </c>
      <c r="G3002" s="22" t="s">
        <v>104</v>
      </c>
      <c r="H3002" s="22" t="s">
        <v>13</v>
      </c>
      <c r="I3002" s="24">
        <v>0.4</v>
      </c>
      <c r="J3002" s="25">
        <v>2250</v>
      </c>
      <c r="K3002" s="26">
        <f t="shared" ref="K3002:K3005" si="984">I3002*J3002</f>
        <v>900</v>
      </c>
      <c r="L3002" s="26">
        <f t="shared" ref="L3002:L3005" si="985">K3002*M3002</f>
        <v>270</v>
      </c>
      <c r="M3002" s="27">
        <v>0.3</v>
      </c>
      <c r="O3002" s="1"/>
      <c r="P3002" s="2"/>
      <c r="Q3002" s="3"/>
      <c r="R3002" s="5"/>
    </row>
    <row r="3003" spans="2:18" x14ac:dyDescent="0.3">
      <c r="B3003" s="22" t="s">
        <v>10</v>
      </c>
      <c r="C3003" s="22">
        <v>1185732</v>
      </c>
      <c r="D3003" s="23">
        <v>44414</v>
      </c>
      <c r="E3003" s="22" t="s">
        <v>30</v>
      </c>
      <c r="F3003" s="22" t="s">
        <v>105</v>
      </c>
      <c r="G3003" s="22" t="s">
        <v>104</v>
      </c>
      <c r="H3003" s="22" t="s">
        <v>14</v>
      </c>
      <c r="I3003" s="24">
        <v>0.4</v>
      </c>
      <c r="J3003" s="25">
        <v>2000</v>
      </c>
      <c r="K3003" s="26">
        <f t="shared" si="984"/>
        <v>800</v>
      </c>
      <c r="L3003" s="26">
        <f t="shared" si="985"/>
        <v>240</v>
      </c>
      <c r="M3003" s="27">
        <v>0.3</v>
      </c>
      <c r="O3003" s="1"/>
      <c r="P3003" s="2"/>
      <c r="Q3003" s="3"/>
      <c r="R3003" s="5"/>
    </row>
    <row r="3004" spans="2:18" x14ac:dyDescent="0.3">
      <c r="B3004" s="22" t="s">
        <v>10</v>
      </c>
      <c r="C3004" s="22">
        <v>1185732</v>
      </c>
      <c r="D3004" s="23">
        <v>44414</v>
      </c>
      <c r="E3004" s="22" t="s">
        <v>30</v>
      </c>
      <c r="F3004" s="22" t="s">
        <v>105</v>
      </c>
      <c r="G3004" s="22" t="s">
        <v>104</v>
      </c>
      <c r="H3004" s="22" t="s">
        <v>16</v>
      </c>
      <c r="I3004" s="24">
        <v>0.5</v>
      </c>
      <c r="J3004" s="25">
        <v>1750</v>
      </c>
      <c r="K3004" s="26">
        <f t="shared" si="984"/>
        <v>875</v>
      </c>
      <c r="L3004" s="26">
        <f t="shared" si="985"/>
        <v>437.5</v>
      </c>
      <c r="M3004" s="27">
        <v>0.5</v>
      </c>
      <c r="O3004" s="1"/>
      <c r="P3004" s="2"/>
      <c r="Q3004" s="3"/>
      <c r="R3004" s="5"/>
    </row>
    <row r="3005" spans="2:18" x14ac:dyDescent="0.3">
      <c r="B3005" s="22" t="s">
        <v>10</v>
      </c>
      <c r="C3005" s="22">
        <v>1185732</v>
      </c>
      <c r="D3005" s="23">
        <v>44414</v>
      </c>
      <c r="E3005" s="22" t="s">
        <v>30</v>
      </c>
      <c r="F3005" s="22" t="s">
        <v>105</v>
      </c>
      <c r="G3005" s="22" t="s">
        <v>104</v>
      </c>
      <c r="H3005" s="22" t="s">
        <v>17</v>
      </c>
      <c r="I3005" s="24">
        <v>0.55000000000000004</v>
      </c>
      <c r="J3005" s="25">
        <v>3500</v>
      </c>
      <c r="K3005" s="26">
        <f t="shared" si="984"/>
        <v>1925.0000000000002</v>
      </c>
      <c r="L3005" s="26">
        <f t="shared" si="985"/>
        <v>770.00000000000011</v>
      </c>
      <c r="M3005" s="27">
        <v>0.4</v>
      </c>
      <c r="O3005" s="1"/>
      <c r="P3005" s="2"/>
      <c r="Q3005" s="3"/>
      <c r="R3005" s="5"/>
    </row>
    <row r="3006" spans="2:18" x14ac:dyDescent="0.3">
      <c r="B3006" s="22" t="s">
        <v>10</v>
      </c>
      <c r="C3006" s="22">
        <v>1185732</v>
      </c>
      <c r="D3006" s="23">
        <v>44446</v>
      </c>
      <c r="E3006" s="22" t="s">
        <v>30</v>
      </c>
      <c r="F3006" s="22" t="s">
        <v>105</v>
      </c>
      <c r="G3006" s="22" t="s">
        <v>104</v>
      </c>
      <c r="H3006" s="22" t="s">
        <v>12</v>
      </c>
      <c r="I3006" s="24">
        <v>0.35000000000000003</v>
      </c>
      <c r="J3006" s="25">
        <v>4750</v>
      </c>
      <c r="K3006" s="26">
        <f>I3006*J3006</f>
        <v>1662.5000000000002</v>
      </c>
      <c r="L3006" s="26">
        <f>K3006*M3006</f>
        <v>498.75000000000006</v>
      </c>
      <c r="M3006" s="27">
        <v>0.3</v>
      </c>
      <c r="O3006" s="1"/>
      <c r="P3006" s="2"/>
      <c r="Q3006" s="3"/>
      <c r="R3006" s="5"/>
    </row>
    <row r="3007" spans="2:18" x14ac:dyDescent="0.3">
      <c r="B3007" s="22" t="s">
        <v>10</v>
      </c>
      <c r="C3007" s="22">
        <v>1185732</v>
      </c>
      <c r="D3007" s="23">
        <v>44446</v>
      </c>
      <c r="E3007" s="22" t="s">
        <v>30</v>
      </c>
      <c r="F3007" s="22" t="s">
        <v>105</v>
      </c>
      <c r="G3007" s="22" t="s">
        <v>104</v>
      </c>
      <c r="H3007" s="22" t="s">
        <v>15</v>
      </c>
      <c r="I3007" s="24">
        <v>0.3000000000000001</v>
      </c>
      <c r="J3007" s="25">
        <v>2750</v>
      </c>
      <c r="K3007" s="26">
        <f>I3007*J3007</f>
        <v>825.00000000000023</v>
      </c>
      <c r="L3007" s="26">
        <f>K3007*M3007</f>
        <v>288.75000000000006</v>
      </c>
      <c r="M3007" s="27">
        <v>0.35</v>
      </c>
      <c r="O3007" s="1"/>
      <c r="P3007" s="2"/>
      <c r="Q3007" s="3"/>
      <c r="R3007" s="5"/>
    </row>
    <row r="3008" spans="2:18" x14ac:dyDescent="0.3">
      <c r="B3008" s="22" t="s">
        <v>10</v>
      </c>
      <c r="C3008" s="22">
        <v>1185732</v>
      </c>
      <c r="D3008" s="23">
        <v>44446</v>
      </c>
      <c r="E3008" s="22" t="s">
        <v>30</v>
      </c>
      <c r="F3008" s="22" t="s">
        <v>105</v>
      </c>
      <c r="G3008" s="22" t="s">
        <v>104</v>
      </c>
      <c r="H3008" s="22" t="s">
        <v>13</v>
      </c>
      <c r="I3008" s="24">
        <v>0.25000000000000006</v>
      </c>
      <c r="J3008" s="25">
        <v>1750</v>
      </c>
      <c r="K3008" s="26">
        <f t="shared" ref="K3008:K3011" si="986">I3008*J3008</f>
        <v>437.50000000000011</v>
      </c>
      <c r="L3008" s="26">
        <f t="shared" ref="L3008:L3011" si="987">K3008*M3008</f>
        <v>131.25000000000003</v>
      </c>
      <c r="M3008" s="27">
        <v>0.3</v>
      </c>
      <c r="O3008" s="1"/>
      <c r="P3008" s="2"/>
      <c r="Q3008" s="3"/>
      <c r="R3008" s="5"/>
    </row>
    <row r="3009" spans="2:18" x14ac:dyDescent="0.3">
      <c r="B3009" s="22" t="s">
        <v>10</v>
      </c>
      <c r="C3009" s="22">
        <v>1185732</v>
      </c>
      <c r="D3009" s="23">
        <v>44446</v>
      </c>
      <c r="E3009" s="22" t="s">
        <v>30</v>
      </c>
      <c r="F3009" s="22" t="s">
        <v>105</v>
      </c>
      <c r="G3009" s="22" t="s">
        <v>104</v>
      </c>
      <c r="H3009" s="22" t="s">
        <v>14</v>
      </c>
      <c r="I3009" s="24">
        <v>0.25000000000000006</v>
      </c>
      <c r="J3009" s="25">
        <v>1500</v>
      </c>
      <c r="K3009" s="26">
        <f t="shared" si="986"/>
        <v>375.00000000000006</v>
      </c>
      <c r="L3009" s="26">
        <f t="shared" si="987"/>
        <v>112.50000000000001</v>
      </c>
      <c r="M3009" s="27">
        <v>0.3</v>
      </c>
      <c r="O3009" s="1"/>
      <c r="P3009" s="2"/>
      <c r="Q3009" s="3"/>
      <c r="R3009" s="5"/>
    </row>
    <row r="3010" spans="2:18" x14ac:dyDescent="0.3">
      <c r="B3010" s="22" t="s">
        <v>10</v>
      </c>
      <c r="C3010" s="22">
        <v>1185732</v>
      </c>
      <c r="D3010" s="23">
        <v>44446</v>
      </c>
      <c r="E3010" s="22" t="s">
        <v>30</v>
      </c>
      <c r="F3010" s="22" t="s">
        <v>105</v>
      </c>
      <c r="G3010" s="22" t="s">
        <v>104</v>
      </c>
      <c r="H3010" s="22" t="s">
        <v>16</v>
      </c>
      <c r="I3010" s="24">
        <v>0.35000000000000003</v>
      </c>
      <c r="J3010" s="25">
        <v>1500</v>
      </c>
      <c r="K3010" s="26">
        <f t="shared" si="986"/>
        <v>525</v>
      </c>
      <c r="L3010" s="26">
        <f t="shared" si="987"/>
        <v>262.5</v>
      </c>
      <c r="M3010" s="27">
        <v>0.5</v>
      </c>
      <c r="O3010" s="1"/>
      <c r="P3010" s="2"/>
      <c r="Q3010" s="3"/>
      <c r="R3010" s="5"/>
    </row>
    <row r="3011" spans="2:18" x14ac:dyDescent="0.3">
      <c r="B3011" s="22" t="s">
        <v>10</v>
      </c>
      <c r="C3011" s="22">
        <v>1185732</v>
      </c>
      <c r="D3011" s="23">
        <v>44446</v>
      </c>
      <c r="E3011" s="22" t="s">
        <v>30</v>
      </c>
      <c r="F3011" s="22" t="s">
        <v>105</v>
      </c>
      <c r="G3011" s="22" t="s">
        <v>104</v>
      </c>
      <c r="H3011" s="22" t="s">
        <v>17</v>
      </c>
      <c r="I3011" s="24">
        <v>0.4</v>
      </c>
      <c r="J3011" s="25">
        <v>2250</v>
      </c>
      <c r="K3011" s="26">
        <f t="shared" si="986"/>
        <v>900</v>
      </c>
      <c r="L3011" s="26">
        <f t="shared" si="987"/>
        <v>360</v>
      </c>
      <c r="M3011" s="27">
        <v>0.4</v>
      </c>
      <c r="O3011" s="1"/>
      <c r="P3011" s="2"/>
      <c r="Q3011" s="3"/>
      <c r="R3011" s="5"/>
    </row>
    <row r="3012" spans="2:18" x14ac:dyDescent="0.3">
      <c r="B3012" s="22" t="s">
        <v>10</v>
      </c>
      <c r="C3012" s="22">
        <v>1185732</v>
      </c>
      <c r="D3012" s="23">
        <v>44475</v>
      </c>
      <c r="E3012" s="22" t="s">
        <v>30</v>
      </c>
      <c r="F3012" s="22" t="s">
        <v>105</v>
      </c>
      <c r="G3012" s="22" t="s">
        <v>104</v>
      </c>
      <c r="H3012" s="22" t="s">
        <v>12</v>
      </c>
      <c r="I3012" s="24">
        <v>0.44999999999999996</v>
      </c>
      <c r="J3012" s="25">
        <v>4000</v>
      </c>
      <c r="K3012" s="26">
        <f>I3012*J3012</f>
        <v>1799.9999999999998</v>
      </c>
      <c r="L3012" s="26">
        <f>K3012*M3012</f>
        <v>539.99999999999989</v>
      </c>
      <c r="M3012" s="27">
        <v>0.3</v>
      </c>
      <c r="O3012" s="1"/>
      <c r="P3012" s="2"/>
      <c r="Q3012" s="3"/>
      <c r="R3012" s="5"/>
    </row>
    <row r="3013" spans="2:18" x14ac:dyDescent="0.3">
      <c r="B3013" s="22" t="s">
        <v>10</v>
      </c>
      <c r="C3013" s="22">
        <v>1185732</v>
      </c>
      <c r="D3013" s="23">
        <v>44475</v>
      </c>
      <c r="E3013" s="22" t="s">
        <v>30</v>
      </c>
      <c r="F3013" s="22" t="s">
        <v>105</v>
      </c>
      <c r="G3013" s="22" t="s">
        <v>104</v>
      </c>
      <c r="H3013" s="22" t="s">
        <v>15</v>
      </c>
      <c r="I3013" s="24">
        <v>0.35000000000000003</v>
      </c>
      <c r="J3013" s="25">
        <v>2500</v>
      </c>
      <c r="K3013" s="26">
        <f>I3013*J3013</f>
        <v>875.00000000000011</v>
      </c>
      <c r="L3013" s="26">
        <f>K3013*M3013</f>
        <v>306.25</v>
      </c>
      <c r="M3013" s="27">
        <v>0.35</v>
      </c>
      <c r="O3013" s="1"/>
      <c r="P3013" s="2"/>
      <c r="Q3013" s="3"/>
      <c r="R3013" s="5"/>
    </row>
    <row r="3014" spans="2:18" x14ac:dyDescent="0.3">
      <c r="B3014" s="22" t="s">
        <v>10</v>
      </c>
      <c r="C3014" s="22">
        <v>1185732</v>
      </c>
      <c r="D3014" s="23">
        <v>44475</v>
      </c>
      <c r="E3014" s="22" t="s">
        <v>30</v>
      </c>
      <c r="F3014" s="22" t="s">
        <v>105</v>
      </c>
      <c r="G3014" s="22" t="s">
        <v>104</v>
      </c>
      <c r="H3014" s="22" t="s">
        <v>13</v>
      </c>
      <c r="I3014" s="24">
        <v>0.35000000000000003</v>
      </c>
      <c r="J3014" s="25">
        <v>1500</v>
      </c>
      <c r="K3014" s="26">
        <f t="shared" ref="K3014:K3017" si="988">I3014*J3014</f>
        <v>525</v>
      </c>
      <c r="L3014" s="26">
        <f t="shared" ref="L3014:L3017" si="989">K3014*M3014</f>
        <v>157.5</v>
      </c>
      <c r="M3014" s="27">
        <v>0.3</v>
      </c>
      <c r="O3014" s="1"/>
      <c r="P3014" s="2"/>
      <c r="Q3014" s="3"/>
      <c r="R3014" s="5"/>
    </row>
    <row r="3015" spans="2:18" x14ac:dyDescent="0.3">
      <c r="B3015" s="22" t="s">
        <v>10</v>
      </c>
      <c r="C3015" s="22">
        <v>1185732</v>
      </c>
      <c r="D3015" s="23">
        <v>44475</v>
      </c>
      <c r="E3015" s="22" t="s">
        <v>30</v>
      </c>
      <c r="F3015" s="22" t="s">
        <v>105</v>
      </c>
      <c r="G3015" s="22" t="s">
        <v>104</v>
      </c>
      <c r="H3015" s="22" t="s">
        <v>14</v>
      </c>
      <c r="I3015" s="24">
        <v>0.35000000000000003</v>
      </c>
      <c r="J3015" s="25">
        <v>1250</v>
      </c>
      <c r="K3015" s="26">
        <f t="shared" si="988"/>
        <v>437.50000000000006</v>
      </c>
      <c r="L3015" s="26">
        <f t="shared" si="989"/>
        <v>131.25</v>
      </c>
      <c r="M3015" s="27">
        <v>0.3</v>
      </c>
      <c r="O3015" s="1"/>
      <c r="P3015" s="2"/>
      <c r="Q3015" s="3"/>
      <c r="R3015" s="5"/>
    </row>
    <row r="3016" spans="2:18" x14ac:dyDescent="0.3">
      <c r="B3016" s="22" t="s">
        <v>10</v>
      </c>
      <c r="C3016" s="22">
        <v>1185732</v>
      </c>
      <c r="D3016" s="23">
        <v>44475</v>
      </c>
      <c r="E3016" s="22" t="s">
        <v>30</v>
      </c>
      <c r="F3016" s="22" t="s">
        <v>105</v>
      </c>
      <c r="G3016" s="22" t="s">
        <v>104</v>
      </c>
      <c r="H3016" s="22" t="s">
        <v>16</v>
      </c>
      <c r="I3016" s="24">
        <v>0.44999999999999996</v>
      </c>
      <c r="J3016" s="25">
        <v>1250</v>
      </c>
      <c r="K3016" s="26">
        <f t="shared" si="988"/>
        <v>562.5</v>
      </c>
      <c r="L3016" s="26">
        <f t="shared" si="989"/>
        <v>281.25</v>
      </c>
      <c r="M3016" s="27">
        <v>0.5</v>
      </c>
      <c r="O3016" s="1"/>
      <c r="P3016" s="2"/>
      <c r="Q3016" s="3"/>
      <c r="R3016" s="5"/>
    </row>
    <row r="3017" spans="2:18" x14ac:dyDescent="0.3">
      <c r="B3017" s="22" t="s">
        <v>10</v>
      </c>
      <c r="C3017" s="22">
        <v>1185732</v>
      </c>
      <c r="D3017" s="23">
        <v>44475</v>
      </c>
      <c r="E3017" s="22" t="s">
        <v>30</v>
      </c>
      <c r="F3017" s="22" t="s">
        <v>105</v>
      </c>
      <c r="G3017" s="22" t="s">
        <v>104</v>
      </c>
      <c r="H3017" s="22" t="s">
        <v>17</v>
      </c>
      <c r="I3017" s="24">
        <v>0.49999999999999983</v>
      </c>
      <c r="J3017" s="25">
        <v>2500</v>
      </c>
      <c r="K3017" s="26">
        <f t="shared" si="988"/>
        <v>1249.9999999999995</v>
      </c>
      <c r="L3017" s="26">
        <f t="shared" si="989"/>
        <v>499.99999999999983</v>
      </c>
      <c r="M3017" s="27">
        <v>0.4</v>
      </c>
      <c r="O3017" s="1"/>
      <c r="P3017" s="2"/>
      <c r="Q3017" s="3"/>
      <c r="R3017" s="5"/>
    </row>
    <row r="3018" spans="2:18" x14ac:dyDescent="0.3">
      <c r="B3018" s="22" t="s">
        <v>10</v>
      </c>
      <c r="C3018" s="22">
        <v>1185732</v>
      </c>
      <c r="D3018" s="23">
        <v>44506</v>
      </c>
      <c r="E3018" s="22" t="s">
        <v>30</v>
      </c>
      <c r="F3018" s="22" t="s">
        <v>105</v>
      </c>
      <c r="G3018" s="22" t="s">
        <v>104</v>
      </c>
      <c r="H3018" s="22" t="s">
        <v>12</v>
      </c>
      <c r="I3018" s="24">
        <v>0.44999999999999996</v>
      </c>
      <c r="J3018" s="25">
        <v>4000</v>
      </c>
      <c r="K3018" s="26">
        <f>I3018*J3018</f>
        <v>1799.9999999999998</v>
      </c>
      <c r="L3018" s="26">
        <f>K3018*M3018</f>
        <v>539.99999999999989</v>
      </c>
      <c r="M3018" s="27">
        <v>0.3</v>
      </c>
      <c r="O3018" s="1"/>
      <c r="P3018" s="2"/>
      <c r="Q3018" s="3"/>
      <c r="R3018" s="5"/>
    </row>
    <row r="3019" spans="2:18" x14ac:dyDescent="0.3">
      <c r="B3019" s="22" t="s">
        <v>10</v>
      </c>
      <c r="C3019" s="22">
        <v>1185732</v>
      </c>
      <c r="D3019" s="23">
        <v>44506</v>
      </c>
      <c r="E3019" s="22" t="s">
        <v>30</v>
      </c>
      <c r="F3019" s="22" t="s">
        <v>105</v>
      </c>
      <c r="G3019" s="22" t="s">
        <v>104</v>
      </c>
      <c r="H3019" s="22" t="s">
        <v>15</v>
      </c>
      <c r="I3019" s="24">
        <v>0.35000000000000003</v>
      </c>
      <c r="J3019" s="25">
        <v>2750</v>
      </c>
      <c r="K3019" s="26">
        <f>I3019*J3019</f>
        <v>962.50000000000011</v>
      </c>
      <c r="L3019" s="26">
        <f>K3019*M3019</f>
        <v>336.875</v>
      </c>
      <c r="M3019" s="27">
        <v>0.35</v>
      </c>
      <c r="O3019" s="1"/>
      <c r="P3019" s="2"/>
      <c r="Q3019" s="3"/>
      <c r="R3019" s="5"/>
    </row>
    <row r="3020" spans="2:18" x14ac:dyDescent="0.3">
      <c r="B3020" s="22" t="s">
        <v>10</v>
      </c>
      <c r="C3020" s="22">
        <v>1185732</v>
      </c>
      <c r="D3020" s="23">
        <v>44506</v>
      </c>
      <c r="E3020" s="22" t="s">
        <v>30</v>
      </c>
      <c r="F3020" s="22" t="s">
        <v>105</v>
      </c>
      <c r="G3020" s="22" t="s">
        <v>104</v>
      </c>
      <c r="H3020" s="22" t="s">
        <v>13</v>
      </c>
      <c r="I3020" s="24">
        <v>0.35000000000000003</v>
      </c>
      <c r="J3020" s="25">
        <v>2200</v>
      </c>
      <c r="K3020" s="26">
        <f t="shared" ref="K3020:K3023" si="990">I3020*J3020</f>
        <v>770.00000000000011</v>
      </c>
      <c r="L3020" s="26">
        <f t="shared" ref="L3020:L3023" si="991">K3020*M3020</f>
        <v>231.00000000000003</v>
      </c>
      <c r="M3020" s="27">
        <v>0.3</v>
      </c>
      <c r="O3020" s="1"/>
      <c r="P3020" s="2"/>
      <c r="Q3020" s="3"/>
      <c r="R3020" s="5"/>
    </row>
    <row r="3021" spans="2:18" x14ac:dyDescent="0.3">
      <c r="B3021" s="22" t="s">
        <v>10</v>
      </c>
      <c r="C3021" s="22">
        <v>1185732</v>
      </c>
      <c r="D3021" s="23">
        <v>44506</v>
      </c>
      <c r="E3021" s="22" t="s">
        <v>30</v>
      </c>
      <c r="F3021" s="22" t="s">
        <v>105</v>
      </c>
      <c r="G3021" s="22" t="s">
        <v>104</v>
      </c>
      <c r="H3021" s="22" t="s">
        <v>14</v>
      </c>
      <c r="I3021" s="24">
        <v>0.35000000000000003</v>
      </c>
      <c r="J3021" s="25">
        <v>2000</v>
      </c>
      <c r="K3021" s="26">
        <f t="shared" si="990"/>
        <v>700.00000000000011</v>
      </c>
      <c r="L3021" s="26">
        <f t="shared" si="991"/>
        <v>210.00000000000003</v>
      </c>
      <c r="M3021" s="27">
        <v>0.3</v>
      </c>
      <c r="O3021" s="1"/>
      <c r="P3021" s="2"/>
      <c r="Q3021" s="3"/>
      <c r="R3021" s="5"/>
    </row>
    <row r="3022" spans="2:18" x14ac:dyDescent="0.3">
      <c r="B3022" s="22" t="s">
        <v>10</v>
      </c>
      <c r="C3022" s="22">
        <v>1185732</v>
      </c>
      <c r="D3022" s="23">
        <v>44506</v>
      </c>
      <c r="E3022" s="22" t="s">
        <v>30</v>
      </c>
      <c r="F3022" s="22" t="s">
        <v>105</v>
      </c>
      <c r="G3022" s="22" t="s">
        <v>104</v>
      </c>
      <c r="H3022" s="22" t="s">
        <v>16</v>
      </c>
      <c r="I3022" s="24">
        <v>0.6</v>
      </c>
      <c r="J3022" s="25">
        <v>1750</v>
      </c>
      <c r="K3022" s="26">
        <f t="shared" si="990"/>
        <v>1050</v>
      </c>
      <c r="L3022" s="26">
        <f t="shared" si="991"/>
        <v>525</v>
      </c>
      <c r="M3022" s="27">
        <v>0.5</v>
      </c>
      <c r="O3022" s="1"/>
      <c r="P3022" s="2"/>
      <c r="Q3022" s="3"/>
      <c r="R3022" s="5"/>
    </row>
    <row r="3023" spans="2:18" x14ac:dyDescent="0.3">
      <c r="B3023" s="22" t="s">
        <v>10</v>
      </c>
      <c r="C3023" s="22">
        <v>1185732</v>
      </c>
      <c r="D3023" s="23">
        <v>44506</v>
      </c>
      <c r="E3023" s="22" t="s">
        <v>30</v>
      </c>
      <c r="F3023" s="22" t="s">
        <v>105</v>
      </c>
      <c r="G3023" s="22" t="s">
        <v>104</v>
      </c>
      <c r="H3023" s="22" t="s">
        <v>17</v>
      </c>
      <c r="I3023" s="24">
        <v>0.64999999999999991</v>
      </c>
      <c r="J3023" s="25">
        <v>2750</v>
      </c>
      <c r="K3023" s="26">
        <f t="shared" si="990"/>
        <v>1787.4999999999998</v>
      </c>
      <c r="L3023" s="26">
        <f t="shared" si="991"/>
        <v>715</v>
      </c>
      <c r="M3023" s="27">
        <v>0.4</v>
      </c>
      <c r="O3023" s="1"/>
      <c r="P3023" s="2"/>
      <c r="Q3023" s="3"/>
      <c r="R3023" s="5"/>
    </row>
    <row r="3024" spans="2:18" x14ac:dyDescent="0.3">
      <c r="B3024" s="22" t="s">
        <v>10</v>
      </c>
      <c r="C3024" s="22">
        <v>1185732</v>
      </c>
      <c r="D3024" s="23">
        <v>44535</v>
      </c>
      <c r="E3024" s="22" t="s">
        <v>30</v>
      </c>
      <c r="F3024" s="22" t="s">
        <v>105</v>
      </c>
      <c r="G3024" s="22" t="s">
        <v>104</v>
      </c>
      <c r="H3024" s="22" t="s">
        <v>12</v>
      </c>
      <c r="I3024" s="24">
        <v>0.6</v>
      </c>
      <c r="J3024" s="25">
        <v>5250</v>
      </c>
      <c r="K3024" s="26">
        <f>I3024*J3024</f>
        <v>3150</v>
      </c>
      <c r="L3024" s="26">
        <f>K3024*M3024</f>
        <v>945</v>
      </c>
      <c r="M3024" s="27">
        <v>0.3</v>
      </c>
      <c r="O3024" s="1"/>
      <c r="P3024" s="2"/>
      <c r="Q3024" s="3"/>
      <c r="R3024" s="5"/>
    </row>
    <row r="3025" spans="1:18" x14ac:dyDescent="0.3">
      <c r="B3025" s="22" t="s">
        <v>10</v>
      </c>
      <c r="C3025" s="22">
        <v>1185732</v>
      </c>
      <c r="D3025" s="23">
        <v>44535</v>
      </c>
      <c r="E3025" s="22" t="s">
        <v>30</v>
      </c>
      <c r="F3025" s="22" t="s">
        <v>105</v>
      </c>
      <c r="G3025" s="22" t="s">
        <v>104</v>
      </c>
      <c r="H3025" s="22" t="s">
        <v>15</v>
      </c>
      <c r="I3025" s="24">
        <v>0.5</v>
      </c>
      <c r="J3025" s="25">
        <v>3250</v>
      </c>
      <c r="K3025" s="26">
        <f>I3025*J3025</f>
        <v>1625</v>
      </c>
      <c r="L3025" s="26">
        <f>K3025*M3025</f>
        <v>568.75</v>
      </c>
      <c r="M3025" s="27">
        <v>0.35</v>
      </c>
      <c r="O3025" s="1"/>
      <c r="P3025" s="2"/>
      <c r="Q3025" s="3"/>
      <c r="R3025" s="5"/>
    </row>
    <row r="3026" spans="1:18" x14ac:dyDescent="0.3">
      <c r="B3026" s="22" t="s">
        <v>10</v>
      </c>
      <c r="C3026" s="22">
        <v>1185732</v>
      </c>
      <c r="D3026" s="23">
        <v>44535</v>
      </c>
      <c r="E3026" s="22" t="s">
        <v>30</v>
      </c>
      <c r="F3026" s="22" t="s">
        <v>105</v>
      </c>
      <c r="G3026" s="22" t="s">
        <v>104</v>
      </c>
      <c r="H3026" s="22" t="s">
        <v>13</v>
      </c>
      <c r="I3026" s="24">
        <v>0.5</v>
      </c>
      <c r="J3026" s="25">
        <v>2750</v>
      </c>
      <c r="K3026" s="26">
        <f t="shared" ref="K3026:K3029" si="992">I3026*J3026</f>
        <v>1375</v>
      </c>
      <c r="L3026" s="26">
        <f t="shared" ref="L3026:L3029" si="993">K3026*M3026</f>
        <v>412.5</v>
      </c>
      <c r="M3026" s="27">
        <v>0.3</v>
      </c>
      <c r="O3026" s="1"/>
      <c r="P3026" s="2"/>
      <c r="Q3026" s="3"/>
      <c r="R3026" s="5"/>
    </row>
    <row r="3027" spans="1:18" x14ac:dyDescent="0.3">
      <c r="B3027" s="22" t="s">
        <v>10</v>
      </c>
      <c r="C3027" s="22">
        <v>1185732</v>
      </c>
      <c r="D3027" s="23">
        <v>44535</v>
      </c>
      <c r="E3027" s="22" t="s">
        <v>30</v>
      </c>
      <c r="F3027" s="22" t="s">
        <v>105</v>
      </c>
      <c r="G3027" s="22" t="s">
        <v>104</v>
      </c>
      <c r="H3027" s="22" t="s">
        <v>14</v>
      </c>
      <c r="I3027" s="24">
        <v>0.5</v>
      </c>
      <c r="J3027" s="25">
        <v>2250</v>
      </c>
      <c r="K3027" s="26">
        <f t="shared" si="992"/>
        <v>1125</v>
      </c>
      <c r="L3027" s="26">
        <f t="shared" si="993"/>
        <v>337.5</v>
      </c>
      <c r="M3027" s="27">
        <v>0.3</v>
      </c>
      <c r="O3027" s="1"/>
      <c r="P3027" s="2"/>
      <c r="Q3027" s="3"/>
      <c r="R3027" s="5"/>
    </row>
    <row r="3028" spans="1:18" x14ac:dyDescent="0.3">
      <c r="B3028" s="22" t="s">
        <v>10</v>
      </c>
      <c r="C3028" s="22">
        <v>1185732</v>
      </c>
      <c r="D3028" s="23">
        <v>44535</v>
      </c>
      <c r="E3028" s="22" t="s">
        <v>30</v>
      </c>
      <c r="F3028" s="22" t="s">
        <v>105</v>
      </c>
      <c r="G3028" s="22" t="s">
        <v>104</v>
      </c>
      <c r="H3028" s="22" t="s">
        <v>16</v>
      </c>
      <c r="I3028" s="24">
        <v>0.6</v>
      </c>
      <c r="J3028" s="25">
        <v>2250</v>
      </c>
      <c r="K3028" s="26">
        <f t="shared" si="992"/>
        <v>1350</v>
      </c>
      <c r="L3028" s="26">
        <f t="shared" si="993"/>
        <v>675</v>
      </c>
      <c r="M3028" s="27">
        <v>0.5</v>
      </c>
      <c r="O3028" s="1"/>
      <c r="P3028" s="2"/>
      <c r="Q3028" s="3"/>
      <c r="R3028" s="5"/>
    </row>
    <row r="3029" spans="1:18" x14ac:dyDescent="0.3">
      <c r="B3029" s="22" t="s">
        <v>10</v>
      </c>
      <c r="C3029" s="22">
        <v>1185732</v>
      </c>
      <c r="D3029" s="23">
        <v>44535</v>
      </c>
      <c r="E3029" s="22" t="s">
        <v>30</v>
      </c>
      <c r="F3029" s="22" t="s">
        <v>105</v>
      </c>
      <c r="G3029" s="22" t="s">
        <v>104</v>
      </c>
      <c r="H3029" s="22" t="s">
        <v>17</v>
      </c>
      <c r="I3029" s="24">
        <v>0.64999999999999991</v>
      </c>
      <c r="J3029" s="25">
        <v>3250</v>
      </c>
      <c r="K3029" s="26">
        <f t="shared" si="992"/>
        <v>2112.4999999999995</v>
      </c>
      <c r="L3029" s="26">
        <f t="shared" si="993"/>
        <v>844.99999999999989</v>
      </c>
      <c r="M3029" s="27">
        <v>0.4</v>
      </c>
      <c r="O3029" s="1"/>
      <c r="P3029" s="2"/>
      <c r="Q3029" s="3"/>
      <c r="R3029" s="5"/>
    </row>
    <row r="3030" spans="1:18" x14ac:dyDescent="0.3">
      <c r="A3030" s="8" t="s">
        <v>40</v>
      </c>
      <c r="B3030" s="22" t="s">
        <v>10</v>
      </c>
      <c r="C3030" s="22">
        <v>1185732</v>
      </c>
      <c r="D3030" s="23">
        <v>44199</v>
      </c>
      <c r="E3030" s="22" t="s">
        <v>30</v>
      </c>
      <c r="F3030" s="22" t="s">
        <v>106</v>
      </c>
      <c r="G3030" s="22" t="s">
        <v>107</v>
      </c>
      <c r="H3030" s="22" t="s">
        <v>12</v>
      </c>
      <c r="I3030" s="24">
        <v>0.30000000000000004</v>
      </c>
      <c r="J3030" s="25">
        <v>4500</v>
      </c>
      <c r="K3030" s="26">
        <f>I3030*J3030</f>
        <v>1350.0000000000002</v>
      </c>
      <c r="L3030" s="26">
        <f>K3030*M3030</f>
        <v>405.00000000000006</v>
      </c>
      <c r="M3030" s="27">
        <v>0.3</v>
      </c>
      <c r="O3030" s="1"/>
      <c r="P3030" s="2"/>
      <c r="Q3030" s="3"/>
      <c r="R3030" s="5"/>
    </row>
    <row r="3031" spans="1:18" x14ac:dyDescent="0.3">
      <c r="B3031" s="22" t="s">
        <v>10</v>
      </c>
      <c r="C3031" s="22">
        <v>1185732</v>
      </c>
      <c r="D3031" s="23">
        <v>44199</v>
      </c>
      <c r="E3031" s="22" t="s">
        <v>30</v>
      </c>
      <c r="F3031" s="22" t="s">
        <v>106</v>
      </c>
      <c r="G3031" s="22" t="s">
        <v>107</v>
      </c>
      <c r="H3031" s="22" t="s">
        <v>15</v>
      </c>
      <c r="I3031" s="24">
        <v>0.30000000000000004</v>
      </c>
      <c r="J3031" s="25">
        <v>2500</v>
      </c>
      <c r="K3031" s="26">
        <f>I3031*J3031</f>
        <v>750.00000000000011</v>
      </c>
      <c r="L3031" s="26">
        <f>K3031*M3031</f>
        <v>262.5</v>
      </c>
      <c r="M3031" s="27">
        <v>0.35</v>
      </c>
      <c r="O3031" s="1"/>
      <c r="P3031" s="2"/>
      <c r="Q3031" s="3"/>
      <c r="R3031" s="5"/>
    </row>
    <row r="3032" spans="1:18" x14ac:dyDescent="0.3">
      <c r="B3032" s="22" t="s">
        <v>10</v>
      </c>
      <c r="C3032" s="22">
        <v>1185732</v>
      </c>
      <c r="D3032" s="23">
        <v>44199</v>
      </c>
      <c r="E3032" s="22" t="s">
        <v>30</v>
      </c>
      <c r="F3032" s="22" t="s">
        <v>106</v>
      </c>
      <c r="G3032" s="22" t="s">
        <v>107</v>
      </c>
      <c r="H3032" s="22" t="s">
        <v>13</v>
      </c>
      <c r="I3032" s="24">
        <v>0.20000000000000007</v>
      </c>
      <c r="J3032" s="25">
        <v>2500</v>
      </c>
      <c r="K3032" s="26">
        <f t="shared" ref="K3032:K3035" si="994">I3032*J3032</f>
        <v>500.00000000000017</v>
      </c>
      <c r="L3032" s="26">
        <f t="shared" ref="L3032:L3035" si="995">K3032*M3032</f>
        <v>150.00000000000006</v>
      </c>
      <c r="M3032" s="27">
        <v>0.3</v>
      </c>
      <c r="O3032" s="1"/>
      <c r="P3032" s="2"/>
      <c r="Q3032" s="3"/>
      <c r="R3032" s="5"/>
    </row>
    <row r="3033" spans="1:18" x14ac:dyDescent="0.3">
      <c r="B3033" s="22" t="s">
        <v>10</v>
      </c>
      <c r="C3033" s="22">
        <v>1185732</v>
      </c>
      <c r="D3033" s="23">
        <v>44199</v>
      </c>
      <c r="E3033" s="22" t="s">
        <v>30</v>
      </c>
      <c r="F3033" s="22" t="s">
        <v>106</v>
      </c>
      <c r="G3033" s="22" t="s">
        <v>107</v>
      </c>
      <c r="H3033" s="22" t="s">
        <v>14</v>
      </c>
      <c r="I3033" s="24">
        <v>0.25000000000000006</v>
      </c>
      <c r="J3033" s="25">
        <v>1000</v>
      </c>
      <c r="K3033" s="26">
        <f t="shared" si="994"/>
        <v>250.00000000000006</v>
      </c>
      <c r="L3033" s="26">
        <f t="shared" si="995"/>
        <v>75.000000000000014</v>
      </c>
      <c r="M3033" s="27">
        <v>0.3</v>
      </c>
      <c r="O3033" s="1"/>
      <c r="P3033" s="2"/>
      <c r="Q3033" s="3"/>
      <c r="R3033" s="5"/>
    </row>
    <row r="3034" spans="1:18" x14ac:dyDescent="0.3">
      <c r="B3034" s="22" t="s">
        <v>10</v>
      </c>
      <c r="C3034" s="22">
        <v>1185732</v>
      </c>
      <c r="D3034" s="23">
        <v>44199</v>
      </c>
      <c r="E3034" s="22" t="s">
        <v>30</v>
      </c>
      <c r="F3034" s="22" t="s">
        <v>106</v>
      </c>
      <c r="G3034" s="22" t="s">
        <v>107</v>
      </c>
      <c r="H3034" s="22" t="s">
        <v>16</v>
      </c>
      <c r="I3034" s="24">
        <v>0.39999999999999997</v>
      </c>
      <c r="J3034" s="25">
        <v>1500</v>
      </c>
      <c r="K3034" s="26">
        <f t="shared" si="994"/>
        <v>600</v>
      </c>
      <c r="L3034" s="26">
        <f t="shared" si="995"/>
        <v>300</v>
      </c>
      <c r="M3034" s="27">
        <v>0.5</v>
      </c>
      <c r="O3034" s="1"/>
      <c r="P3034" s="2"/>
      <c r="Q3034" s="3"/>
      <c r="R3034" s="5"/>
    </row>
    <row r="3035" spans="1:18" x14ac:dyDescent="0.3">
      <c r="B3035" s="22" t="s">
        <v>10</v>
      </c>
      <c r="C3035" s="22">
        <v>1185732</v>
      </c>
      <c r="D3035" s="23">
        <v>44199</v>
      </c>
      <c r="E3035" s="22" t="s">
        <v>30</v>
      </c>
      <c r="F3035" s="22" t="s">
        <v>106</v>
      </c>
      <c r="G3035" s="22" t="s">
        <v>107</v>
      </c>
      <c r="H3035" s="22" t="s">
        <v>17</v>
      </c>
      <c r="I3035" s="24">
        <v>0.30000000000000004</v>
      </c>
      <c r="J3035" s="25">
        <v>2500</v>
      </c>
      <c r="K3035" s="26">
        <f t="shared" si="994"/>
        <v>750.00000000000011</v>
      </c>
      <c r="L3035" s="26">
        <f t="shared" si="995"/>
        <v>300.00000000000006</v>
      </c>
      <c r="M3035" s="27">
        <v>0.4</v>
      </c>
      <c r="O3035" s="1"/>
      <c r="P3035" s="2"/>
      <c r="Q3035" s="3"/>
      <c r="R3035" s="5"/>
    </row>
    <row r="3036" spans="1:18" x14ac:dyDescent="0.3">
      <c r="B3036" s="22" t="s">
        <v>10</v>
      </c>
      <c r="C3036" s="22">
        <v>1185732</v>
      </c>
      <c r="D3036" s="23">
        <v>44230</v>
      </c>
      <c r="E3036" s="22" t="s">
        <v>30</v>
      </c>
      <c r="F3036" s="22" t="s">
        <v>106</v>
      </c>
      <c r="G3036" s="22" t="s">
        <v>107</v>
      </c>
      <c r="H3036" s="22" t="s">
        <v>12</v>
      </c>
      <c r="I3036" s="24">
        <v>0.30000000000000004</v>
      </c>
      <c r="J3036" s="25">
        <v>5000</v>
      </c>
      <c r="K3036" s="26">
        <f>I3036*J3036</f>
        <v>1500.0000000000002</v>
      </c>
      <c r="L3036" s="26">
        <f>K3036*M3036</f>
        <v>450.00000000000006</v>
      </c>
      <c r="M3036" s="27">
        <v>0.3</v>
      </c>
      <c r="O3036" s="1"/>
      <c r="P3036" s="2"/>
      <c r="Q3036" s="3"/>
      <c r="R3036" s="5"/>
    </row>
    <row r="3037" spans="1:18" x14ac:dyDescent="0.3">
      <c r="B3037" s="22" t="s">
        <v>10</v>
      </c>
      <c r="C3037" s="22">
        <v>1185732</v>
      </c>
      <c r="D3037" s="23">
        <v>44230</v>
      </c>
      <c r="E3037" s="22" t="s">
        <v>30</v>
      </c>
      <c r="F3037" s="22" t="s">
        <v>106</v>
      </c>
      <c r="G3037" s="22" t="s">
        <v>107</v>
      </c>
      <c r="H3037" s="22" t="s">
        <v>15</v>
      </c>
      <c r="I3037" s="24">
        <v>0.30000000000000004</v>
      </c>
      <c r="J3037" s="25">
        <v>1500</v>
      </c>
      <c r="K3037" s="26">
        <f>I3037*J3037</f>
        <v>450.00000000000006</v>
      </c>
      <c r="L3037" s="26">
        <f>K3037*M3037</f>
        <v>157.5</v>
      </c>
      <c r="M3037" s="27">
        <v>0.35</v>
      </c>
      <c r="O3037" s="1"/>
      <c r="P3037" s="2"/>
      <c r="Q3037" s="3"/>
      <c r="R3037" s="5"/>
    </row>
    <row r="3038" spans="1:18" x14ac:dyDescent="0.3">
      <c r="B3038" s="22" t="s">
        <v>10</v>
      </c>
      <c r="C3038" s="22">
        <v>1185732</v>
      </c>
      <c r="D3038" s="23">
        <v>44230</v>
      </c>
      <c r="E3038" s="22" t="s">
        <v>30</v>
      </c>
      <c r="F3038" s="22" t="s">
        <v>106</v>
      </c>
      <c r="G3038" s="22" t="s">
        <v>107</v>
      </c>
      <c r="H3038" s="22" t="s">
        <v>13</v>
      </c>
      <c r="I3038" s="24">
        <v>0.20000000000000007</v>
      </c>
      <c r="J3038" s="25">
        <v>2000</v>
      </c>
      <c r="K3038" s="26">
        <f t="shared" ref="K3038:K3041" si="996">I3038*J3038</f>
        <v>400.00000000000011</v>
      </c>
      <c r="L3038" s="26">
        <f t="shared" ref="L3038:L3041" si="997">K3038*M3038</f>
        <v>120.00000000000003</v>
      </c>
      <c r="M3038" s="27">
        <v>0.3</v>
      </c>
      <c r="O3038" s="1"/>
      <c r="P3038" s="2"/>
      <c r="Q3038" s="3"/>
      <c r="R3038" s="5"/>
    </row>
    <row r="3039" spans="1:18" x14ac:dyDescent="0.3">
      <c r="B3039" s="22" t="s">
        <v>10</v>
      </c>
      <c r="C3039" s="22">
        <v>1185732</v>
      </c>
      <c r="D3039" s="23">
        <v>44230</v>
      </c>
      <c r="E3039" s="22" t="s">
        <v>30</v>
      </c>
      <c r="F3039" s="22" t="s">
        <v>106</v>
      </c>
      <c r="G3039" s="22" t="s">
        <v>107</v>
      </c>
      <c r="H3039" s="22" t="s">
        <v>14</v>
      </c>
      <c r="I3039" s="24">
        <v>0.25000000000000006</v>
      </c>
      <c r="J3039" s="25">
        <v>750</v>
      </c>
      <c r="K3039" s="26">
        <f t="shared" si="996"/>
        <v>187.50000000000003</v>
      </c>
      <c r="L3039" s="26">
        <f t="shared" si="997"/>
        <v>56.250000000000007</v>
      </c>
      <c r="M3039" s="27">
        <v>0.3</v>
      </c>
      <c r="O3039" s="1"/>
      <c r="P3039" s="2"/>
      <c r="Q3039" s="3"/>
      <c r="R3039" s="5"/>
    </row>
    <row r="3040" spans="1:18" x14ac:dyDescent="0.3">
      <c r="B3040" s="22" t="s">
        <v>10</v>
      </c>
      <c r="C3040" s="22">
        <v>1185732</v>
      </c>
      <c r="D3040" s="23">
        <v>44230</v>
      </c>
      <c r="E3040" s="22" t="s">
        <v>30</v>
      </c>
      <c r="F3040" s="22" t="s">
        <v>106</v>
      </c>
      <c r="G3040" s="22" t="s">
        <v>107</v>
      </c>
      <c r="H3040" s="22" t="s">
        <v>16</v>
      </c>
      <c r="I3040" s="24">
        <v>0.39999999999999997</v>
      </c>
      <c r="J3040" s="25">
        <v>1500</v>
      </c>
      <c r="K3040" s="26">
        <f t="shared" si="996"/>
        <v>600</v>
      </c>
      <c r="L3040" s="26">
        <f t="shared" si="997"/>
        <v>300</v>
      </c>
      <c r="M3040" s="27">
        <v>0.5</v>
      </c>
      <c r="O3040" s="1"/>
      <c r="P3040" s="2"/>
      <c r="Q3040" s="3"/>
      <c r="R3040" s="5"/>
    </row>
    <row r="3041" spans="2:18" x14ac:dyDescent="0.3">
      <c r="B3041" s="22" t="s">
        <v>10</v>
      </c>
      <c r="C3041" s="22">
        <v>1185732</v>
      </c>
      <c r="D3041" s="23">
        <v>44230</v>
      </c>
      <c r="E3041" s="22" t="s">
        <v>30</v>
      </c>
      <c r="F3041" s="22" t="s">
        <v>106</v>
      </c>
      <c r="G3041" s="22" t="s">
        <v>107</v>
      </c>
      <c r="H3041" s="22" t="s">
        <v>17</v>
      </c>
      <c r="I3041" s="24">
        <v>0.14999999999999997</v>
      </c>
      <c r="J3041" s="25">
        <v>2500</v>
      </c>
      <c r="K3041" s="26">
        <f t="shared" si="996"/>
        <v>374.99999999999994</v>
      </c>
      <c r="L3041" s="26">
        <f t="shared" si="997"/>
        <v>149.99999999999997</v>
      </c>
      <c r="M3041" s="27">
        <v>0.4</v>
      </c>
      <c r="O3041" s="1"/>
      <c r="P3041" s="2"/>
      <c r="Q3041" s="3"/>
      <c r="R3041" s="5"/>
    </row>
    <row r="3042" spans="2:18" x14ac:dyDescent="0.3">
      <c r="B3042" s="22" t="s">
        <v>10</v>
      </c>
      <c r="C3042" s="22">
        <v>1185732</v>
      </c>
      <c r="D3042" s="23">
        <v>44257</v>
      </c>
      <c r="E3042" s="22" t="s">
        <v>30</v>
      </c>
      <c r="F3042" s="22" t="s">
        <v>106</v>
      </c>
      <c r="G3042" s="22" t="s">
        <v>107</v>
      </c>
      <c r="H3042" s="22" t="s">
        <v>12</v>
      </c>
      <c r="I3042" s="24">
        <v>0.20000000000000004</v>
      </c>
      <c r="J3042" s="25">
        <v>4700</v>
      </c>
      <c r="K3042" s="26">
        <f>I3042*J3042</f>
        <v>940.00000000000023</v>
      </c>
      <c r="L3042" s="26">
        <f>K3042*M3042</f>
        <v>282.00000000000006</v>
      </c>
      <c r="M3042" s="27">
        <v>0.3</v>
      </c>
      <c r="O3042" s="1"/>
      <c r="P3042" s="2"/>
      <c r="Q3042" s="3"/>
      <c r="R3042" s="5"/>
    </row>
    <row r="3043" spans="2:18" x14ac:dyDescent="0.3">
      <c r="B3043" s="22" t="s">
        <v>10</v>
      </c>
      <c r="C3043" s="22">
        <v>1185732</v>
      </c>
      <c r="D3043" s="23">
        <v>44257</v>
      </c>
      <c r="E3043" s="22" t="s">
        <v>30</v>
      </c>
      <c r="F3043" s="22" t="s">
        <v>106</v>
      </c>
      <c r="G3043" s="22" t="s">
        <v>107</v>
      </c>
      <c r="H3043" s="22" t="s">
        <v>15</v>
      </c>
      <c r="I3043" s="24">
        <v>0.20000000000000004</v>
      </c>
      <c r="J3043" s="25">
        <v>1750</v>
      </c>
      <c r="K3043" s="26">
        <f>I3043*J3043</f>
        <v>350.00000000000006</v>
      </c>
      <c r="L3043" s="26">
        <f>K3043*M3043</f>
        <v>122.50000000000001</v>
      </c>
      <c r="M3043" s="27">
        <v>0.35</v>
      </c>
      <c r="O3043" s="1"/>
      <c r="P3043" s="2"/>
      <c r="Q3043" s="3"/>
      <c r="R3043" s="5"/>
    </row>
    <row r="3044" spans="2:18" x14ac:dyDescent="0.3">
      <c r="B3044" s="22" t="s">
        <v>10</v>
      </c>
      <c r="C3044" s="22">
        <v>1185732</v>
      </c>
      <c r="D3044" s="23">
        <v>44257</v>
      </c>
      <c r="E3044" s="22" t="s">
        <v>30</v>
      </c>
      <c r="F3044" s="22" t="s">
        <v>106</v>
      </c>
      <c r="G3044" s="22" t="s">
        <v>107</v>
      </c>
      <c r="H3044" s="22" t="s">
        <v>13</v>
      </c>
      <c r="I3044" s="24">
        <v>0.10000000000000003</v>
      </c>
      <c r="J3044" s="25">
        <v>2250</v>
      </c>
      <c r="K3044" s="26">
        <f t="shared" ref="K3044:K3047" si="998">I3044*J3044</f>
        <v>225.00000000000009</v>
      </c>
      <c r="L3044" s="26">
        <f t="shared" ref="L3044:L3047" si="999">K3044*M3044</f>
        <v>67.500000000000028</v>
      </c>
      <c r="M3044" s="27">
        <v>0.3</v>
      </c>
      <c r="O3044" s="1"/>
      <c r="P3044" s="2"/>
      <c r="Q3044" s="3"/>
      <c r="R3044" s="5"/>
    </row>
    <row r="3045" spans="2:18" x14ac:dyDescent="0.3">
      <c r="B3045" s="22" t="s">
        <v>10</v>
      </c>
      <c r="C3045" s="22">
        <v>1185732</v>
      </c>
      <c r="D3045" s="23">
        <v>44257</v>
      </c>
      <c r="E3045" s="22" t="s">
        <v>30</v>
      </c>
      <c r="F3045" s="22" t="s">
        <v>106</v>
      </c>
      <c r="G3045" s="22" t="s">
        <v>107</v>
      </c>
      <c r="H3045" s="22" t="s">
        <v>14</v>
      </c>
      <c r="I3045" s="24">
        <v>0.14999999999999997</v>
      </c>
      <c r="J3045" s="25">
        <v>750</v>
      </c>
      <c r="K3045" s="26">
        <f t="shared" si="998"/>
        <v>112.49999999999997</v>
      </c>
      <c r="L3045" s="26">
        <f t="shared" si="999"/>
        <v>33.749999999999993</v>
      </c>
      <c r="M3045" s="27">
        <v>0.3</v>
      </c>
      <c r="O3045" s="1"/>
      <c r="P3045" s="2"/>
      <c r="Q3045" s="3"/>
      <c r="R3045" s="5"/>
    </row>
    <row r="3046" spans="2:18" x14ac:dyDescent="0.3">
      <c r="B3046" s="22" t="s">
        <v>10</v>
      </c>
      <c r="C3046" s="22">
        <v>1185732</v>
      </c>
      <c r="D3046" s="23">
        <v>44257</v>
      </c>
      <c r="E3046" s="22" t="s">
        <v>30</v>
      </c>
      <c r="F3046" s="22" t="s">
        <v>106</v>
      </c>
      <c r="G3046" s="22" t="s">
        <v>107</v>
      </c>
      <c r="H3046" s="22" t="s">
        <v>16</v>
      </c>
      <c r="I3046" s="24">
        <v>0.30000000000000004</v>
      </c>
      <c r="J3046" s="25">
        <v>1250</v>
      </c>
      <c r="K3046" s="26">
        <f t="shared" si="998"/>
        <v>375.00000000000006</v>
      </c>
      <c r="L3046" s="26">
        <f t="shared" si="999"/>
        <v>187.50000000000003</v>
      </c>
      <c r="M3046" s="27">
        <v>0.5</v>
      </c>
      <c r="O3046" s="1"/>
      <c r="P3046" s="2"/>
      <c r="Q3046" s="3"/>
      <c r="R3046" s="5"/>
    </row>
    <row r="3047" spans="2:18" x14ac:dyDescent="0.3">
      <c r="B3047" s="22" t="s">
        <v>10</v>
      </c>
      <c r="C3047" s="22">
        <v>1185732</v>
      </c>
      <c r="D3047" s="23">
        <v>44257</v>
      </c>
      <c r="E3047" s="22" t="s">
        <v>30</v>
      </c>
      <c r="F3047" s="22" t="s">
        <v>106</v>
      </c>
      <c r="G3047" s="22" t="s">
        <v>107</v>
      </c>
      <c r="H3047" s="22" t="s">
        <v>17</v>
      </c>
      <c r="I3047" s="24">
        <v>0.20000000000000004</v>
      </c>
      <c r="J3047" s="25">
        <v>2250</v>
      </c>
      <c r="K3047" s="26">
        <f t="shared" si="998"/>
        <v>450.00000000000011</v>
      </c>
      <c r="L3047" s="26">
        <f t="shared" si="999"/>
        <v>180.00000000000006</v>
      </c>
      <c r="M3047" s="27">
        <v>0.4</v>
      </c>
      <c r="O3047" s="1"/>
      <c r="P3047" s="2"/>
      <c r="Q3047" s="3"/>
      <c r="R3047" s="5"/>
    </row>
    <row r="3048" spans="2:18" x14ac:dyDescent="0.3">
      <c r="B3048" s="22" t="s">
        <v>10</v>
      </c>
      <c r="C3048" s="22">
        <v>1185732</v>
      </c>
      <c r="D3048" s="23">
        <v>44289</v>
      </c>
      <c r="E3048" s="22" t="s">
        <v>30</v>
      </c>
      <c r="F3048" s="22" t="s">
        <v>106</v>
      </c>
      <c r="G3048" s="22" t="s">
        <v>107</v>
      </c>
      <c r="H3048" s="22" t="s">
        <v>12</v>
      </c>
      <c r="I3048" s="24">
        <v>0.20000000000000004</v>
      </c>
      <c r="J3048" s="25">
        <v>4500</v>
      </c>
      <c r="K3048" s="26">
        <f>I3048*J3048</f>
        <v>900.00000000000023</v>
      </c>
      <c r="L3048" s="26">
        <f>K3048*M3048</f>
        <v>270.00000000000006</v>
      </c>
      <c r="M3048" s="27">
        <v>0.3</v>
      </c>
      <c r="O3048" s="1"/>
      <c r="P3048" s="2"/>
      <c r="Q3048" s="3"/>
      <c r="R3048" s="5"/>
    </row>
    <row r="3049" spans="2:18" x14ac:dyDescent="0.3">
      <c r="B3049" s="22" t="s">
        <v>10</v>
      </c>
      <c r="C3049" s="22">
        <v>1185732</v>
      </c>
      <c r="D3049" s="23">
        <v>44289</v>
      </c>
      <c r="E3049" s="22" t="s">
        <v>30</v>
      </c>
      <c r="F3049" s="22" t="s">
        <v>106</v>
      </c>
      <c r="G3049" s="22" t="s">
        <v>107</v>
      </c>
      <c r="H3049" s="22" t="s">
        <v>15</v>
      </c>
      <c r="I3049" s="24">
        <v>0.20000000000000004</v>
      </c>
      <c r="J3049" s="25">
        <v>1500</v>
      </c>
      <c r="K3049" s="26">
        <f>I3049*J3049</f>
        <v>300.00000000000006</v>
      </c>
      <c r="L3049" s="26">
        <f>K3049*M3049</f>
        <v>105.00000000000001</v>
      </c>
      <c r="M3049" s="27">
        <v>0.35</v>
      </c>
      <c r="O3049" s="1"/>
      <c r="P3049" s="2"/>
      <c r="Q3049" s="3"/>
      <c r="R3049" s="5"/>
    </row>
    <row r="3050" spans="2:18" x14ac:dyDescent="0.3">
      <c r="B3050" s="22" t="s">
        <v>10</v>
      </c>
      <c r="C3050" s="22">
        <v>1185732</v>
      </c>
      <c r="D3050" s="23">
        <v>44289</v>
      </c>
      <c r="E3050" s="22" t="s">
        <v>30</v>
      </c>
      <c r="F3050" s="22" t="s">
        <v>106</v>
      </c>
      <c r="G3050" s="22" t="s">
        <v>107</v>
      </c>
      <c r="H3050" s="22" t="s">
        <v>13</v>
      </c>
      <c r="I3050" s="24">
        <v>0.10000000000000003</v>
      </c>
      <c r="J3050" s="25">
        <v>1500</v>
      </c>
      <c r="K3050" s="26">
        <f t="shared" ref="K3050:K3053" si="1000">I3050*J3050</f>
        <v>150.00000000000006</v>
      </c>
      <c r="L3050" s="26">
        <f t="shared" ref="L3050:L3053" si="1001">K3050*M3050</f>
        <v>45.000000000000014</v>
      </c>
      <c r="M3050" s="27">
        <v>0.3</v>
      </c>
      <c r="O3050" s="1"/>
      <c r="P3050" s="2"/>
      <c r="Q3050" s="3"/>
      <c r="R3050" s="5"/>
    </row>
    <row r="3051" spans="2:18" x14ac:dyDescent="0.3">
      <c r="B3051" s="22" t="s">
        <v>10</v>
      </c>
      <c r="C3051" s="22">
        <v>1185732</v>
      </c>
      <c r="D3051" s="23">
        <v>44289</v>
      </c>
      <c r="E3051" s="22" t="s">
        <v>30</v>
      </c>
      <c r="F3051" s="22" t="s">
        <v>106</v>
      </c>
      <c r="G3051" s="22" t="s">
        <v>107</v>
      </c>
      <c r="H3051" s="22" t="s">
        <v>14</v>
      </c>
      <c r="I3051" s="24">
        <v>0.14999999999999997</v>
      </c>
      <c r="J3051" s="25">
        <v>750</v>
      </c>
      <c r="K3051" s="26">
        <f t="shared" si="1000"/>
        <v>112.49999999999997</v>
      </c>
      <c r="L3051" s="26">
        <f t="shared" si="1001"/>
        <v>33.749999999999993</v>
      </c>
      <c r="M3051" s="27">
        <v>0.3</v>
      </c>
      <c r="O3051" s="1"/>
      <c r="P3051" s="2"/>
      <c r="Q3051" s="3"/>
      <c r="R3051" s="5"/>
    </row>
    <row r="3052" spans="2:18" x14ac:dyDescent="0.3">
      <c r="B3052" s="22" t="s">
        <v>10</v>
      </c>
      <c r="C3052" s="22">
        <v>1185732</v>
      </c>
      <c r="D3052" s="23">
        <v>44289</v>
      </c>
      <c r="E3052" s="22" t="s">
        <v>30</v>
      </c>
      <c r="F3052" s="22" t="s">
        <v>106</v>
      </c>
      <c r="G3052" s="22" t="s">
        <v>107</v>
      </c>
      <c r="H3052" s="22" t="s">
        <v>16</v>
      </c>
      <c r="I3052" s="24">
        <v>0.6</v>
      </c>
      <c r="J3052" s="25">
        <v>1000</v>
      </c>
      <c r="K3052" s="26">
        <f t="shared" si="1000"/>
        <v>600</v>
      </c>
      <c r="L3052" s="26">
        <f t="shared" si="1001"/>
        <v>300</v>
      </c>
      <c r="M3052" s="27">
        <v>0.5</v>
      </c>
      <c r="O3052" s="1"/>
      <c r="P3052" s="2"/>
      <c r="Q3052" s="3"/>
      <c r="R3052" s="5"/>
    </row>
    <row r="3053" spans="2:18" x14ac:dyDescent="0.3">
      <c r="B3053" s="22" t="s">
        <v>10</v>
      </c>
      <c r="C3053" s="22">
        <v>1185732</v>
      </c>
      <c r="D3053" s="23">
        <v>44289</v>
      </c>
      <c r="E3053" s="22" t="s">
        <v>30</v>
      </c>
      <c r="F3053" s="22" t="s">
        <v>106</v>
      </c>
      <c r="G3053" s="22" t="s">
        <v>107</v>
      </c>
      <c r="H3053" s="22" t="s">
        <v>17</v>
      </c>
      <c r="I3053" s="24">
        <v>0.5</v>
      </c>
      <c r="J3053" s="25">
        <v>2250</v>
      </c>
      <c r="K3053" s="26">
        <f t="shared" si="1000"/>
        <v>1125</v>
      </c>
      <c r="L3053" s="26">
        <f t="shared" si="1001"/>
        <v>450</v>
      </c>
      <c r="M3053" s="27">
        <v>0.4</v>
      </c>
      <c r="O3053" s="1"/>
      <c r="P3053" s="2"/>
      <c r="Q3053" s="3"/>
      <c r="R3053" s="5"/>
    </row>
    <row r="3054" spans="2:18" x14ac:dyDescent="0.3">
      <c r="B3054" s="22" t="s">
        <v>10</v>
      </c>
      <c r="C3054" s="22">
        <v>1185732</v>
      </c>
      <c r="D3054" s="23">
        <v>44320</v>
      </c>
      <c r="E3054" s="22" t="s">
        <v>30</v>
      </c>
      <c r="F3054" s="22" t="s">
        <v>106</v>
      </c>
      <c r="G3054" s="22" t="s">
        <v>107</v>
      </c>
      <c r="H3054" s="22" t="s">
        <v>12</v>
      </c>
      <c r="I3054" s="24">
        <v>0.6</v>
      </c>
      <c r="J3054" s="25">
        <v>4950</v>
      </c>
      <c r="K3054" s="26">
        <f>I3054*J3054</f>
        <v>2970</v>
      </c>
      <c r="L3054" s="26">
        <f>K3054*M3054</f>
        <v>891</v>
      </c>
      <c r="M3054" s="27">
        <v>0.3</v>
      </c>
      <c r="O3054" s="1"/>
      <c r="P3054" s="2"/>
      <c r="Q3054" s="3"/>
      <c r="R3054" s="5"/>
    </row>
    <row r="3055" spans="2:18" x14ac:dyDescent="0.3">
      <c r="B3055" s="22" t="s">
        <v>10</v>
      </c>
      <c r="C3055" s="22">
        <v>1185732</v>
      </c>
      <c r="D3055" s="23">
        <v>44320</v>
      </c>
      <c r="E3055" s="22" t="s">
        <v>30</v>
      </c>
      <c r="F3055" s="22" t="s">
        <v>106</v>
      </c>
      <c r="G3055" s="22" t="s">
        <v>107</v>
      </c>
      <c r="H3055" s="22" t="s">
        <v>15</v>
      </c>
      <c r="I3055" s="24">
        <v>0.4</v>
      </c>
      <c r="J3055" s="25">
        <v>2000</v>
      </c>
      <c r="K3055" s="26">
        <f>I3055*J3055</f>
        <v>800</v>
      </c>
      <c r="L3055" s="26">
        <f>K3055*M3055</f>
        <v>280</v>
      </c>
      <c r="M3055" s="27">
        <v>0.35</v>
      </c>
      <c r="O3055" s="1"/>
      <c r="P3055" s="2"/>
      <c r="Q3055" s="3"/>
      <c r="R3055" s="5"/>
    </row>
    <row r="3056" spans="2:18" x14ac:dyDescent="0.3">
      <c r="B3056" s="22" t="s">
        <v>10</v>
      </c>
      <c r="C3056" s="22">
        <v>1185732</v>
      </c>
      <c r="D3056" s="23">
        <v>44320</v>
      </c>
      <c r="E3056" s="22" t="s">
        <v>30</v>
      </c>
      <c r="F3056" s="22" t="s">
        <v>106</v>
      </c>
      <c r="G3056" s="22" t="s">
        <v>107</v>
      </c>
      <c r="H3056" s="22" t="s">
        <v>13</v>
      </c>
      <c r="I3056" s="24">
        <v>0.35000000000000003</v>
      </c>
      <c r="J3056" s="25">
        <v>1750</v>
      </c>
      <c r="K3056" s="26">
        <f t="shared" ref="K3056:K3059" si="1002">I3056*J3056</f>
        <v>612.50000000000011</v>
      </c>
      <c r="L3056" s="26">
        <f t="shared" ref="L3056:L3059" si="1003">K3056*M3056</f>
        <v>183.75000000000003</v>
      </c>
      <c r="M3056" s="27">
        <v>0.3</v>
      </c>
      <c r="O3056" s="1"/>
      <c r="P3056" s="2"/>
      <c r="Q3056" s="3"/>
      <c r="R3056" s="5"/>
    </row>
    <row r="3057" spans="2:18" x14ac:dyDescent="0.3">
      <c r="B3057" s="22" t="s">
        <v>10</v>
      </c>
      <c r="C3057" s="22">
        <v>1185732</v>
      </c>
      <c r="D3057" s="23">
        <v>44320</v>
      </c>
      <c r="E3057" s="22" t="s">
        <v>30</v>
      </c>
      <c r="F3057" s="22" t="s">
        <v>106</v>
      </c>
      <c r="G3057" s="22" t="s">
        <v>107</v>
      </c>
      <c r="H3057" s="22" t="s">
        <v>14</v>
      </c>
      <c r="I3057" s="24">
        <v>0.35000000000000003</v>
      </c>
      <c r="J3057" s="25">
        <v>1500</v>
      </c>
      <c r="K3057" s="26">
        <f t="shared" si="1002"/>
        <v>525</v>
      </c>
      <c r="L3057" s="26">
        <f t="shared" si="1003"/>
        <v>157.5</v>
      </c>
      <c r="M3057" s="27">
        <v>0.3</v>
      </c>
      <c r="O3057" s="1"/>
      <c r="P3057" s="2"/>
      <c r="Q3057" s="3"/>
      <c r="R3057" s="5"/>
    </row>
    <row r="3058" spans="2:18" x14ac:dyDescent="0.3">
      <c r="B3058" s="22" t="s">
        <v>10</v>
      </c>
      <c r="C3058" s="22">
        <v>1185732</v>
      </c>
      <c r="D3058" s="23">
        <v>44320</v>
      </c>
      <c r="E3058" s="22" t="s">
        <v>30</v>
      </c>
      <c r="F3058" s="22" t="s">
        <v>106</v>
      </c>
      <c r="G3058" s="22" t="s">
        <v>107</v>
      </c>
      <c r="H3058" s="22" t="s">
        <v>16</v>
      </c>
      <c r="I3058" s="24">
        <v>0.44999999999999996</v>
      </c>
      <c r="J3058" s="25">
        <v>1750</v>
      </c>
      <c r="K3058" s="26">
        <f t="shared" si="1002"/>
        <v>787.49999999999989</v>
      </c>
      <c r="L3058" s="26">
        <f t="shared" si="1003"/>
        <v>393.74999999999994</v>
      </c>
      <c r="M3058" s="27">
        <v>0.5</v>
      </c>
      <c r="O3058" s="1"/>
      <c r="P3058" s="2"/>
      <c r="Q3058" s="3"/>
      <c r="R3058" s="5"/>
    </row>
    <row r="3059" spans="2:18" x14ac:dyDescent="0.3">
      <c r="B3059" s="22" t="s">
        <v>10</v>
      </c>
      <c r="C3059" s="22">
        <v>1185732</v>
      </c>
      <c r="D3059" s="23">
        <v>44320</v>
      </c>
      <c r="E3059" s="22" t="s">
        <v>30</v>
      </c>
      <c r="F3059" s="22" t="s">
        <v>106</v>
      </c>
      <c r="G3059" s="22" t="s">
        <v>107</v>
      </c>
      <c r="H3059" s="22" t="s">
        <v>17</v>
      </c>
      <c r="I3059" s="24">
        <v>0.49999999999999994</v>
      </c>
      <c r="J3059" s="25">
        <v>3000</v>
      </c>
      <c r="K3059" s="26">
        <f t="shared" si="1002"/>
        <v>1499.9999999999998</v>
      </c>
      <c r="L3059" s="26">
        <f t="shared" si="1003"/>
        <v>599.99999999999989</v>
      </c>
      <c r="M3059" s="27">
        <v>0.4</v>
      </c>
      <c r="O3059" s="1"/>
      <c r="P3059" s="2"/>
      <c r="Q3059" s="3"/>
      <c r="R3059" s="5"/>
    </row>
    <row r="3060" spans="2:18" x14ac:dyDescent="0.3">
      <c r="B3060" s="22" t="s">
        <v>10</v>
      </c>
      <c r="C3060" s="22">
        <v>1185732</v>
      </c>
      <c r="D3060" s="23">
        <v>44350</v>
      </c>
      <c r="E3060" s="22" t="s">
        <v>30</v>
      </c>
      <c r="F3060" s="22" t="s">
        <v>106</v>
      </c>
      <c r="G3060" s="22" t="s">
        <v>107</v>
      </c>
      <c r="H3060" s="22" t="s">
        <v>12</v>
      </c>
      <c r="I3060" s="24">
        <v>0.35000000000000003</v>
      </c>
      <c r="J3060" s="25">
        <v>5500</v>
      </c>
      <c r="K3060" s="26">
        <f>I3060*J3060</f>
        <v>1925.0000000000002</v>
      </c>
      <c r="L3060" s="26">
        <f>K3060*M3060</f>
        <v>577.5</v>
      </c>
      <c r="M3060" s="27">
        <v>0.3</v>
      </c>
      <c r="O3060" s="1"/>
      <c r="P3060" s="2"/>
      <c r="Q3060" s="3"/>
      <c r="R3060" s="5"/>
    </row>
    <row r="3061" spans="2:18" x14ac:dyDescent="0.3">
      <c r="B3061" s="22" t="s">
        <v>10</v>
      </c>
      <c r="C3061" s="22">
        <v>1185732</v>
      </c>
      <c r="D3061" s="23">
        <v>44350</v>
      </c>
      <c r="E3061" s="22" t="s">
        <v>30</v>
      </c>
      <c r="F3061" s="22" t="s">
        <v>106</v>
      </c>
      <c r="G3061" s="22" t="s">
        <v>107</v>
      </c>
      <c r="H3061" s="22" t="s">
        <v>15</v>
      </c>
      <c r="I3061" s="24">
        <v>0.3000000000000001</v>
      </c>
      <c r="J3061" s="25">
        <v>3000</v>
      </c>
      <c r="K3061" s="26">
        <f>I3061*J3061</f>
        <v>900.00000000000034</v>
      </c>
      <c r="L3061" s="26">
        <f>K3061*M3061</f>
        <v>315.00000000000011</v>
      </c>
      <c r="M3061" s="27">
        <v>0.35</v>
      </c>
      <c r="O3061" s="1"/>
      <c r="P3061" s="2"/>
      <c r="Q3061" s="3"/>
      <c r="R3061" s="5"/>
    </row>
    <row r="3062" spans="2:18" x14ac:dyDescent="0.3">
      <c r="B3062" s="22" t="s">
        <v>10</v>
      </c>
      <c r="C3062" s="22">
        <v>1185732</v>
      </c>
      <c r="D3062" s="23">
        <v>44350</v>
      </c>
      <c r="E3062" s="22" t="s">
        <v>30</v>
      </c>
      <c r="F3062" s="22" t="s">
        <v>106</v>
      </c>
      <c r="G3062" s="22" t="s">
        <v>107</v>
      </c>
      <c r="H3062" s="22" t="s">
        <v>13</v>
      </c>
      <c r="I3062" s="24">
        <v>0.25000000000000006</v>
      </c>
      <c r="J3062" s="25">
        <v>2000</v>
      </c>
      <c r="K3062" s="26">
        <f t="shared" ref="K3062:K3065" si="1004">I3062*J3062</f>
        <v>500.00000000000011</v>
      </c>
      <c r="L3062" s="26">
        <f t="shared" ref="L3062:L3065" si="1005">K3062*M3062</f>
        <v>150.00000000000003</v>
      </c>
      <c r="M3062" s="27">
        <v>0.3</v>
      </c>
      <c r="O3062" s="1"/>
      <c r="P3062" s="2"/>
      <c r="Q3062" s="3"/>
      <c r="R3062" s="5"/>
    </row>
    <row r="3063" spans="2:18" x14ac:dyDescent="0.3">
      <c r="B3063" s="22" t="s">
        <v>10</v>
      </c>
      <c r="C3063" s="22">
        <v>1185732</v>
      </c>
      <c r="D3063" s="23">
        <v>44350</v>
      </c>
      <c r="E3063" s="22" t="s">
        <v>30</v>
      </c>
      <c r="F3063" s="22" t="s">
        <v>106</v>
      </c>
      <c r="G3063" s="22" t="s">
        <v>107</v>
      </c>
      <c r="H3063" s="22" t="s">
        <v>14</v>
      </c>
      <c r="I3063" s="24">
        <v>0.25000000000000006</v>
      </c>
      <c r="J3063" s="25">
        <v>1750</v>
      </c>
      <c r="K3063" s="26">
        <f t="shared" si="1004"/>
        <v>437.50000000000011</v>
      </c>
      <c r="L3063" s="26">
        <f t="shared" si="1005"/>
        <v>131.25000000000003</v>
      </c>
      <c r="M3063" s="27">
        <v>0.3</v>
      </c>
      <c r="O3063" s="1"/>
      <c r="P3063" s="2"/>
      <c r="Q3063" s="3"/>
      <c r="R3063" s="5"/>
    </row>
    <row r="3064" spans="2:18" x14ac:dyDescent="0.3">
      <c r="B3064" s="22" t="s">
        <v>10</v>
      </c>
      <c r="C3064" s="22">
        <v>1185732</v>
      </c>
      <c r="D3064" s="23">
        <v>44350</v>
      </c>
      <c r="E3064" s="22" t="s">
        <v>30</v>
      </c>
      <c r="F3064" s="22" t="s">
        <v>106</v>
      </c>
      <c r="G3064" s="22" t="s">
        <v>107</v>
      </c>
      <c r="H3064" s="22" t="s">
        <v>16</v>
      </c>
      <c r="I3064" s="24">
        <v>0.35000000000000003</v>
      </c>
      <c r="J3064" s="25">
        <v>1750</v>
      </c>
      <c r="K3064" s="26">
        <f t="shared" si="1004"/>
        <v>612.50000000000011</v>
      </c>
      <c r="L3064" s="26">
        <f t="shared" si="1005"/>
        <v>306.25000000000006</v>
      </c>
      <c r="M3064" s="27">
        <v>0.5</v>
      </c>
      <c r="O3064" s="1"/>
      <c r="P3064" s="2"/>
      <c r="Q3064" s="3"/>
      <c r="R3064" s="5"/>
    </row>
    <row r="3065" spans="2:18" x14ac:dyDescent="0.3">
      <c r="B3065" s="22" t="s">
        <v>10</v>
      </c>
      <c r="C3065" s="22">
        <v>1185732</v>
      </c>
      <c r="D3065" s="23">
        <v>44350</v>
      </c>
      <c r="E3065" s="22" t="s">
        <v>30</v>
      </c>
      <c r="F3065" s="22" t="s">
        <v>106</v>
      </c>
      <c r="G3065" s="22" t="s">
        <v>107</v>
      </c>
      <c r="H3065" s="22" t="s">
        <v>17</v>
      </c>
      <c r="I3065" s="24">
        <v>0.55000000000000004</v>
      </c>
      <c r="J3065" s="25">
        <v>3250</v>
      </c>
      <c r="K3065" s="26">
        <f t="shared" si="1004"/>
        <v>1787.5000000000002</v>
      </c>
      <c r="L3065" s="26">
        <f t="shared" si="1005"/>
        <v>715.00000000000011</v>
      </c>
      <c r="M3065" s="27">
        <v>0.4</v>
      </c>
      <c r="O3065" s="1"/>
      <c r="P3065" s="2"/>
      <c r="Q3065" s="3"/>
      <c r="R3065" s="5"/>
    </row>
    <row r="3066" spans="2:18" x14ac:dyDescent="0.3">
      <c r="B3066" s="22" t="s">
        <v>10</v>
      </c>
      <c r="C3066" s="22">
        <v>1185732</v>
      </c>
      <c r="D3066" s="23">
        <v>44379</v>
      </c>
      <c r="E3066" s="22" t="s">
        <v>30</v>
      </c>
      <c r="F3066" s="22" t="s">
        <v>106</v>
      </c>
      <c r="G3066" s="22" t="s">
        <v>107</v>
      </c>
      <c r="H3066" s="22" t="s">
        <v>12</v>
      </c>
      <c r="I3066" s="24">
        <v>0.5</v>
      </c>
      <c r="J3066" s="25">
        <v>5500</v>
      </c>
      <c r="K3066" s="26">
        <f>I3066*J3066</f>
        <v>2750</v>
      </c>
      <c r="L3066" s="26">
        <f>K3066*M3066</f>
        <v>825</v>
      </c>
      <c r="M3066" s="27">
        <v>0.3</v>
      </c>
      <c r="O3066" s="1"/>
      <c r="P3066" s="2"/>
      <c r="Q3066" s="3"/>
      <c r="R3066" s="5"/>
    </row>
    <row r="3067" spans="2:18" x14ac:dyDescent="0.3">
      <c r="B3067" s="22" t="s">
        <v>10</v>
      </c>
      <c r="C3067" s="22">
        <v>1185732</v>
      </c>
      <c r="D3067" s="23">
        <v>44379</v>
      </c>
      <c r="E3067" s="22" t="s">
        <v>30</v>
      </c>
      <c r="F3067" s="22" t="s">
        <v>106</v>
      </c>
      <c r="G3067" s="22" t="s">
        <v>107</v>
      </c>
      <c r="H3067" s="22" t="s">
        <v>15</v>
      </c>
      <c r="I3067" s="24">
        <v>0.45000000000000007</v>
      </c>
      <c r="J3067" s="25">
        <v>3000</v>
      </c>
      <c r="K3067" s="26">
        <f>I3067*J3067</f>
        <v>1350.0000000000002</v>
      </c>
      <c r="L3067" s="26">
        <f>K3067*M3067</f>
        <v>472.50000000000006</v>
      </c>
      <c r="M3067" s="27">
        <v>0.35</v>
      </c>
      <c r="O3067" s="1"/>
      <c r="P3067" s="2"/>
      <c r="Q3067" s="3"/>
      <c r="R3067" s="5"/>
    </row>
    <row r="3068" spans="2:18" x14ac:dyDescent="0.3">
      <c r="B3068" s="22" t="s">
        <v>10</v>
      </c>
      <c r="C3068" s="22">
        <v>1185732</v>
      </c>
      <c r="D3068" s="23">
        <v>44379</v>
      </c>
      <c r="E3068" s="22" t="s">
        <v>30</v>
      </c>
      <c r="F3068" s="22" t="s">
        <v>106</v>
      </c>
      <c r="G3068" s="22" t="s">
        <v>107</v>
      </c>
      <c r="H3068" s="22" t="s">
        <v>13</v>
      </c>
      <c r="I3068" s="24">
        <v>0.4</v>
      </c>
      <c r="J3068" s="25">
        <v>2250</v>
      </c>
      <c r="K3068" s="26">
        <f t="shared" ref="K3068:K3071" si="1006">I3068*J3068</f>
        <v>900</v>
      </c>
      <c r="L3068" s="26">
        <f t="shared" ref="L3068:L3071" si="1007">K3068*M3068</f>
        <v>270</v>
      </c>
      <c r="M3068" s="27">
        <v>0.3</v>
      </c>
      <c r="O3068" s="1"/>
      <c r="P3068" s="2"/>
      <c r="Q3068" s="3"/>
      <c r="R3068" s="5"/>
    </row>
    <row r="3069" spans="2:18" x14ac:dyDescent="0.3">
      <c r="B3069" s="22" t="s">
        <v>10</v>
      </c>
      <c r="C3069" s="22">
        <v>1185732</v>
      </c>
      <c r="D3069" s="23">
        <v>44379</v>
      </c>
      <c r="E3069" s="22" t="s">
        <v>30</v>
      </c>
      <c r="F3069" s="22" t="s">
        <v>106</v>
      </c>
      <c r="G3069" s="22" t="s">
        <v>107</v>
      </c>
      <c r="H3069" s="22" t="s">
        <v>14</v>
      </c>
      <c r="I3069" s="24">
        <v>0.4</v>
      </c>
      <c r="J3069" s="25">
        <v>1750</v>
      </c>
      <c r="K3069" s="26">
        <f t="shared" si="1006"/>
        <v>700</v>
      </c>
      <c r="L3069" s="26">
        <f t="shared" si="1007"/>
        <v>210</v>
      </c>
      <c r="M3069" s="27">
        <v>0.3</v>
      </c>
      <c r="O3069" s="1"/>
      <c r="P3069" s="2"/>
      <c r="Q3069" s="3"/>
      <c r="R3069" s="5"/>
    </row>
    <row r="3070" spans="2:18" x14ac:dyDescent="0.3">
      <c r="B3070" s="22" t="s">
        <v>10</v>
      </c>
      <c r="C3070" s="22">
        <v>1185732</v>
      </c>
      <c r="D3070" s="23">
        <v>44379</v>
      </c>
      <c r="E3070" s="22" t="s">
        <v>30</v>
      </c>
      <c r="F3070" s="22" t="s">
        <v>106</v>
      </c>
      <c r="G3070" s="22" t="s">
        <v>107</v>
      </c>
      <c r="H3070" s="22" t="s">
        <v>16</v>
      </c>
      <c r="I3070" s="24">
        <v>0.5</v>
      </c>
      <c r="J3070" s="25">
        <v>2000</v>
      </c>
      <c r="K3070" s="26">
        <f t="shared" si="1006"/>
        <v>1000</v>
      </c>
      <c r="L3070" s="26">
        <f t="shared" si="1007"/>
        <v>500</v>
      </c>
      <c r="M3070" s="27">
        <v>0.5</v>
      </c>
      <c r="O3070" s="1"/>
      <c r="P3070" s="2"/>
      <c r="Q3070" s="3"/>
      <c r="R3070" s="5"/>
    </row>
    <row r="3071" spans="2:18" x14ac:dyDescent="0.3">
      <c r="B3071" s="22" t="s">
        <v>10</v>
      </c>
      <c r="C3071" s="22">
        <v>1185732</v>
      </c>
      <c r="D3071" s="23">
        <v>44379</v>
      </c>
      <c r="E3071" s="22" t="s">
        <v>30</v>
      </c>
      <c r="F3071" s="22" t="s">
        <v>106</v>
      </c>
      <c r="G3071" s="22" t="s">
        <v>107</v>
      </c>
      <c r="H3071" s="22" t="s">
        <v>17</v>
      </c>
      <c r="I3071" s="24">
        <v>0.55000000000000004</v>
      </c>
      <c r="J3071" s="25">
        <v>3750</v>
      </c>
      <c r="K3071" s="26">
        <f t="shared" si="1006"/>
        <v>2062.5</v>
      </c>
      <c r="L3071" s="26">
        <f t="shared" si="1007"/>
        <v>825</v>
      </c>
      <c r="M3071" s="27">
        <v>0.4</v>
      </c>
      <c r="O3071" s="1"/>
      <c r="P3071" s="2"/>
      <c r="Q3071" s="3"/>
      <c r="R3071" s="5"/>
    </row>
    <row r="3072" spans="2:18" x14ac:dyDescent="0.3">
      <c r="B3072" s="22" t="s">
        <v>10</v>
      </c>
      <c r="C3072" s="22">
        <v>1185732</v>
      </c>
      <c r="D3072" s="23">
        <v>44411</v>
      </c>
      <c r="E3072" s="22" t="s">
        <v>30</v>
      </c>
      <c r="F3072" s="22" t="s">
        <v>106</v>
      </c>
      <c r="G3072" s="22" t="s">
        <v>107</v>
      </c>
      <c r="H3072" s="22" t="s">
        <v>12</v>
      </c>
      <c r="I3072" s="24">
        <v>0.5</v>
      </c>
      <c r="J3072" s="25">
        <v>5250</v>
      </c>
      <c r="K3072" s="26">
        <f>I3072*J3072</f>
        <v>2625</v>
      </c>
      <c r="L3072" s="26">
        <f>K3072*M3072</f>
        <v>787.5</v>
      </c>
      <c r="M3072" s="27">
        <v>0.3</v>
      </c>
      <c r="O3072" s="1"/>
      <c r="P3072" s="2"/>
      <c r="Q3072" s="3"/>
      <c r="R3072" s="5"/>
    </row>
    <row r="3073" spans="2:18" x14ac:dyDescent="0.3">
      <c r="B3073" s="22" t="s">
        <v>10</v>
      </c>
      <c r="C3073" s="22">
        <v>1185732</v>
      </c>
      <c r="D3073" s="23">
        <v>44411</v>
      </c>
      <c r="E3073" s="22" t="s">
        <v>30</v>
      </c>
      <c r="F3073" s="22" t="s">
        <v>106</v>
      </c>
      <c r="G3073" s="22" t="s">
        <v>107</v>
      </c>
      <c r="H3073" s="22" t="s">
        <v>15</v>
      </c>
      <c r="I3073" s="24">
        <v>0.45000000000000007</v>
      </c>
      <c r="J3073" s="25">
        <v>3000</v>
      </c>
      <c r="K3073" s="26">
        <f>I3073*J3073</f>
        <v>1350.0000000000002</v>
      </c>
      <c r="L3073" s="26">
        <f>K3073*M3073</f>
        <v>472.50000000000006</v>
      </c>
      <c r="M3073" s="27">
        <v>0.35</v>
      </c>
      <c r="O3073" s="1"/>
      <c r="P3073" s="2"/>
      <c r="Q3073" s="3"/>
      <c r="R3073" s="5"/>
    </row>
    <row r="3074" spans="2:18" x14ac:dyDescent="0.3">
      <c r="B3074" s="22" t="s">
        <v>10</v>
      </c>
      <c r="C3074" s="22">
        <v>1185732</v>
      </c>
      <c r="D3074" s="23">
        <v>44411</v>
      </c>
      <c r="E3074" s="22" t="s">
        <v>30</v>
      </c>
      <c r="F3074" s="22" t="s">
        <v>106</v>
      </c>
      <c r="G3074" s="22" t="s">
        <v>107</v>
      </c>
      <c r="H3074" s="22" t="s">
        <v>13</v>
      </c>
      <c r="I3074" s="24">
        <v>0.4</v>
      </c>
      <c r="J3074" s="25">
        <v>2250</v>
      </c>
      <c r="K3074" s="26">
        <f t="shared" ref="K3074:K3077" si="1008">I3074*J3074</f>
        <v>900</v>
      </c>
      <c r="L3074" s="26">
        <f t="shared" ref="L3074:L3077" si="1009">K3074*M3074</f>
        <v>270</v>
      </c>
      <c r="M3074" s="27">
        <v>0.3</v>
      </c>
      <c r="O3074" s="1"/>
      <c r="P3074" s="2"/>
      <c r="Q3074" s="3"/>
      <c r="R3074" s="5"/>
    </row>
    <row r="3075" spans="2:18" x14ac:dyDescent="0.3">
      <c r="B3075" s="22" t="s">
        <v>10</v>
      </c>
      <c r="C3075" s="22">
        <v>1185732</v>
      </c>
      <c r="D3075" s="23">
        <v>44411</v>
      </c>
      <c r="E3075" s="22" t="s">
        <v>30</v>
      </c>
      <c r="F3075" s="22" t="s">
        <v>106</v>
      </c>
      <c r="G3075" s="22" t="s">
        <v>107</v>
      </c>
      <c r="H3075" s="22" t="s">
        <v>14</v>
      </c>
      <c r="I3075" s="24">
        <v>0.4</v>
      </c>
      <c r="J3075" s="25">
        <v>2000</v>
      </c>
      <c r="K3075" s="26">
        <f t="shared" si="1008"/>
        <v>800</v>
      </c>
      <c r="L3075" s="26">
        <f t="shared" si="1009"/>
        <v>240</v>
      </c>
      <c r="M3075" s="27">
        <v>0.3</v>
      </c>
      <c r="O3075" s="1"/>
      <c r="P3075" s="2"/>
      <c r="Q3075" s="3"/>
      <c r="R3075" s="5"/>
    </row>
    <row r="3076" spans="2:18" x14ac:dyDescent="0.3">
      <c r="B3076" s="22" t="s">
        <v>10</v>
      </c>
      <c r="C3076" s="22">
        <v>1185732</v>
      </c>
      <c r="D3076" s="23">
        <v>44411</v>
      </c>
      <c r="E3076" s="22" t="s">
        <v>30</v>
      </c>
      <c r="F3076" s="22" t="s">
        <v>106</v>
      </c>
      <c r="G3076" s="22" t="s">
        <v>107</v>
      </c>
      <c r="H3076" s="22" t="s">
        <v>16</v>
      </c>
      <c r="I3076" s="24">
        <v>0.5</v>
      </c>
      <c r="J3076" s="25">
        <v>1750</v>
      </c>
      <c r="K3076" s="26">
        <f t="shared" si="1008"/>
        <v>875</v>
      </c>
      <c r="L3076" s="26">
        <f t="shared" si="1009"/>
        <v>437.5</v>
      </c>
      <c r="M3076" s="27">
        <v>0.5</v>
      </c>
      <c r="O3076" s="1"/>
      <c r="P3076" s="2"/>
      <c r="Q3076" s="3"/>
      <c r="R3076" s="5"/>
    </row>
    <row r="3077" spans="2:18" x14ac:dyDescent="0.3">
      <c r="B3077" s="22" t="s">
        <v>10</v>
      </c>
      <c r="C3077" s="22">
        <v>1185732</v>
      </c>
      <c r="D3077" s="23">
        <v>44411</v>
      </c>
      <c r="E3077" s="22" t="s">
        <v>30</v>
      </c>
      <c r="F3077" s="22" t="s">
        <v>106</v>
      </c>
      <c r="G3077" s="22" t="s">
        <v>107</v>
      </c>
      <c r="H3077" s="22" t="s">
        <v>17</v>
      </c>
      <c r="I3077" s="24">
        <v>0.55000000000000004</v>
      </c>
      <c r="J3077" s="25">
        <v>3500</v>
      </c>
      <c r="K3077" s="26">
        <f t="shared" si="1008"/>
        <v>1925.0000000000002</v>
      </c>
      <c r="L3077" s="26">
        <f t="shared" si="1009"/>
        <v>770.00000000000011</v>
      </c>
      <c r="M3077" s="27">
        <v>0.4</v>
      </c>
      <c r="O3077" s="1"/>
      <c r="P3077" s="2"/>
      <c r="Q3077" s="3"/>
      <c r="R3077" s="5"/>
    </row>
    <row r="3078" spans="2:18" x14ac:dyDescent="0.3">
      <c r="B3078" s="22" t="s">
        <v>10</v>
      </c>
      <c r="C3078" s="22">
        <v>1185732</v>
      </c>
      <c r="D3078" s="23">
        <v>44443</v>
      </c>
      <c r="E3078" s="22" t="s">
        <v>30</v>
      </c>
      <c r="F3078" s="22" t="s">
        <v>106</v>
      </c>
      <c r="G3078" s="22" t="s">
        <v>107</v>
      </c>
      <c r="H3078" s="22" t="s">
        <v>12</v>
      </c>
      <c r="I3078" s="24">
        <v>0.35000000000000003</v>
      </c>
      <c r="J3078" s="25">
        <v>4750</v>
      </c>
      <c r="K3078" s="26">
        <f>I3078*J3078</f>
        <v>1662.5000000000002</v>
      </c>
      <c r="L3078" s="26">
        <f>K3078*M3078</f>
        <v>498.75000000000006</v>
      </c>
      <c r="M3078" s="27">
        <v>0.3</v>
      </c>
      <c r="O3078" s="1"/>
      <c r="P3078" s="2"/>
      <c r="Q3078" s="3"/>
      <c r="R3078" s="5"/>
    </row>
    <row r="3079" spans="2:18" x14ac:dyDescent="0.3">
      <c r="B3079" s="22" t="s">
        <v>10</v>
      </c>
      <c r="C3079" s="22">
        <v>1185732</v>
      </c>
      <c r="D3079" s="23">
        <v>44443</v>
      </c>
      <c r="E3079" s="22" t="s">
        <v>30</v>
      </c>
      <c r="F3079" s="22" t="s">
        <v>106</v>
      </c>
      <c r="G3079" s="22" t="s">
        <v>107</v>
      </c>
      <c r="H3079" s="22" t="s">
        <v>15</v>
      </c>
      <c r="I3079" s="24">
        <v>0.3000000000000001</v>
      </c>
      <c r="J3079" s="25">
        <v>2500</v>
      </c>
      <c r="K3079" s="26">
        <f>I3079*J3079</f>
        <v>750.00000000000023</v>
      </c>
      <c r="L3079" s="26">
        <f>K3079*M3079</f>
        <v>262.50000000000006</v>
      </c>
      <c r="M3079" s="27">
        <v>0.35</v>
      </c>
      <c r="O3079" s="1"/>
      <c r="P3079" s="2"/>
      <c r="Q3079" s="3"/>
      <c r="R3079" s="5"/>
    </row>
    <row r="3080" spans="2:18" x14ac:dyDescent="0.3">
      <c r="B3080" s="22" t="s">
        <v>10</v>
      </c>
      <c r="C3080" s="22">
        <v>1185732</v>
      </c>
      <c r="D3080" s="23">
        <v>44443</v>
      </c>
      <c r="E3080" s="22" t="s">
        <v>30</v>
      </c>
      <c r="F3080" s="22" t="s">
        <v>106</v>
      </c>
      <c r="G3080" s="22" t="s">
        <v>107</v>
      </c>
      <c r="H3080" s="22" t="s">
        <v>13</v>
      </c>
      <c r="I3080" s="24">
        <v>0.25000000000000006</v>
      </c>
      <c r="J3080" s="25">
        <v>1500</v>
      </c>
      <c r="K3080" s="26">
        <f t="shared" ref="K3080:K3083" si="1010">I3080*J3080</f>
        <v>375.00000000000006</v>
      </c>
      <c r="L3080" s="26">
        <f t="shared" ref="L3080:L3083" si="1011">K3080*M3080</f>
        <v>112.50000000000001</v>
      </c>
      <c r="M3080" s="27">
        <v>0.3</v>
      </c>
      <c r="O3080" s="1"/>
      <c r="P3080" s="2"/>
      <c r="Q3080" s="3"/>
      <c r="R3080" s="5"/>
    </row>
    <row r="3081" spans="2:18" x14ac:dyDescent="0.3">
      <c r="B3081" s="22" t="s">
        <v>10</v>
      </c>
      <c r="C3081" s="22">
        <v>1185732</v>
      </c>
      <c r="D3081" s="23">
        <v>44443</v>
      </c>
      <c r="E3081" s="22" t="s">
        <v>30</v>
      </c>
      <c r="F3081" s="22" t="s">
        <v>106</v>
      </c>
      <c r="G3081" s="22" t="s">
        <v>107</v>
      </c>
      <c r="H3081" s="22" t="s">
        <v>14</v>
      </c>
      <c r="I3081" s="24">
        <v>0.25000000000000006</v>
      </c>
      <c r="J3081" s="25">
        <v>1250</v>
      </c>
      <c r="K3081" s="26">
        <f t="shared" si="1010"/>
        <v>312.50000000000006</v>
      </c>
      <c r="L3081" s="26">
        <f t="shared" si="1011"/>
        <v>93.750000000000014</v>
      </c>
      <c r="M3081" s="27">
        <v>0.3</v>
      </c>
      <c r="O3081" s="1"/>
      <c r="P3081" s="2"/>
      <c r="Q3081" s="3"/>
      <c r="R3081" s="5"/>
    </row>
    <row r="3082" spans="2:18" x14ac:dyDescent="0.3">
      <c r="B3082" s="22" t="s">
        <v>10</v>
      </c>
      <c r="C3082" s="22">
        <v>1185732</v>
      </c>
      <c r="D3082" s="23">
        <v>44443</v>
      </c>
      <c r="E3082" s="22" t="s">
        <v>30</v>
      </c>
      <c r="F3082" s="22" t="s">
        <v>106</v>
      </c>
      <c r="G3082" s="22" t="s">
        <v>107</v>
      </c>
      <c r="H3082" s="22" t="s">
        <v>16</v>
      </c>
      <c r="I3082" s="24">
        <v>0.35000000000000003</v>
      </c>
      <c r="J3082" s="25">
        <v>1250</v>
      </c>
      <c r="K3082" s="26">
        <f t="shared" si="1010"/>
        <v>437.50000000000006</v>
      </c>
      <c r="L3082" s="26">
        <f t="shared" si="1011"/>
        <v>218.75000000000003</v>
      </c>
      <c r="M3082" s="27">
        <v>0.5</v>
      </c>
      <c r="O3082" s="1"/>
      <c r="P3082" s="2"/>
      <c r="Q3082" s="3"/>
      <c r="R3082" s="5"/>
    </row>
    <row r="3083" spans="2:18" x14ac:dyDescent="0.3">
      <c r="B3083" s="22" t="s">
        <v>10</v>
      </c>
      <c r="C3083" s="22">
        <v>1185732</v>
      </c>
      <c r="D3083" s="23">
        <v>44443</v>
      </c>
      <c r="E3083" s="22" t="s">
        <v>30</v>
      </c>
      <c r="F3083" s="22" t="s">
        <v>106</v>
      </c>
      <c r="G3083" s="22" t="s">
        <v>107</v>
      </c>
      <c r="H3083" s="22" t="s">
        <v>17</v>
      </c>
      <c r="I3083" s="24">
        <v>0.4</v>
      </c>
      <c r="J3083" s="25">
        <v>2000</v>
      </c>
      <c r="K3083" s="26">
        <f t="shared" si="1010"/>
        <v>800</v>
      </c>
      <c r="L3083" s="26">
        <f t="shared" si="1011"/>
        <v>320</v>
      </c>
      <c r="M3083" s="27">
        <v>0.4</v>
      </c>
      <c r="O3083" s="1"/>
      <c r="P3083" s="2"/>
      <c r="Q3083" s="3"/>
      <c r="R3083" s="5"/>
    </row>
    <row r="3084" spans="2:18" x14ac:dyDescent="0.3">
      <c r="B3084" s="22" t="s">
        <v>10</v>
      </c>
      <c r="C3084" s="22">
        <v>1185732</v>
      </c>
      <c r="D3084" s="23">
        <v>44472</v>
      </c>
      <c r="E3084" s="22" t="s">
        <v>30</v>
      </c>
      <c r="F3084" s="22" t="s">
        <v>106</v>
      </c>
      <c r="G3084" s="22" t="s">
        <v>107</v>
      </c>
      <c r="H3084" s="22" t="s">
        <v>12</v>
      </c>
      <c r="I3084" s="24">
        <v>0.44999999999999996</v>
      </c>
      <c r="J3084" s="25">
        <v>3750</v>
      </c>
      <c r="K3084" s="26">
        <f>I3084*J3084</f>
        <v>1687.4999999999998</v>
      </c>
      <c r="L3084" s="26">
        <f>K3084*M3084</f>
        <v>506.24999999999989</v>
      </c>
      <c r="M3084" s="27">
        <v>0.3</v>
      </c>
      <c r="O3084" s="1"/>
      <c r="P3084" s="2"/>
      <c r="Q3084" s="3"/>
      <c r="R3084" s="5"/>
    </row>
    <row r="3085" spans="2:18" x14ac:dyDescent="0.3">
      <c r="B3085" s="22" t="s">
        <v>10</v>
      </c>
      <c r="C3085" s="22">
        <v>1185732</v>
      </c>
      <c r="D3085" s="23">
        <v>44472</v>
      </c>
      <c r="E3085" s="22" t="s">
        <v>30</v>
      </c>
      <c r="F3085" s="22" t="s">
        <v>106</v>
      </c>
      <c r="G3085" s="22" t="s">
        <v>107</v>
      </c>
      <c r="H3085" s="22" t="s">
        <v>15</v>
      </c>
      <c r="I3085" s="24">
        <v>0.35000000000000003</v>
      </c>
      <c r="J3085" s="25">
        <v>2250</v>
      </c>
      <c r="K3085" s="26">
        <f>I3085*J3085</f>
        <v>787.50000000000011</v>
      </c>
      <c r="L3085" s="26">
        <f>K3085*M3085</f>
        <v>275.625</v>
      </c>
      <c r="M3085" s="27">
        <v>0.35</v>
      </c>
      <c r="O3085" s="1"/>
      <c r="P3085" s="2"/>
      <c r="Q3085" s="3"/>
      <c r="R3085" s="5"/>
    </row>
    <row r="3086" spans="2:18" x14ac:dyDescent="0.3">
      <c r="B3086" s="22" t="s">
        <v>10</v>
      </c>
      <c r="C3086" s="22">
        <v>1185732</v>
      </c>
      <c r="D3086" s="23">
        <v>44472</v>
      </c>
      <c r="E3086" s="22" t="s">
        <v>30</v>
      </c>
      <c r="F3086" s="22" t="s">
        <v>106</v>
      </c>
      <c r="G3086" s="22" t="s">
        <v>107</v>
      </c>
      <c r="H3086" s="22" t="s">
        <v>13</v>
      </c>
      <c r="I3086" s="24">
        <v>0.35000000000000003</v>
      </c>
      <c r="J3086" s="25">
        <v>1250</v>
      </c>
      <c r="K3086" s="26">
        <f t="shared" ref="K3086:K3089" si="1012">I3086*J3086</f>
        <v>437.50000000000006</v>
      </c>
      <c r="L3086" s="26">
        <f t="shared" ref="L3086:L3089" si="1013">K3086*M3086</f>
        <v>131.25</v>
      </c>
      <c r="M3086" s="27">
        <v>0.3</v>
      </c>
      <c r="O3086" s="1"/>
      <c r="P3086" s="2"/>
      <c r="Q3086" s="3"/>
      <c r="R3086" s="5"/>
    </row>
    <row r="3087" spans="2:18" x14ac:dyDescent="0.3">
      <c r="B3087" s="22" t="s">
        <v>10</v>
      </c>
      <c r="C3087" s="22">
        <v>1185732</v>
      </c>
      <c r="D3087" s="23">
        <v>44472</v>
      </c>
      <c r="E3087" s="22" t="s">
        <v>30</v>
      </c>
      <c r="F3087" s="22" t="s">
        <v>106</v>
      </c>
      <c r="G3087" s="22" t="s">
        <v>107</v>
      </c>
      <c r="H3087" s="22" t="s">
        <v>14</v>
      </c>
      <c r="I3087" s="24">
        <v>0.35000000000000003</v>
      </c>
      <c r="J3087" s="25">
        <v>1250</v>
      </c>
      <c r="K3087" s="26">
        <f t="shared" si="1012"/>
        <v>437.50000000000006</v>
      </c>
      <c r="L3087" s="26">
        <f t="shared" si="1013"/>
        <v>131.25</v>
      </c>
      <c r="M3087" s="27">
        <v>0.3</v>
      </c>
      <c r="O3087" s="1"/>
      <c r="P3087" s="2"/>
      <c r="Q3087" s="3"/>
      <c r="R3087" s="5"/>
    </row>
    <row r="3088" spans="2:18" x14ac:dyDescent="0.3">
      <c r="B3088" s="22" t="s">
        <v>10</v>
      </c>
      <c r="C3088" s="22">
        <v>1185732</v>
      </c>
      <c r="D3088" s="23">
        <v>44472</v>
      </c>
      <c r="E3088" s="22" t="s">
        <v>30</v>
      </c>
      <c r="F3088" s="22" t="s">
        <v>106</v>
      </c>
      <c r="G3088" s="22" t="s">
        <v>107</v>
      </c>
      <c r="H3088" s="22" t="s">
        <v>16</v>
      </c>
      <c r="I3088" s="24">
        <v>0.44999999999999996</v>
      </c>
      <c r="J3088" s="25">
        <v>1250</v>
      </c>
      <c r="K3088" s="26">
        <f t="shared" si="1012"/>
        <v>562.5</v>
      </c>
      <c r="L3088" s="26">
        <f t="shared" si="1013"/>
        <v>281.25</v>
      </c>
      <c r="M3088" s="27">
        <v>0.5</v>
      </c>
      <c r="O3088" s="1"/>
      <c r="P3088" s="2"/>
      <c r="Q3088" s="3"/>
      <c r="R3088" s="5"/>
    </row>
    <row r="3089" spans="1:18" x14ac:dyDescent="0.3">
      <c r="B3089" s="22" t="s">
        <v>10</v>
      </c>
      <c r="C3089" s="22">
        <v>1185732</v>
      </c>
      <c r="D3089" s="23">
        <v>44472</v>
      </c>
      <c r="E3089" s="22" t="s">
        <v>30</v>
      </c>
      <c r="F3089" s="22" t="s">
        <v>106</v>
      </c>
      <c r="G3089" s="22" t="s">
        <v>107</v>
      </c>
      <c r="H3089" s="22" t="s">
        <v>17</v>
      </c>
      <c r="I3089" s="24">
        <v>0.49999999999999983</v>
      </c>
      <c r="J3089" s="25">
        <v>2500</v>
      </c>
      <c r="K3089" s="26">
        <f t="shared" si="1012"/>
        <v>1249.9999999999995</v>
      </c>
      <c r="L3089" s="26">
        <f t="shared" si="1013"/>
        <v>499.99999999999983</v>
      </c>
      <c r="M3089" s="27">
        <v>0.4</v>
      </c>
      <c r="O3089" s="1"/>
      <c r="P3089" s="2"/>
      <c r="Q3089" s="3"/>
      <c r="R3089" s="5"/>
    </row>
    <row r="3090" spans="1:18" x14ac:dyDescent="0.3">
      <c r="B3090" s="22" t="s">
        <v>10</v>
      </c>
      <c r="C3090" s="22">
        <v>1185732</v>
      </c>
      <c r="D3090" s="23">
        <v>44503</v>
      </c>
      <c r="E3090" s="22" t="s">
        <v>30</v>
      </c>
      <c r="F3090" s="22" t="s">
        <v>106</v>
      </c>
      <c r="G3090" s="22" t="s">
        <v>107</v>
      </c>
      <c r="H3090" s="22" t="s">
        <v>12</v>
      </c>
      <c r="I3090" s="24">
        <v>0.44999999999999996</v>
      </c>
      <c r="J3090" s="25">
        <v>4000</v>
      </c>
      <c r="K3090" s="26">
        <f>I3090*J3090</f>
        <v>1799.9999999999998</v>
      </c>
      <c r="L3090" s="26">
        <f>K3090*M3090</f>
        <v>539.99999999999989</v>
      </c>
      <c r="M3090" s="27">
        <v>0.3</v>
      </c>
      <c r="O3090" s="1"/>
      <c r="P3090" s="2"/>
      <c r="Q3090" s="3"/>
      <c r="R3090" s="5"/>
    </row>
    <row r="3091" spans="1:18" x14ac:dyDescent="0.3">
      <c r="B3091" s="22" t="s">
        <v>10</v>
      </c>
      <c r="C3091" s="22">
        <v>1185732</v>
      </c>
      <c r="D3091" s="23">
        <v>44503</v>
      </c>
      <c r="E3091" s="22" t="s">
        <v>30</v>
      </c>
      <c r="F3091" s="22" t="s">
        <v>106</v>
      </c>
      <c r="G3091" s="22" t="s">
        <v>107</v>
      </c>
      <c r="H3091" s="22" t="s">
        <v>15</v>
      </c>
      <c r="I3091" s="24">
        <v>0.35000000000000003</v>
      </c>
      <c r="J3091" s="25">
        <v>3000</v>
      </c>
      <c r="K3091" s="26">
        <f>I3091*J3091</f>
        <v>1050</v>
      </c>
      <c r="L3091" s="26">
        <f>K3091*M3091</f>
        <v>367.5</v>
      </c>
      <c r="M3091" s="27">
        <v>0.35</v>
      </c>
      <c r="O3091" s="1"/>
      <c r="P3091" s="2"/>
      <c r="Q3091" s="3"/>
      <c r="R3091" s="5"/>
    </row>
    <row r="3092" spans="1:18" x14ac:dyDescent="0.3">
      <c r="B3092" s="22" t="s">
        <v>10</v>
      </c>
      <c r="C3092" s="22">
        <v>1185732</v>
      </c>
      <c r="D3092" s="23">
        <v>44503</v>
      </c>
      <c r="E3092" s="22" t="s">
        <v>30</v>
      </c>
      <c r="F3092" s="22" t="s">
        <v>106</v>
      </c>
      <c r="G3092" s="22" t="s">
        <v>107</v>
      </c>
      <c r="H3092" s="22" t="s">
        <v>13</v>
      </c>
      <c r="I3092" s="24">
        <v>0.35000000000000003</v>
      </c>
      <c r="J3092" s="25">
        <v>2450</v>
      </c>
      <c r="K3092" s="26">
        <f t="shared" ref="K3092:K3095" si="1014">I3092*J3092</f>
        <v>857.50000000000011</v>
      </c>
      <c r="L3092" s="26">
        <f t="shared" ref="L3092:L3095" si="1015">K3092*M3092</f>
        <v>257.25</v>
      </c>
      <c r="M3092" s="27">
        <v>0.3</v>
      </c>
      <c r="O3092" s="1"/>
      <c r="P3092" s="2"/>
      <c r="Q3092" s="3"/>
      <c r="R3092" s="5"/>
    </row>
    <row r="3093" spans="1:18" x14ac:dyDescent="0.3">
      <c r="B3093" s="22" t="s">
        <v>10</v>
      </c>
      <c r="C3093" s="22">
        <v>1185732</v>
      </c>
      <c r="D3093" s="23">
        <v>44503</v>
      </c>
      <c r="E3093" s="22" t="s">
        <v>30</v>
      </c>
      <c r="F3093" s="22" t="s">
        <v>106</v>
      </c>
      <c r="G3093" s="22" t="s">
        <v>107</v>
      </c>
      <c r="H3093" s="22" t="s">
        <v>14</v>
      </c>
      <c r="I3093" s="24">
        <v>0.35000000000000003</v>
      </c>
      <c r="J3093" s="25">
        <v>2250</v>
      </c>
      <c r="K3093" s="26">
        <f t="shared" si="1014"/>
        <v>787.50000000000011</v>
      </c>
      <c r="L3093" s="26">
        <f t="shared" si="1015"/>
        <v>236.25000000000003</v>
      </c>
      <c r="M3093" s="27">
        <v>0.3</v>
      </c>
      <c r="O3093" s="1"/>
      <c r="P3093" s="2"/>
      <c r="Q3093" s="3"/>
      <c r="R3093" s="5"/>
    </row>
    <row r="3094" spans="1:18" x14ac:dyDescent="0.3">
      <c r="B3094" s="22" t="s">
        <v>10</v>
      </c>
      <c r="C3094" s="22">
        <v>1185732</v>
      </c>
      <c r="D3094" s="23">
        <v>44503</v>
      </c>
      <c r="E3094" s="22" t="s">
        <v>30</v>
      </c>
      <c r="F3094" s="22" t="s">
        <v>106</v>
      </c>
      <c r="G3094" s="22" t="s">
        <v>107</v>
      </c>
      <c r="H3094" s="22" t="s">
        <v>16</v>
      </c>
      <c r="I3094" s="24">
        <v>0.6</v>
      </c>
      <c r="J3094" s="25">
        <v>2000</v>
      </c>
      <c r="K3094" s="26">
        <f t="shared" si="1014"/>
        <v>1200</v>
      </c>
      <c r="L3094" s="26">
        <f t="shared" si="1015"/>
        <v>600</v>
      </c>
      <c r="M3094" s="27">
        <v>0.5</v>
      </c>
      <c r="O3094" s="1"/>
      <c r="P3094" s="2"/>
      <c r="Q3094" s="3"/>
      <c r="R3094" s="5"/>
    </row>
    <row r="3095" spans="1:18" x14ac:dyDescent="0.3">
      <c r="B3095" s="22" t="s">
        <v>10</v>
      </c>
      <c r="C3095" s="22">
        <v>1185732</v>
      </c>
      <c r="D3095" s="23">
        <v>44503</v>
      </c>
      <c r="E3095" s="22" t="s">
        <v>30</v>
      </c>
      <c r="F3095" s="22" t="s">
        <v>106</v>
      </c>
      <c r="G3095" s="22" t="s">
        <v>107</v>
      </c>
      <c r="H3095" s="22" t="s">
        <v>17</v>
      </c>
      <c r="I3095" s="24">
        <v>0.64999999999999991</v>
      </c>
      <c r="J3095" s="25">
        <v>3000</v>
      </c>
      <c r="K3095" s="26">
        <f t="shared" si="1014"/>
        <v>1949.9999999999998</v>
      </c>
      <c r="L3095" s="26">
        <f t="shared" si="1015"/>
        <v>780</v>
      </c>
      <c r="M3095" s="27">
        <v>0.4</v>
      </c>
      <c r="O3095" s="1"/>
      <c r="P3095" s="2"/>
      <c r="Q3095" s="3"/>
      <c r="R3095" s="5"/>
    </row>
    <row r="3096" spans="1:18" x14ac:dyDescent="0.3">
      <c r="B3096" s="22" t="s">
        <v>10</v>
      </c>
      <c r="C3096" s="22">
        <v>1185732</v>
      </c>
      <c r="D3096" s="23">
        <v>44532</v>
      </c>
      <c r="E3096" s="22" t="s">
        <v>30</v>
      </c>
      <c r="F3096" s="22" t="s">
        <v>106</v>
      </c>
      <c r="G3096" s="22" t="s">
        <v>107</v>
      </c>
      <c r="H3096" s="22" t="s">
        <v>12</v>
      </c>
      <c r="I3096" s="24">
        <v>0.6</v>
      </c>
      <c r="J3096" s="25">
        <v>5500</v>
      </c>
      <c r="K3096" s="26">
        <f>I3096*J3096</f>
        <v>3300</v>
      </c>
      <c r="L3096" s="26">
        <f>K3096*M3096</f>
        <v>990</v>
      </c>
      <c r="M3096" s="27">
        <v>0.3</v>
      </c>
      <c r="O3096" s="1"/>
      <c r="P3096" s="2"/>
      <c r="Q3096" s="3"/>
      <c r="R3096" s="5"/>
    </row>
    <row r="3097" spans="1:18" x14ac:dyDescent="0.3">
      <c r="B3097" s="22" t="s">
        <v>10</v>
      </c>
      <c r="C3097" s="22">
        <v>1185732</v>
      </c>
      <c r="D3097" s="23">
        <v>44532</v>
      </c>
      <c r="E3097" s="22" t="s">
        <v>30</v>
      </c>
      <c r="F3097" s="22" t="s">
        <v>106</v>
      </c>
      <c r="G3097" s="22" t="s">
        <v>107</v>
      </c>
      <c r="H3097" s="22" t="s">
        <v>15</v>
      </c>
      <c r="I3097" s="24">
        <v>0.5</v>
      </c>
      <c r="J3097" s="25">
        <v>3500</v>
      </c>
      <c r="K3097" s="26">
        <f>I3097*J3097</f>
        <v>1750</v>
      </c>
      <c r="L3097" s="26">
        <f>K3097*M3097</f>
        <v>612.5</v>
      </c>
      <c r="M3097" s="27">
        <v>0.35</v>
      </c>
      <c r="O3097" s="1"/>
      <c r="P3097" s="2"/>
      <c r="Q3097" s="3"/>
      <c r="R3097" s="5"/>
    </row>
    <row r="3098" spans="1:18" x14ac:dyDescent="0.3">
      <c r="B3098" s="22" t="s">
        <v>10</v>
      </c>
      <c r="C3098" s="22">
        <v>1185732</v>
      </c>
      <c r="D3098" s="23">
        <v>44532</v>
      </c>
      <c r="E3098" s="22" t="s">
        <v>30</v>
      </c>
      <c r="F3098" s="22" t="s">
        <v>106</v>
      </c>
      <c r="G3098" s="22" t="s">
        <v>107</v>
      </c>
      <c r="H3098" s="22" t="s">
        <v>13</v>
      </c>
      <c r="I3098" s="24">
        <v>0.5</v>
      </c>
      <c r="J3098" s="25">
        <v>3000</v>
      </c>
      <c r="K3098" s="26">
        <f t="shared" ref="K3098:K3101" si="1016">I3098*J3098</f>
        <v>1500</v>
      </c>
      <c r="L3098" s="26">
        <f t="shared" ref="L3098:L3101" si="1017">K3098*M3098</f>
        <v>450</v>
      </c>
      <c r="M3098" s="27">
        <v>0.3</v>
      </c>
      <c r="O3098" s="1"/>
      <c r="P3098" s="2"/>
      <c r="Q3098" s="3"/>
      <c r="R3098" s="5"/>
    </row>
    <row r="3099" spans="1:18" x14ac:dyDescent="0.3">
      <c r="B3099" s="22" t="s">
        <v>10</v>
      </c>
      <c r="C3099" s="22">
        <v>1185732</v>
      </c>
      <c r="D3099" s="23">
        <v>44532</v>
      </c>
      <c r="E3099" s="22" t="s">
        <v>30</v>
      </c>
      <c r="F3099" s="22" t="s">
        <v>106</v>
      </c>
      <c r="G3099" s="22" t="s">
        <v>107</v>
      </c>
      <c r="H3099" s="22" t="s">
        <v>14</v>
      </c>
      <c r="I3099" s="24">
        <v>0.5</v>
      </c>
      <c r="J3099" s="25">
        <v>2500</v>
      </c>
      <c r="K3099" s="26">
        <f t="shared" si="1016"/>
        <v>1250</v>
      </c>
      <c r="L3099" s="26">
        <f t="shared" si="1017"/>
        <v>375</v>
      </c>
      <c r="M3099" s="27">
        <v>0.3</v>
      </c>
      <c r="O3099" s="1"/>
      <c r="P3099" s="2"/>
      <c r="Q3099" s="3"/>
      <c r="R3099" s="5"/>
    </row>
    <row r="3100" spans="1:18" x14ac:dyDescent="0.3">
      <c r="B3100" s="22" t="s">
        <v>10</v>
      </c>
      <c r="C3100" s="22">
        <v>1185732</v>
      </c>
      <c r="D3100" s="23">
        <v>44532</v>
      </c>
      <c r="E3100" s="22" t="s">
        <v>30</v>
      </c>
      <c r="F3100" s="22" t="s">
        <v>106</v>
      </c>
      <c r="G3100" s="22" t="s">
        <v>107</v>
      </c>
      <c r="H3100" s="22" t="s">
        <v>16</v>
      </c>
      <c r="I3100" s="24">
        <v>0.6</v>
      </c>
      <c r="J3100" s="25">
        <v>2500</v>
      </c>
      <c r="K3100" s="26">
        <f t="shared" si="1016"/>
        <v>1500</v>
      </c>
      <c r="L3100" s="26">
        <f t="shared" si="1017"/>
        <v>750</v>
      </c>
      <c r="M3100" s="27">
        <v>0.5</v>
      </c>
      <c r="O3100" s="1"/>
      <c r="P3100" s="2"/>
      <c r="Q3100" s="3"/>
      <c r="R3100" s="5"/>
    </row>
    <row r="3101" spans="1:18" x14ac:dyDescent="0.3">
      <c r="B3101" s="22" t="s">
        <v>10</v>
      </c>
      <c r="C3101" s="22">
        <v>1185732</v>
      </c>
      <c r="D3101" s="23">
        <v>44532</v>
      </c>
      <c r="E3101" s="22" t="s">
        <v>30</v>
      </c>
      <c r="F3101" s="22" t="s">
        <v>106</v>
      </c>
      <c r="G3101" s="22" t="s">
        <v>107</v>
      </c>
      <c r="H3101" s="22" t="s">
        <v>17</v>
      </c>
      <c r="I3101" s="24">
        <v>0.64999999999999991</v>
      </c>
      <c r="J3101" s="25">
        <v>3500</v>
      </c>
      <c r="K3101" s="26">
        <f t="shared" si="1016"/>
        <v>2274.9999999999995</v>
      </c>
      <c r="L3101" s="26">
        <f t="shared" si="1017"/>
        <v>909.99999999999989</v>
      </c>
      <c r="M3101" s="27">
        <v>0.4</v>
      </c>
      <c r="O3101" s="1"/>
      <c r="P3101" s="2"/>
      <c r="Q3101" s="3"/>
      <c r="R3101" s="5"/>
    </row>
    <row r="3102" spans="1:18" x14ac:dyDescent="0.3">
      <c r="A3102" s="8" t="s">
        <v>40</v>
      </c>
      <c r="B3102" s="22" t="s">
        <v>10</v>
      </c>
      <c r="C3102" s="22">
        <v>1185732</v>
      </c>
      <c r="D3102" s="23">
        <v>44206</v>
      </c>
      <c r="E3102" s="22" t="s">
        <v>30</v>
      </c>
      <c r="F3102" s="22" t="s">
        <v>108</v>
      </c>
      <c r="G3102" s="22" t="s">
        <v>109</v>
      </c>
      <c r="H3102" s="22" t="s">
        <v>12</v>
      </c>
      <c r="I3102" s="24">
        <v>0.35000000000000003</v>
      </c>
      <c r="J3102" s="25">
        <v>5000</v>
      </c>
      <c r="K3102" s="26">
        <f>I3102*J3102</f>
        <v>1750.0000000000002</v>
      </c>
      <c r="L3102" s="26">
        <f>K3102*M3102</f>
        <v>700.00000000000011</v>
      </c>
      <c r="M3102" s="27">
        <v>0.4</v>
      </c>
      <c r="O3102" s="1"/>
      <c r="P3102" s="2"/>
      <c r="Q3102" s="3"/>
      <c r="R3102" s="5"/>
    </row>
    <row r="3103" spans="1:18" x14ac:dyDescent="0.3">
      <c r="B3103" s="22" t="s">
        <v>10</v>
      </c>
      <c r="C3103" s="22">
        <v>1185732</v>
      </c>
      <c r="D3103" s="23">
        <v>44206</v>
      </c>
      <c r="E3103" s="22" t="s">
        <v>30</v>
      </c>
      <c r="F3103" s="22" t="s">
        <v>108</v>
      </c>
      <c r="G3103" s="22" t="s">
        <v>109</v>
      </c>
      <c r="H3103" s="22" t="s">
        <v>15</v>
      </c>
      <c r="I3103" s="24">
        <v>0.35000000000000003</v>
      </c>
      <c r="J3103" s="25">
        <v>3000</v>
      </c>
      <c r="K3103" s="26">
        <f>I3103*J3103</f>
        <v>1050</v>
      </c>
      <c r="L3103" s="26">
        <f>K3103*M3103</f>
        <v>420</v>
      </c>
      <c r="M3103" s="27">
        <v>0.4</v>
      </c>
      <c r="O3103" s="1"/>
      <c r="P3103" s="2"/>
      <c r="Q3103" s="3"/>
      <c r="R3103" s="5"/>
    </row>
    <row r="3104" spans="1:18" x14ac:dyDescent="0.3">
      <c r="B3104" s="22" t="s">
        <v>10</v>
      </c>
      <c r="C3104" s="22">
        <v>1185732</v>
      </c>
      <c r="D3104" s="23">
        <v>44206</v>
      </c>
      <c r="E3104" s="22" t="s">
        <v>30</v>
      </c>
      <c r="F3104" s="22" t="s">
        <v>108</v>
      </c>
      <c r="G3104" s="22" t="s">
        <v>109</v>
      </c>
      <c r="H3104" s="22" t="s">
        <v>13</v>
      </c>
      <c r="I3104" s="24">
        <v>0.25000000000000006</v>
      </c>
      <c r="J3104" s="25">
        <v>3000</v>
      </c>
      <c r="K3104" s="26">
        <f t="shared" ref="K3104:K3107" si="1018">I3104*J3104</f>
        <v>750.00000000000011</v>
      </c>
      <c r="L3104" s="26">
        <f t="shared" ref="L3104:L3107" si="1019">K3104*M3104</f>
        <v>262.5</v>
      </c>
      <c r="M3104" s="27">
        <v>0.35</v>
      </c>
      <c r="O3104" s="1"/>
      <c r="P3104" s="2"/>
      <c r="Q3104" s="3"/>
      <c r="R3104" s="5"/>
    </row>
    <row r="3105" spans="2:18" x14ac:dyDescent="0.3">
      <c r="B3105" s="22" t="s">
        <v>10</v>
      </c>
      <c r="C3105" s="22">
        <v>1185732</v>
      </c>
      <c r="D3105" s="23">
        <v>44206</v>
      </c>
      <c r="E3105" s="22" t="s">
        <v>30</v>
      </c>
      <c r="F3105" s="22" t="s">
        <v>108</v>
      </c>
      <c r="G3105" s="22" t="s">
        <v>109</v>
      </c>
      <c r="H3105" s="22" t="s">
        <v>14</v>
      </c>
      <c r="I3105" s="24">
        <v>0.30000000000000004</v>
      </c>
      <c r="J3105" s="25">
        <v>1500</v>
      </c>
      <c r="K3105" s="26">
        <f t="shared" si="1018"/>
        <v>450.00000000000006</v>
      </c>
      <c r="L3105" s="26">
        <f t="shared" si="1019"/>
        <v>157.5</v>
      </c>
      <c r="M3105" s="27">
        <v>0.35</v>
      </c>
      <c r="O3105" s="1"/>
      <c r="P3105" s="2"/>
      <c r="Q3105" s="3"/>
      <c r="R3105" s="5"/>
    </row>
    <row r="3106" spans="2:18" x14ac:dyDescent="0.3">
      <c r="B3106" s="22" t="s">
        <v>10</v>
      </c>
      <c r="C3106" s="22">
        <v>1185732</v>
      </c>
      <c r="D3106" s="23">
        <v>44206</v>
      </c>
      <c r="E3106" s="22" t="s">
        <v>30</v>
      </c>
      <c r="F3106" s="22" t="s">
        <v>108</v>
      </c>
      <c r="G3106" s="22" t="s">
        <v>109</v>
      </c>
      <c r="H3106" s="22" t="s">
        <v>16</v>
      </c>
      <c r="I3106" s="24">
        <v>0.44999999999999996</v>
      </c>
      <c r="J3106" s="25">
        <v>2000</v>
      </c>
      <c r="K3106" s="26">
        <f t="shared" si="1018"/>
        <v>899.99999999999989</v>
      </c>
      <c r="L3106" s="26">
        <f t="shared" si="1019"/>
        <v>269.99999999999994</v>
      </c>
      <c r="M3106" s="27">
        <v>0.3</v>
      </c>
      <c r="O3106" s="1"/>
      <c r="P3106" s="2"/>
      <c r="Q3106" s="3"/>
      <c r="R3106" s="5"/>
    </row>
    <row r="3107" spans="2:18" x14ac:dyDescent="0.3">
      <c r="B3107" s="22" t="s">
        <v>10</v>
      </c>
      <c r="C3107" s="22">
        <v>1185732</v>
      </c>
      <c r="D3107" s="23">
        <v>44206</v>
      </c>
      <c r="E3107" s="22" t="s">
        <v>30</v>
      </c>
      <c r="F3107" s="22" t="s">
        <v>108</v>
      </c>
      <c r="G3107" s="22" t="s">
        <v>109</v>
      </c>
      <c r="H3107" s="22" t="s">
        <v>17</v>
      </c>
      <c r="I3107" s="24">
        <v>0.35000000000000003</v>
      </c>
      <c r="J3107" s="25">
        <v>3000</v>
      </c>
      <c r="K3107" s="26">
        <f t="shared" si="1018"/>
        <v>1050</v>
      </c>
      <c r="L3107" s="26">
        <f t="shared" si="1019"/>
        <v>420</v>
      </c>
      <c r="M3107" s="27">
        <v>0.4</v>
      </c>
      <c r="O3107" s="1"/>
      <c r="P3107" s="2"/>
      <c r="Q3107" s="3"/>
      <c r="R3107" s="5"/>
    </row>
    <row r="3108" spans="2:18" x14ac:dyDescent="0.3">
      <c r="B3108" s="22" t="s">
        <v>10</v>
      </c>
      <c r="C3108" s="22">
        <v>1185732</v>
      </c>
      <c r="D3108" s="23">
        <v>44237</v>
      </c>
      <c r="E3108" s="22" t="s">
        <v>30</v>
      </c>
      <c r="F3108" s="22" t="s">
        <v>108</v>
      </c>
      <c r="G3108" s="22" t="s">
        <v>109</v>
      </c>
      <c r="H3108" s="22" t="s">
        <v>12</v>
      </c>
      <c r="I3108" s="24">
        <v>0.35000000000000003</v>
      </c>
      <c r="J3108" s="25">
        <v>5500</v>
      </c>
      <c r="K3108" s="26">
        <f>I3108*J3108</f>
        <v>1925.0000000000002</v>
      </c>
      <c r="L3108" s="26">
        <f>K3108*M3108</f>
        <v>770.00000000000011</v>
      </c>
      <c r="M3108" s="27">
        <v>0.4</v>
      </c>
      <c r="O3108" s="1"/>
      <c r="P3108" s="2"/>
      <c r="Q3108" s="3"/>
      <c r="R3108" s="5"/>
    </row>
    <row r="3109" spans="2:18" x14ac:dyDescent="0.3">
      <c r="B3109" s="22" t="s">
        <v>10</v>
      </c>
      <c r="C3109" s="22">
        <v>1185732</v>
      </c>
      <c r="D3109" s="23">
        <v>44237</v>
      </c>
      <c r="E3109" s="22" t="s">
        <v>30</v>
      </c>
      <c r="F3109" s="22" t="s">
        <v>108</v>
      </c>
      <c r="G3109" s="22" t="s">
        <v>109</v>
      </c>
      <c r="H3109" s="22" t="s">
        <v>15</v>
      </c>
      <c r="I3109" s="24">
        <v>0.35000000000000003</v>
      </c>
      <c r="J3109" s="25">
        <v>2000</v>
      </c>
      <c r="K3109" s="26">
        <f>I3109*J3109</f>
        <v>700.00000000000011</v>
      </c>
      <c r="L3109" s="26">
        <f>K3109*M3109</f>
        <v>280.00000000000006</v>
      </c>
      <c r="M3109" s="27">
        <v>0.4</v>
      </c>
      <c r="O3109" s="1"/>
      <c r="P3109" s="2"/>
      <c r="Q3109" s="3"/>
      <c r="R3109" s="5"/>
    </row>
    <row r="3110" spans="2:18" x14ac:dyDescent="0.3">
      <c r="B3110" s="22" t="s">
        <v>10</v>
      </c>
      <c r="C3110" s="22">
        <v>1185732</v>
      </c>
      <c r="D3110" s="23">
        <v>44237</v>
      </c>
      <c r="E3110" s="22" t="s">
        <v>30</v>
      </c>
      <c r="F3110" s="22" t="s">
        <v>108</v>
      </c>
      <c r="G3110" s="22" t="s">
        <v>109</v>
      </c>
      <c r="H3110" s="22" t="s">
        <v>13</v>
      </c>
      <c r="I3110" s="24">
        <v>0.25000000000000006</v>
      </c>
      <c r="J3110" s="25">
        <v>2500</v>
      </c>
      <c r="K3110" s="26">
        <f t="shared" ref="K3110:K3113" si="1020">I3110*J3110</f>
        <v>625.00000000000011</v>
      </c>
      <c r="L3110" s="26">
        <f t="shared" ref="L3110:L3113" si="1021">K3110*M3110</f>
        <v>218.75000000000003</v>
      </c>
      <c r="M3110" s="27">
        <v>0.35</v>
      </c>
      <c r="O3110" s="1"/>
      <c r="P3110" s="2"/>
      <c r="Q3110" s="3"/>
      <c r="R3110" s="5"/>
    </row>
    <row r="3111" spans="2:18" x14ac:dyDescent="0.3">
      <c r="B3111" s="22" t="s">
        <v>10</v>
      </c>
      <c r="C3111" s="22">
        <v>1185732</v>
      </c>
      <c r="D3111" s="23">
        <v>44237</v>
      </c>
      <c r="E3111" s="22" t="s">
        <v>30</v>
      </c>
      <c r="F3111" s="22" t="s">
        <v>108</v>
      </c>
      <c r="G3111" s="22" t="s">
        <v>109</v>
      </c>
      <c r="H3111" s="22" t="s">
        <v>14</v>
      </c>
      <c r="I3111" s="24">
        <v>0.30000000000000004</v>
      </c>
      <c r="J3111" s="25">
        <v>1250</v>
      </c>
      <c r="K3111" s="26">
        <f t="shared" si="1020"/>
        <v>375.00000000000006</v>
      </c>
      <c r="L3111" s="26">
        <f t="shared" si="1021"/>
        <v>131.25</v>
      </c>
      <c r="M3111" s="27">
        <v>0.35</v>
      </c>
      <c r="O3111" s="1"/>
      <c r="P3111" s="2"/>
      <c r="Q3111" s="3"/>
      <c r="R3111" s="5"/>
    </row>
    <row r="3112" spans="2:18" x14ac:dyDescent="0.3">
      <c r="B3112" s="22" t="s">
        <v>10</v>
      </c>
      <c r="C3112" s="22">
        <v>1185732</v>
      </c>
      <c r="D3112" s="23">
        <v>44237</v>
      </c>
      <c r="E3112" s="22" t="s">
        <v>30</v>
      </c>
      <c r="F3112" s="22" t="s">
        <v>108</v>
      </c>
      <c r="G3112" s="22" t="s">
        <v>109</v>
      </c>
      <c r="H3112" s="22" t="s">
        <v>16</v>
      </c>
      <c r="I3112" s="24">
        <v>0.44999999999999996</v>
      </c>
      <c r="J3112" s="25">
        <v>2000</v>
      </c>
      <c r="K3112" s="26">
        <f t="shared" si="1020"/>
        <v>899.99999999999989</v>
      </c>
      <c r="L3112" s="26">
        <f t="shared" si="1021"/>
        <v>269.99999999999994</v>
      </c>
      <c r="M3112" s="27">
        <v>0.3</v>
      </c>
      <c r="O3112" s="1"/>
      <c r="P3112" s="2"/>
      <c r="Q3112" s="3"/>
      <c r="R3112" s="5"/>
    </row>
    <row r="3113" spans="2:18" x14ac:dyDescent="0.3">
      <c r="B3113" s="22" t="s">
        <v>10</v>
      </c>
      <c r="C3113" s="22">
        <v>1185732</v>
      </c>
      <c r="D3113" s="23">
        <v>44237</v>
      </c>
      <c r="E3113" s="22" t="s">
        <v>30</v>
      </c>
      <c r="F3113" s="22" t="s">
        <v>108</v>
      </c>
      <c r="G3113" s="22" t="s">
        <v>109</v>
      </c>
      <c r="H3113" s="22" t="s">
        <v>17</v>
      </c>
      <c r="I3113" s="24">
        <v>0.19999999999999996</v>
      </c>
      <c r="J3113" s="25">
        <v>3000</v>
      </c>
      <c r="K3113" s="26">
        <f t="shared" si="1020"/>
        <v>599.99999999999989</v>
      </c>
      <c r="L3113" s="26">
        <f t="shared" si="1021"/>
        <v>239.99999999999997</v>
      </c>
      <c r="M3113" s="27">
        <v>0.4</v>
      </c>
      <c r="O3113" s="1"/>
      <c r="P3113" s="2"/>
      <c r="Q3113" s="3"/>
      <c r="R3113" s="5"/>
    </row>
    <row r="3114" spans="2:18" x14ac:dyDescent="0.3">
      <c r="B3114" s="22" t="s">
        <v>10</v>
      </c>
      <c r="C3114" s="22">
        <v>1185732</v>
      </c>
      <c r="D3114" s="23">
        <v>44264</v>
      </c>
      <c r="E3114" s="22" t="s">
        <v>30</v>
      </c>
      <c r="F3114" s="22" t="s">
        <v>108</v>
      </c>
      <c r="G3114" s="22" t="s">
        <v>109</v>
      </c>
      <c r="H3114" s="22" t="s">
        <v>12</v>
      </c>
      <c r="I3114" s="24">
        <v>0.25000000000000006</v>
      </c>
      <c r="J3114" s="25">
        <v>5200</v>
      </c>
      <c r="K3114" s="26">
        <f>I3114*J3114</f>
        <v>1300.0000000000002</v>
      </c>
      <c r="L3114" s="26">
        <f>K3114*M3114</f>
        <v>520.00000000000011</v>
      </c>
      <c r="M3114" s="27">
        <v>0.4</v>
      </c>
      <c r="O3114" s="1"/>
      <c r="P3114" s="2"/>
      <c r="Q3114" s="3"/>
      <c r="R3114" s="5"/>
    </row>
    <row r="3115" spans="2:18" x14ac:dyDescent="0.3">
      <c r="B3115" s="22" t="s">
        <v>10</v>
      </c>
      <c r="C3115" s="22">
        <v>1185732</v>
      </c>
      <c r="D3115" s="23">
        <v>44264</v>
      </c>
      <c r="E3115" s="22" t="s">
        <v>30</v>
      </c>
      <c r="F3115" s="22" t="s">
        <v>108</v>
      </c>
      <c r="G3115" s="22" t="s">
        <v>109</v>
      </c>
      <c r="H3115" s="22" t="s">
        <v>15</v>
      </c>
      <c r="I3115" s="24">
        <v>0.25000000000000006</v>
      </c>
      <c r="J3115" s="25">
        <v>2250</v>
      </c>
      <c r="K3115" s="26">
        <f>I3115*J3115</f>
        <v>562.50000000000011</v>
      </c>
      <c r="L3115" s="26">
        <f>K3115*M3115</f>
        <v>225.00000000000006</v>
      </c>
      <c r="M3115" s="27">
        <v>0.4</v>
      </c>
      <c r="O3115" s="1"/>
      <c r="P3115" s="2"/>
      <c r="Q3115" s="3"/>
      <c r="R3115" s="5"/>
    </row>
    <row r="3116" spans="2:18" x14ac:dyDescent="0.3">
      <c r="B3116" s="22" t="s">
        <v>10</v>
      </c>
      <c r="C3116" s="22">
        <v>1185732</v>
      </c>
      <c r="D3116" s="23">
        <v>44264</v>
      </c>
      <c r="E3116" s="22" t="s">
        <v>30</v>
      </c>
      <c r="F3116" s="22" t="s">
        <v>108</v>
      </c>
      <c r="G3116" s="22" t="s">
        <v>109</v>
      </c>
      <c r="H3116" s="22" t="s">
        <v>13</v>
      </c>
      <c r="I3116" s="24">
        <v>0.15000000000000002</v>
      </c>
      <c r="J3116" s="25">
        <v>2750</v>
      </c>
      <c r="K3116" s="26">
        <f t="shared" ref="K3116:K3119" si="1022">I3116*J3116</f>
        <v>412.50000000000006</v>
      </c>
      <c r="L3116" s="26">
        <f t="shared" ref="L3116:L3119" si="1023">K3116*M3116</f>
        <v>144.375</v>
      </c>
      <c r="M3116" s="27">
        <v>0.35</v>
      </c>
      <c r="O3116" s="1"/>
      <c r="P3116" s="2"/>
      <c r="Q3116" s="3"/>
      <c r="R3116" s="5"/>
    </row>
    <row r="3117" spans="2:18" x14ac:dyDescent="0.3">
      <c r="B3117" s="22" t="s">
        <v>10</v>
      </c>
      <c r="C3117" s="22">
        <v>1185732</v>
      </c>
      <c r="D3117" s="23">
        <v>44264</v>
      </c>
      <c r="E3117" s="22" t="s">
        <v>30</v>
      </c>
      <c r="F3117" s="22" t="s">
        <v>108</v>
      </c>
      <c r="G3117" s="22" t="s">
        <v>109</v>
      </c>
      <c r="H3117" s="22" t="s">
        <v>14</v>
      </c>
      <c r="I3117" s="24">
        <v>0.19999999999999996</v>
      </c>
      <c r="J3117" s="25">
        <v>1250</v>
      </c>
      <c r="K3117" s="26">
        <f t="shared" si="1022"/>
        <v>249.99999999999994</v>
      </c>
      <c r="L3117" s="26">
        <f t="shared" si="1023"/>
        <v>87.499999999999972</v>
      </c>
      <c r="M3117" s="27">
        <v>0.35</v>
      </c>
      <c r="O3117" s="1"/>
      <c r="P3117" s="2"/>
      <c r="Q3117" s="3"/>
      <c r="R3117" s="5"/>
    </row>
    <row r="3118" spans="2:18" x14ac:dyDescent="0.3">
      <c r="B3118" s="22" t="s">
        <v>10</v>
      </c>
      <c r="C3118" s="22">
        <v>1185732</v>
      </c>
      <c r="D3118" s="23">
        <v>44264</v>
      </c>
      <c r="E3118" s="22" t="s">
        <v>30</v>
      </c>
      <c r="F3118" s="22" t="s">
        <v>108</v>
      </c>
      <c r="G3118" s="22" t="s">
        <v>109</v>
      </c>
      <c r="H3118" s="22" t="s">
        <v>16</v>
      </c>
      <c r="I3118" s="24">
        <v>0.35000000000000003</v>
      </c>
      <c r="J3118" s="25">
        <v>1750</v>
      </c>
      <c r="K3118" s="26">
        <f t="shared" si="1022"/>
        <v>612.50000000000011</v>
      </c>
      <c r="L3118" s="26">
        <f t="shared" si="1023"/>
        <v>183.75000000000003</v>
      </c>
      <c r="M3118" s="27">
        <v>0.3</v>
      </c>
      <c r="O3118" s="1"/>
      <c r="P3118" s="2"/>
      <c r="Q3118" s="3"/>
      <c r="R3118" s="5"/>
    </row>
    <row r="3119" spans="2:18" x14ac:dyDescent="0.3">
      <c r="B3119" s="22" t="s">
        <v>10</v>
      </c>
      <c r="C3119" s="22">
        <v>1185732</v>
      </c>
      <c r="D3119" s="23">
        <v>44264</v>
      </c>
      <c r="E3119" s="22" t="s">
        <v>30</v>
      </c>
      <c r="F3119" s="22" t="s">
        <v>108</v>
      </c>
      <c r="G3119" s="22" t="s">
        <v>109</v>
      </c>
      <c r="H3119" s="22" t="s">
        <v>17</v>
      </c>
      <c r="I3119" s="24">
        <v>0.25000000000000006</v>
      </c>
      <c r="J3119" s="25">
        <v>2750</v>
      </c>
      <c r="K3119" s="26">
        <f t="shared" si="1022"/>
        <v>687.50000000000011</v>
      </c>
      <c r="L3119" s="26">
        <f t="shared" si="1023"/>
        <v>275.00000000000006</v>
      </c>
      <c r="M3119" s="27">
        <v>0.4</v>
      </c>
      <c r="O3119" s="1"/>
      <c r="P3119" s="2"/>
      <c r="Q3119" s="3"/>
      <c r="R3119" s="5"/>
    </row>
    <row r="3120" spans="2:18" x14ac:dyDescent="0.3">
      <c r="B3120" s="22" t="s">
        <v>10</v>
      </c>
      <c r="C3120" s="22">
        <v>1185732</v>
      </c>
      <c r="D3120" s="23">
        <v>44296</v>
      </c>
      <c r="E3120" s="22" t="s">
        <v>30</v>
      </c>
      <c r="F3120" s="22" t="s">
        <v>108</v>
      </c>
      <c r="G3120" s="22" t="s">
        <v>109</v>
      </c>
      <c r="H3120" s="22" t="s">
        <v>12</v>
      </c>
      <c r="I3120" s="24">
        <v>0.25000000000000006</v>
      </c>
      <c r="J3120" s="25">
        <v>5000</v>
      </c>
      <c r="K3120" s="26">
        <f>I3120*J3120</f>
        <v>1250.0000000000002</v>
      </c>
      <c r="L3120" s="26">
        <f>K3120*M3120</f>
        <v>500.00000000000011</v>
      </c>
      <c r="M3120" s="27">
        <v>0.4</v>
      </c>
      <c r="O3120" s="1"/>
      <c r="P3120" s="2"/>
      <c r="Q3120" s="3"/>
      <c r="R3120" s="5"/>
    </row>
    <row r="3121" spans="2:18" x14ac:dyDescent="0.3">
      <c r="B3121" s="22" t="s">
        <v>10</v>
      </c>
      <c r="C3121" s="22">
        <v>1185732</v>
      </c>
      <c r="D3121" s="23">
        <v>44296</v>
      </c>
      <c r="E3121" s="22" t="s">
        <v>30</v>
      </c>
      <c r="F3121" s="22" t="s">
        <v>108</v>
      </c>
      <c r="G3121" s="22" t="s">
        <v>109</v>
      </c>
      <c r="H3121" s="22" t="s">
        <v>15</v>
      </c>
      <c r="I3121" s="24">
        <v>0.25000000000000006</v>
      </c>
      <c r="J3121" s="25">
        <v>2000</v>
      </c>
      <c r="K3121" s="26">
        <f>I3121*J3121</f>
        <v>500.00000000000011</v>
      </c>
      <c r="L3121" s="26">
        <f>K3121*M3121</f>
        <v>200.00000000000006</v>
      </c>
      <c r="M3121" s="27">
        <v>0.4</v>
      </c>
      <c r="O3121" s="1"/>
      <c r="P3121" s="2"/>
      <c r="Q3121" s="3"/>
      <c r="R3121" s="5"/>
    </row>
    <row r="3122" spans="2:18" x14ac:dyDescent="0.3">
      <c r="B3122" s="22" t="s">
        <v>10</v>
      </c>
      <c r="C3122" s="22">
        <v>1185732</v>
      </c>
      <c r="D3122" s="23">
        <v>44296</v>
      </c>
      <c r="E3122" s="22" t="s">
        <v>30</v>
      </c>
      <c r="F3122" s="22" t="s">
        <v>108</v>
      </c>
      <c r="G3122" s="22" t="s">
        <v>109</v>
      </c>
      <c r="H3122" s="22" t="s">
        <v>13</v>
      </c>
      <c r="I3122" s="24">
        <v>0.15000000000000002</v>
      </c>
      <c r="J3122" s="25">
        <v>2000</v>
      </c>
      <c r="K3122" s="26">
        <f t="shared" ref="K3122:K3125" si="1024">I3122*J3122</f>
        <v>300.00000000000006</v>
      </c>
      <c r="L3122" s="26">
        <f t="shared" ref="L3122:L3125" si="1025">K3122*M3122</f>
        <v>105.00000000000001</v>
      </c>
      <c r="M3122" s="27">
        <v>0.35</v>
      </c>
      <c r="O3122" s="1"/>
      <c r="P3122" s="2"/>
      <c r="Q3122" s="3"/>
      <c r="R3122" s="5"/>
    </row>
    <row r="3123" spans="2:18" x14ac:dyDescent="0.3">
      <c r="B3123" s="22" t="s">
        <v>10</v>
      </c>
      <c r="C3123" s="22">
        <v>1185732</v>
      </c>
      <c r="D3123" s="23">
        <v>44296</v>
      </c>
      <c r="E3123" s="22" t="s">
        <v>30</v>
      </c>
      <c r="F3123" s="22" t="s">
        <v>108</v>
      </c>
      <c r="G3123" s="22" t="s">
        <v>109</v>
      </c>
      <c r="H3123" s="22" t="s">
        <v>14</v>
      </c>
      <c r="I3123" s="24">
        <v>0.19999999999999996</v>
      </c>
      <c r="J3123" s="25">
        <v>1250</v>
      </c>
      <c r="K3123" s="26">
        <f t="shared" si="1024"/>
        <v>249.99999999999994</v>
      </c>
      <c r="L3123" s="26">
        <f t="shared" si="1025"/>
        <v>87.499999999999972</v>
      </c>
      <c r="M3123" s="27">
        <v>0.35</v>
      </c>
      <c r="O3123" s="1"/>
      <c r="P3123" s="2"/>
      <c r="Q3123" s="3"/>
      <c r="R3123" s="5"/>
    </row>
    <row r="3124" spans="2:18" x14ac:dyDescent="0.3">
      <c r="B3124" s="22" t="s">
        <v>10</v>
      </c>
      <c r="C3124" s="22">
        <v>1185732</v>
      </c>
      <c r="D3124" s="23">
        <v>44296</v>
      </c>
      <c r="E3124" s="22" t="s">
        <v>30</v>
      </c>
      <c r="F3124" s="22" t="s">
        <v>108</v>
      </c>
      <c r="G3124" s="22" t="s">
        <v>109</v>
      </c>
      <c r="H3124" s="22" t="s">
        <v>16</v>
      </c>
      <c r="I3124" s="24">
        <v>0.65</v>
      </c>
      <c r="J3124" s="25">
        <v>1500</v>
      </c>
      <c r="K3124" s="26">
        <f t="shared" si="1024"/>
        <v>975</v>
      </c>
      <c r="L3124" s="26">
        <f t="shared" si="1025"/>
        <v>292.5</v>
      </c>
      <c r="M3124" s="27">
        <v>0.3</v>
      </c>
      <c r="O3124" s="1"/>
      <c r="P3124" s="2"/>
      <c r="Q3124" s="3"/>
      <c r="R3124" s="5"/>
    </row>
    <row r="3125" spans="2:18" x14ac:dyDescent="0.3">
      <c r="B3125" s="22" t="s">
        <v>10</v>
      </c>
      <c r="C3125" s="22">
        <v>1185732</v>
      </c>
      <c r="D3125" s="23">
        <v>44296</v>
      </c>
      <c r="E3125" s="22" t="s">
        <v>30</v>
      </c>
      <c r="F3125" s="22" t="s">
        <v>108</v>
      </c>
      <c r="G3125" s="22" t="s">
        <v>109</v>
      </c>
      <c r="H3125" s="22" t="s">
        <v>17</v>
      </c>
      <c r="I3125" s="24">
        <v>0.5</v>
      </c>
      <c r="J3125" s="25">
        <v>2750</v>
      </c>
      <c r="K3125" s="26">
        <f t="shared" si="1024"/>
        <v>1375</v>
      </c>
      <c r="L3125" s="26">
        <f t="shared" si="1025"/>
        <v>550</v>
      </c>
      <c r="M3125" s="27">
        <v>0.4</v>
      </c>
      <c r="O3125" s="1"/>
      <c r="P3125" s="2"/>
      <c r="Q3125" s="3"/>
      <c r="R3125" s="5"/>
    </row>
    <row r="3126" spans="2:18" x14ac:dyDescent="0.3">
      <c r="B3126" s="22" t="s">
        <v>10</v>
      </c>
      <c r="C3126" s="22">
        <v>1185732</v>
      </c>
      <c r="D3126" s="23">
        <v>44327</v>
      </c>
      <c r="E3126" s="22" t="s">
        <v>30</v>
      </c>
      <c r="F3126" s="22" t="s">
        <v>108</v>
      </c>
      <c r="G3126" s="22" t="s">
        <v>109</v>
      </c>
      <c r="H3126" s="22" t="s">
        <v>12</v>
      </c>
      <c r="I3126" s="24">
        <v>0.6</v>
      </c>
      <c r="J3126" s="25">
        <v>5450</v>
      </c>
      <c r="K3126" s="26">
        <f>I3126*J3126</f>
        <v>3270</v>
      </c>
      <c r="L3126" s="26">
        <f>K3126*M3126</f>
        <v>1308</v>
      </c>
      <c r="M3126" s="27">
        <v>0.4</v>
      </c>
      <c r="O3126" s="1"/>
      <c r="P3126" s="2"/>
      <c r="Q3126" s="3"/>
      <c r="R3126" s="5"/>
    </row>
    <row r="3127" spans="2:18" x14ac:dyDescent="0.3">
      <c r="B3127" s="22" t="s">
        <v>10</v>
      </c>
      <c r="C3127" s="22">
        <v>1185732</v>
      </c>
      <c r="D3127" s="23">
        <v>44327</v>
      </c>
      <c r="E3127" s="22" t="s">
        <v>30</v>
      </c>
      <c r="F3127" s="22" t="s">
        <v>108</v>
      </c>
      <c r="G3127" s="22" t="s">
        <v>109</v>
      </c>
      <c r="H3127" s="22" t="s">
        <v>15</v>
      </c>
      <c r="I3127" s="24">
        <v>0.4</v>
      </c>
      <c r="J3127" s="25">
        <v>2500</v>
      </c>
      <c r="K3127" s="26">
        <f>I3127*J3127</f>
        <v>1000</v>
      </c>
      <c r="L3127" s="26">
        <f>K3127*M3127</f>
        <v>400</v>
      </c>
      <c r="M3127" s="27">
        <v>0.4</v>
      </c>
      <c r="O3127" s="1"/>
      <c r="P3127" s="2"/>
      <c r="Q3127" s="3"/>
      <c r="R3127" s="5"/>
    </row>
    <row r="3128" spans="2:18" x14ac:dyDescent="0.3">
      <c r="B3128" s="22" t="s">
        <v>10</v>
      </c>
      <c r="C3128" s="22">
        <v>1185732</v>
      </c>
      <c r="D3128" s="23">
        <v>44327</v>
      </c>
      <c r="E3128" s="22" t="s">
        <v>30</v>
      </c>
      <c r="F3128" s="22" t="s">
        <v>108</v>
      </c>
      <c r="G3128" s="22" t="s">
        <v>109</v>
      </c>
      <c r="H3128" s="22" t="s">
        <v>13</v>
      </c>
      <c r="I3128" s="24">
        <v>0.35000000000000003</v>
      </c>
      <c r="J3128" s="25">
        <v>2250</v>
      </c>
      <c r="K3128" s="26">
        <f t="shared" ref="K3128:K3131" si="1026">I3128*J3128</f>
        <v>787.50000000000011</v>
      </c>
      <c r="L3128" s="26">
        <f t="shared" ref="L3128:L3131" si="1027">K3128*M3128</f>
        <v>275.625</v>
      </c>
      <c r="M3128" s="27">
        <v>0.35</v>
      </c>
      <c r="O3128" s="1"/>
      <c r="P3128" s="2"/>
      <c r="Q3128" s="3"/>
      <c r="R3128" s="5"/>
    </row>
    <row r="3129" spans="2:18" x14ac:dyDescent="0.3">
      <c r="B3129" s="22" t="s">
        <v>10</v>
      </c>
      <c r="C3129" s="22">
        <v>1185732</v>
      </c>
      <c r="D3129" s="23">
        <v>44327</v>
      </c>
      <c r="E3129" s="22" t="s">
        <v>30</v>
      </c>
      <c r="F3129" s="22" t="s">
        <v>108</v>
      </c>
      <c r="G3129" s="22" t="s">
        <v>109</v>
      </c>
      <c r="H3129" s="22" t="s">
        <v>14</v>
      </c>
      <c r="I3129" s="24">
        <v>0.35000000000000003</v>
      </c>
      <c r="J3129" s="25">
        <v>1750</v>
      </c>
      <c r="K3129" s="26">
        <f t="shared" si="1026"/>
        <v>612.50000000000011</v>
      </c>
      <c r="L3129" s="26">
        <f t="shared" si="1027"/>
        <v>214.37500000000003</v>
      </c>
      <c r="M3129" s="27">
        <v>0.35</v>
      </c>
      <c r="O3129" s="1"/>
      <c r="P3129" s="2"/>
      <c r="Q3129" s="3"/>
      <c r="R3129" s="5"/>
    </row>
    <row r="3130" spans="2:18" x14ac:dyDescent="0.3">
      <c r="B3130" s="22" t="s">
        <v>10</v>
      </c>
      <c r="C3130" s="22">
        <v>1185732</v>
      </c>
      <c r="D3130" s="23">
        <v>44327</v>
      </c>
      <c r="E3130" s="22" t="s">
        <v>30</v>
      </c>
      <c r="F3130" s="22" t="s">
        <v>108</v>
      </c>
      <c r="G3130" s="22" t="s">
        <v>109</v>
      </c>
      <c r="H3130" s="22" t="s">
        <v>16</v>
      </c>
      <c r="I3130" s="24">
        <v>0.44999999999999996</v>
      </c>
      <c r="J3130" s="25">
        <v>2000</v>
      </c>
      <c r="K3130" s="26">
        <f t="shared" si="1026"/>
        <v>899.99999999999989</v>
      </c>
      <c r="L3130" s="26">
        <f t="shared" si="1027"/>
        <v>269.99999999999994</v>
      </c>
      <c r="M3130" s="27">
        <v>0.3</v>
      </c>
      <c r="O3130" s="1"/>
      <c r="P3130" s="2"/>
      <c r="Q3130" s="3"/>
      <c r="R3130" s="5"/>
    </row>
    <row r="3131" spans="2:18" x14ac:dyDescent="0.3">
      <c r="B3131" s="22" t="s">
        <v>10</v>
      </c>
      <c r="C3131" s="22">
        <v>1185732</v>
      </c>
      <c r="D3131" s="23">
        <v>44327</v>
      </c>
      <c r="E3131" s="22" t="s">
        <v>30</v>
      </c>
      <c r="F3131" s="22" t="s">
        <v>108</v>
      </c>
      <c r="G3131" s="22" t="s">
        <v>109</v>
      </c>
      <c r="H3131" s="22" t="s">
        <v>17</v>
      </c>
      <c r="I3131" s="24">
        <v>0.54999999999999993</v>
      </c>
      <c r="J3131" s="25">
        <v>3250</v>
      </c>
      <c r="K3131" s="26">
        <f t="shared" si="1026"/>
        <v>1787.4999999999998</v>
      </c>
      <c r="L3131" s="26">
        <f t="shared" si="1027"/>
        <v>715</v>
      </c>
      <c r="M3131" s="27">
        <v>0.4</v>
      </c>
      <c r="O3131" s="1"/>
      <c r="P3131" s="2"/>
      <c r="Q3131" s="3"/>
      <c r="R3131" s="5"/>
    </row>
    <row r="3132" spans="2:18" x14ac:dyDescent="0.3">
      <c r="B3132" s="22" t="s">
        <v>10</v>
      </c>
      <c r="C3132" s="22">
        <v>1185732</v>
      </c>
      <c r="D3132" s="23">
        <v>44357</v>
      </c>
      <c r="E3132" s="22" t="s">
        <v>30</v>
      </c>
      <c r="F3132" s="22" t="s">
        <v>108</v>
      </c>
      <c r="G3132" s="22" t="s">
        <v>109</v>
      </c>
      <c r="H3132" s="22" t="s">
        <v>12</v>
      </c>
      <c r="I3132" s="24">
        <v>0.4</v>
      </c>
      <c r="J3132" s="25">
        <v>5750</v>
      </c>
      <c r="K3132" s="26">
        <f>I3132*J3132</f>
        <v>2300</v>
      </c>
      <c r="L3132" s="26">
        <f>K3132*M3132</f>
        <v>920</v>
      </c>
      <c r="M3132" s="27">
        <v>0.4</v>
      </c>
      <c r="O3132" s="1"/>
      <c r="P3132" s="2"/>
      <c r="Q3132" s="3"/>
      <c r="R3132" s="5"/>
    </row>
    <row r="3133" spans="2:18" x14ac:dyDescent="0.3">
      <c r="B3133" s="22" t="s">
        <v>10</v>
      </c>
      <c r="C3133" s="22">
        <v>1185732</v>
      </c>
      <c r="D3133" s="23">
        <v>44357</v>
      </c>
      <c r="E3133" s="22" t="s">
        <v>30</v>
      </c>
      <c r="F3133" s="22" t="s">
        <v>108</v>
      </c>
      <c r="G3133" s="22" t="s">
        <v>109</v>
      </c>
      <c r="H3133" s="22" t="s">
        <v>15</v>
      </c>
      <c r="I3133" s="24">
        <v>0.35000000000000009</v>
      </c>
      <c r="J3133" s="25">
        <v>3250</v>
      </c>
      <c r="K3133" s="26">
        <f>I3133*J3133</f>
        <v>1137.5000000000002</v>
      </c>
      <c r="L3133" s="26">
        <f>K3133*M3133</f>
        <v>455.00000000000011</v>
      </c>
      <c r="M3133" s="27">
        <v>0.4</v>
      </c>
      <c r="O3133" s="1"/>
      <c r="P3133" s="2"/>
      <c r="Q3133" s="3"/>
      <c r="R3133" s="5"/>
    </row>
    <row r="3134" spans="2:18" x14ac:dyDescent="0.3">
      <c r="B3134" s="22" t="s">
        <v>10</v>
      </c>
      <c r="C3134" s="22">
        <v>1185732</v>
      </c>
      <c r="D3134" s="23">
        <v>44357</v>
      </c>
      <c r="E3134" s="22" t="s">
        <v>30</v>
      </c>
      <c r="F3134" s="22" t="s">
        <v>108</v>
      </c>
      <c r="G3134" s="22" t="s">
        <v>109</v>
      </c>
      <c r="H3134" s="22" t="s">
        <v>13</v>
      </c>
      <c r="I3134" s="24">
        <v>0.30000000000000004</v>
      </c>
      <c r="J3134" s="25">
        <v>2000</v>
      </c>
      <c r="K3134" s="26">
        <f t="shared" ref="K3134:K3137" si="1028">I3134*J3134</f>
        <v>600.00000000000011</v>
      </c>
      <c r="L3134" s="26">
        <f t="shared" ref="L3134:L3137" si="1029">K3134*M3134</f>
        <v>210.00000000000003</v>
      </c>
      <c r="M3134" s="27">
        <v>0.35</v>
      </c>
      <c r="O3134" s="1"/>
      <c r="P3134" s="2"/>
      <c r="Q3134" s="3"/>
      <c r="R3134" s="5"/>
    </row>
    <row r="3135" spans="2:18" x14ac:dyDescent="0.3">
      <c r="B3135" s="22" t="s">
        <v>10</v>
      </c>
      <c r="C3135" s="22">
        <v>1185732</v>
      </c>
      <c r="D3135" s="23">
        <v>44357</v>
      </c>
      <c r="E3135" s="22" t="s">
        <v>30</v>
      </c>
      <c r="F3135" s="22" t="s">
        <v>108</v>
      </c>
      <c r="G3135" s="22" t="s">
        <v>109</v>
      </c>
      <c r="H3135" s="22" t="s">
        <v>14</v>
      </c>
      <c r="I3135" s="24">
        <v>0.30000000000000004</v>
      </c>
      <c r="J3135" s="25">
        <v>1750</v>
      </c>
      <c r="K3135" s="26">
        <f t="shared" si="1028"/>
        <v>525.00000000000011</v>
      </c>
      <c r="L3135" s="26">
        <f t="shared" si="1029"/>
        <v>183.75000000000003</v>
      </c>
      <c r="M3135" s="27">
        <v>0.35</v>
      </c>
      <c r="O3135" s="1"/>
      <c r="P3135" s="2"/>
      <c r="Q3135" s="3"/>
      <c r="R3135" s="5"/>
    </row>
    <row r="3136" spans="2:18" x14ac:dyDescent="0.3">
      <c r="B3136" s="22" t="s">
        <v>10</v>
      </c>
      <c r="C3136" s="22">
        <v>1185732</v>
      </c>
      <c r="D3136" s="23">
        <v>44357</v>
      </c>
      <c r="E3136" s="22" t="s">
        <v>30</v>
      </c>
      <c r="F3136" s="22" t="s">
        <v>108</v>
      </c>
      <c r="G3136" s="22" t="s">
        <v>109</v>
      </c>
      <c r="H3136" s="22" t="s">
        <v>16</v>
      </c>
      <c r="I3136" s="24">
        <v>0.4</v>
      </c>
      <c r="J3136" s="25">
        <v>1750</v>
      </c>
      <c r="K3136" s="26">
        <f t="shared" si="1028"/>
        <v>700</v>
      </c>
      <c r="L3136" s="26">
        <f t="shared" si="1029"/>
        <v>210</v>
      </c>
      <c r="M3136" s="27">
        <v>0.3</v>
      </c>
      <c r="O3136" s="1"/>
      <c r="P3136" s="2"/>
      <c r="Q3136" s="3"/>
      <c r="R3136" s="5"/>
    </row>
    <row r="3137" spans="2:18" x14ac:dyDescent="0.3">
      <c r="B3137" s="22" t="s">
        <v>10</v>
      </c>
      <c r="C3137" s="22">
        <v>1185732</v>
      </c>
      <c r="D3137" s="23">
        <v>44357</v>
      </c>
      <c r="E3137" s="22" t="s">
        <v>30</v>
      </c>
      <c r="F3137" s="22" t="s">
        <v>108</v>
      </c>
      <c r="G3137" s="22" t="s">
        <v>109</v>
      </c>
      <c r="H3137" s="22" t="s">
        <v>17</v>
      </c>
      <c r="I3137" s="24">
        <v>0.60000000000000009</v>
      </c>
      <c r="J3137" s="25">
        <v>3250</v>
      </c>
      <c r="K3137" s="26">
        <f t="shared" si="1028"/>
        <v>1950.0000000000002</v>
      </c>
      <c r="L3137" s="26">
        <f t="shared" si="1029"/>
        <v>780.00000000000011</v>
      </c>
      <c r="M3137" s="27">
        <v>0.4</v>
      </c>
      <c r="O3137" s="1"/>
      <c r="P3137" s="2"/>
      <c r="Q3137" s="3"/>
      <c r="R3137" s="5"/>
    </row>
    <row r="3138" spans="2:18" x14ac:dyDescent="0.3">
      <c r="B3138" s="22" t="s">
        <v>10</v>
      </c>
      <c r="C3138" s="22">
        <v>1185732</v>
      </c>
      <c r="D3138" s="23">
        <v>44386</v>
      </c>
      <c r="E3138" s="22" t="s">
        <v>30</v>
      </c>
      <c r="F3138" s="22" t="s">
        <v>108</v>
      </c>
      <c r="G3138" s="22" t="s">
        <v>109</v>
      </c>
      <c r="H3138" s="22" t="s">
        <v>12</v>
      </c>
      <c r="I3138" s="24">
        <v>0.55000000000000004</v>
      </c>
      <c r="J3138" s="25">
        <v>5500</v>
      </c>
      <c r="K3138" s="26">
        <f>I3138*J3138</f>
        <v>3025.0000000000005</v>
      </c>
      <c r="L3138" s="26">
        <f>K3138*M3138</f>
        <v>1210.0000000000002</v>
      </c>
      <c r="M3138" s="27">
        <v>0.4</v>
      </c>
      <c r="O3138" s="1"/>
      <c r="P3138" s="2"/>
      <c r="Q3138" s="3"/>
      <c r="R3138" s="5"/>
    </row>
    <row r="3139" spans="2:18" x14ac:dyDescent="0.3">
      <c r="B3139" s="22" t="s">
        <v>10</v>
      </c>
      <c r="C3139" s="22">
        <v>1185732</v>
      </c>
      <c r="D3139" s="23">
        <v>44386</v>
      </c>
      <c r="E3139" s="22" t="s">
        <v>30</v>
      </c>
      <c r="F3139" s="22" t="s">
        <v>108</v>
      </c>
      <c r="G3139" s="22" t="s">
        <v>109</v>
      </c>
      <c r="H3139" s="22" t="s">
        <v>15</v>
      </c>
      <c r="I3139" s="24">
        <v>0.50000000000000011</v>
      </c>
      <c r="J3139" s="25">
        <v>3000</v>
      </c>
      <c r="K3139" s="26">
        <f>I3139*J3139</f>
        <v>1500.0000000000002</v>
      </c>
      <c r="L3139" s="26">
        <f>K3139*M3139</f>
        <v>600.00000000000011</v>
      </c>
      <c r="M3139" s="27">
        <v>0.4</v>
      </c>
      <c r="O3139" s="1"/>
      <c r="P3139" s="2"/>
      <c r="Q3139" s="3"/>
      <c r="R3139" s="5"/>
    </row>
    <row r="3140" spans="2:18" x14ac:dyDescent="0.3">
      <c r="B3140" s="22" t="s">
        <v>10</v>
      </c>
      <c r="C3140" s="22">
        <v>1185732</v>
      </c>
      <c r="D3140" s="23">
        <v>44386</v>
      </c>
      <c r="E3140" s="22" t="s">
        <v>30</v>
      </c>
      <c r="F3140" s="22" t="s">
        <v>108</v>
      </c>
      <c r="G3140" s="22" t="s">
        <v>109</v>
      </c>
      <c r="H3140" s="22" t="s">
        <v>13</v>
      </c>
      <c r="I3140" s="24">
        <v>0.45</v>
      </c>
      <c r="J3140" s="25">
        <v>2250</v>
      </c>
      <c r="K3140" s="26">
        <f t="shared" ref="K3140:K3143" si="1030">I3140*J3140</f>
        <v>1012.5</v>
      </c>
      <c r="L3140" s="26">
        <f t="shared" ref="L3140:L3143" si="1031">K3140*M3140</f>
        <v>354.375</v>
      </c>
      <c r="M3140" s="27">
        <v>0.35</v>
      </c>
      <c r="O3140" s="1"/>
      <c r="P3140" s="2"/>
      <c r="Q3140" s="3"/>
      <c r="R3140" s="5"/>
    </row>
    <row r="3141" spans="2:18" x14ac:dyDescent="0.3">
      <c r="B3141" s="22" t="s">
        <v>10</v>
      </c>
      <c r="C3141" s="22">
        <v>1185732</v>
      </c>
      <c r="D3141" s="23">
        <v>44386</v>
      </c>
      <c r="E3141" s="22" t="s">
        <v>30</v>
      </c>
      <c r="F3141" s="22" t="s">
        <v>108</v>
      </c>
      <c r="G3141" s="22" t="s">
        <v>109</v>
      </c>
      <c r="H3141" s="22" t="s">
        <v>14</v>
      </c>
      <c r="I3141" s="24">
        <v>0.45</v>
      </c>
      <c r="J3141" s="25">
        <v>1750</v>
      </c>
      <c r="K3141" s="26">
        <f t="shared" si="1030"/>
        <v>787.5</v>
      </c>
      <c r="L3141" s="26">
        <f t="shared" si="1031"/>
        <v>275.625</v>
      </c>
      <c r="M3141" s="27">
        <v>0.35</v>
      </c>
      <c r="O3141" s="1"/>
      <c r="P3141" s="2"/>
      <c r="Q3141" s="3"/>
      <c r="R3141" s="5"/>
    </row>
    <row r="3142" spans="2:18" x14ac:dyDescent="0.3">
      <c r="B3142" s="22" t="s">
        <v>10</v>
      </c>
      <c r="C3142" s="22">
        <v>1185732</v>
      </c>
      <c r="D3142" s="23">
        <v>44386</v>
      </c>
      <c r="E3142" s="22" t="s">
        <v>30</v>
      </c>
      <c r="F3142" s="22" t="s">
        <v>108</v>
      </c>
      <c r="G3142" s="22" t="s">
        <v>109</v>
      </c>
      <c r="H3142" s="22" t="s">
        <v>16</v>
      </c>
      <c r="I3142" s="24">
        <v>0.55000000000000004</v>
      </c>
      <c r="J3142" s="25">
        <v>2000</v>
      </c>
      <c r="K3142" s="26">
        <f t="shared" si="1030"/>
        <v>1100</v>
      </c>
      <c r="L3142" s="26">
        <f t="shared" si="1031"/>
        <v>330</v>
      </c>
      <c r="M3142" s="27">
        <v>0.3</v>
      </c>
      <c r="O3142" s="1"/>
      <c r="P3142" s="2"/>
      <c r="Q3142" s="3"/>
      <c r="R3142" s="5"/>
    </row>
    <row r="3143" spans="2:18" x14ac:dyDescent="0.3">
      <c r="B3143" s="22" t="s">
        <v>10</v>
      </c>
      <c r="C3143" s="22">
        <v>1185732</v>
      </c>
      <c r="D3143" s="23">
        <v>44386</v>
      </c>
      <c r="E3143" s="22" t="s">
        <v>30</v>
      </c>
      <c r="F3143" s="22" t="s">
        <v>108</v>
      </c>
      <c r="G3143" s="22" t="s">
        <v>109</v>
      </c>
      <c r="H3143" s="22" t="s">
        <v>17</v>
      </c>
      <c r="I3143" s="24">
        <v>0.60000000000000009</v>
      </c>
      <c r="J3143" s="25">
        <v>3750</v>
      </c>
      <c r="K3143" s="26">
        <f t="shared" si="1030"/>
        <v>2250.0000000000005</v>
      </c>
      <c r="L3143" s="26">
        <f t="shared" si="1031"/>
        <v>900.00000000000023</v>
      </c>
      <c r="M3143" s="27">
        <v>0.4</v>
      </c>
      <c r="O3143" s="1"/>
      <c r="P3143" s="2"/>
      <c r="Q3143" s="3"/>
      <c r="R3143" s="5"/>
    </row>
    <row r="3144" spans="2:18" x14ac:dyDescent="0.3">
      <c r="B3144" s="22" t="s">
        <v>10</v>
      </c>
      <c r="C3144" s="22">
        <v>1185732</v>
      </c>
      <c r="D3144" s="23">
        <v>44418</v>
      </c>
      <c r="E3144" s="22" t="s">
        <v>30</v>
      </c>
      <c r="F3144" s="22" t="s">
        <v>108</v>
      </c>
      <c r="G3144" s="22" t="s">
        <v>109</v>
      </c>
      <c r="H3144" s="22" t="s">
        <v>12</v>
      </c>
      <c r="I3144" s="24">
        <v>0.5</v>
      </c>
      <c r="J3144" s="25">
        <v>5250</v>
      </c>
      <c r="K3144" s="26">
        <f>I3144*J3144</f>
        <v>2625</v>
      </c>
      <c r="L3144" s="26">
        <f>K3144*M3144</f>
        <v>1050</v>
      </c>
      <c r="M3144" s="27">
        <v>0.4</v>
      </c>
      <c r="O3144" s="1"/>
      <c r="P3144" s="2"/>
      <c r="Q3144" s="3"/>
      <c r="R3144" s="5"/>
    </row>
    <row r="3145" spans="2:18" x14ac:dyDescent="0.3">
      <c r="B3145" s="22" t="s">
        <v>10</v>
      </c>
      <c r="C3145" s="22">
        <v>1185732</v>
      </c>
      <c r="D3145" s="23">
        <v>44418</v>
      </c>
      <c r="E3145" s="22" t="s">
        <v>30</v>
      </c>
      <c r="F3145" s="22" t="s">
        <v>108</v>
      </c>
      <c r="G3145" s="22" t="s">
        <v>109</v>
      </c>
      <c r="H3145" s="22" t="s">
        <v>15</v>
      </c>
      <c r="I3145" s="24">
        <v>0.45000000000000007</v>
      </c>
      <c r="J3145" s="25">
        <v>3000</v>
      </c>
      <c r="K3145" s="26">
        <f>I3145*J3145</f>
        <v>1350.0000000000002</v>
      </c>
      <c r="L3145" s="26">
        <f>K3145*M3145</f>
        <v>540.00000000000011</v>
      </c>
      <c r="M3145" s="27">
        <v>0.4</v>
      </c>
      <c r="O3145" s="1"/>
      <c r="P3145" s="2"/>
      <c r="Q3145" s="3"/>
      <c r="R3145" s="5"/>
    </row>
    <row r="3146" spans="2:18" x14ac:dyDescent="0.3">
      <c r="B3146" s="22" t="s">
        <v>10</v>
      </c>
      <c r="C3146" s="22">
        <v>1185732</v>
      </c>
      <c r="D3146" s="23">
        <v>44418</v>
      </c>
      <c r="E3146" s="22" t="s">
        <v>30</v>
      </c>
      <c r="F3146" s="22" t="s">
        <v>108</v>
      </c>
      <c r="G3146" s="22" t="s">
        <v>109</v>
      </c>
      <c r="H3146" s="22" t="s">
        <v>13</v>
      </c>
      <c r="I3146" s="24">
        <v>0.4</v>
      </c>
      <c r="J3146" s="25">
        <v>2250</v>
      </c>
      <c r="K3146" s="26">
        <f t="shared" ref="K3146:K3149" si="1032">I3146*J3146</f>
        <v>900</v>
      </c>
      <c r="L3146" s="26">
        <f t="shared" ref="L3146:L3149" si="1033">K3146*M3146</f>
        <v>315</v>
      </c>
      <c r="M3146" s="27">
        <v>0.35</v>
      </c>
      <c r="O3146" s="1"/>
      <c r="P3146" s="2"/>
      <c r="Q3146" s="3"/>
      <c r="R3146" s="5"/>
    </row>
    <row r="3147" spans="2:18" x14ac:dyDescent="0.3">
      <c r="B3147" s="22" t="s">
        <v>10</v>
      </c>
      <c r="C3147" s="22">
        <v>1185732</v>
      </c>
      <c r="D3147" s="23">
        <v>44418</v>
      </c>
      <c r="E3147" s="22" t="s">
        <v>30</v>
      </c>
      <c r="F3147" s="22" t="s">
        <v>108</v>
      </c>
      <c r="G3147" s="22" t="s">
        <v>109</v>
      </c>
      <c r="H3147" s="22" t="s">
        <v>14</v>
      </c>
      <c r="I3147" s="24">
        <v>0.4</v>
      </c>
      <c r="J3147" s="25">
        <v>2000</v>
      </c>
      <c r="K3147" s="26">
        <f t="shared" si="1032"/>
        <v>800</v>
      </c>
      <c r="L3147" s="26">
        <f t="shared" si="1033"/>
        <v>280</v>
      </c>
      <c r="M3147" s="27">
        <v>0.35</v>
      </c>
      <c r="O3147" s="1"/>
      <c r="P3147" s="2"/>
      <c r="Q3147" s="3"/>
      <c r="R3147" s="5"/>
    </row>
    <row r="3148" spans="2:18" x14ac:dyDescent="0.3">
      <c r="B3148" s="22" t="s">
        <v>10</v>
      </c>
      <c r="C3148" s="22">
        <v>1185732</v>
      </c>
      <c r="D3148" s="23">
        <v>44418</v>
      </c>
      <c r="E3148" s="22" t="s">
        <v>30</v>
      </c>
      <c r="F3148" s="22" t="s">
        <v>108</v>
      </c>
      <c r="G3148" s="22" t="s">
        <v>109</v>
      </c>
      <c r="H3148" s="22" t="s">
        <v>16</v>
      </c>
      <c r="I3148" s="24">
        <v>0.5</v>
      </c>
      <c r="J3148" s="25">
        <v>1750</v>
      </c>
      <c r="K3148" s="26">
        <f t="shared" si="1032"/>
        <v>875</v>
      </c>
      <c r="L3148" s="26">
        <f t="shared" si="1033"/>
        <v>262.5</v>
      </c>
      <c r="M3148" s="27">
        <v>0.3</v>
      </c>
      <c r="O3148" s="1"/>
      <c r="P3148" s="2"/>
      <c r="Q3148" s="3"/>
      <c r="R3148" s="5"/>
    </row>
    <row r="3149" spans="2:18" x14ac:dyDescent="0.3">
      <c r="B3149" s="22" t="s">
        <v>10</v>
      </c>
      <c r="C3149" s="22">
        <v>1185732</v>
      </c>
      <c r="D3149" s="23">
        <v>44418</v>
      </c>
      <c r="E3149" s="22" t="s">
        <v>30</v>
      </c>
      <c r="F3149" s="22" t="s">
        <v>108</v>
      </c>
      <c r="G3149" s="22" t="s">
        <v>109</v>
      </c>
      <c r="H3149" s="22" t="s">
        <v>17</v>
      </c>
      <c r="I3149" s="24">
        <v>0.55000000000000004</v>
      </c>
      <c r="J3149" s="25">
        <v>3500</v>
      </c>
      <c r="K3149" s="26">
        <f t="shared" si="1032"/>
        <v>1925.0000000000002</v>
      </c>
      <c r="L3149" s="26">
        <f t="shared" si="1033"/>
        <v>770.00000000000011</v>
      </c>
      <c r="M3149" s="27">
        <v>0.4</v>
      </c>
      <c r="O3149" s="1"/>
      <c r="P3149" s="2"/>
      <c r="Q3149" s="3"/>
      <c r="R3149" s="5"/>
    </row>
    <row r="3150" spans="2:18" x14ac:dyDescent="0.3">
      <c r="B3150" s="22" t="s">
        <v>10</v>
      </c>
      <c r="C3150" s="22">
        <v>1185732</v>
      </c>
      <c r="D3150" s="23">
        <v>44450</v>
      </c>
      <c r="E3150" s="22" t="s">
        <v>30</v>
      </c>
      <c r="F3150" s="22" t="s">
        <v>108</v>
      </c>
      <c r="G3150" s="22" t="s">
        <v>109</v>
      </c>
      <c r="H3150" s="22" t="s">
        <v>12</v>
      </c>
      <c r="I3150" s="24">
        <v>0.35000000000000003</v>
      </c>
      <c r="J3150" s="25">
        <v>4750</v>
      </c>
      <c r="K3150" s="26">
        <f>I3150*J3150</f>
        <v>1662.5000000000002</v>
      </c>
      <c r="L3150" s="26">
        <f>K3150*M3150</f>
        <v>665.00000000000011</v>
      </c>
      <c r="M3150" s="27">
        <v>0.4</v>
      </c>
      <c r="O3150" s="1"/>
      <c r="P3150" s="2"/>
      <c r="Q3150" s="3"/>
      <c r="R3150" s="5"/>
    </row>
    <row r="3151" spans="2:18" x14ac:dyDescent="0.3">
      <c r="B3151" s="22" t="s">
        <v>10</v>
      </c>
      <c r="C3151" s="22">
        <v>1185732</v>
      </c>
      <c r="D3151" s="23">
        <v>44450</v>
      </c>
      <c r="E3151" s="22" t="s">
        <v>30</v>
      </c>
      <c r="F3151" s="22" t="s">
        <v>108</v>
      </c>
      <c r="G3151" s="22" t="s">
        <v>109</v>
      </c>
      <c r="H3151" s="22" t="s">
        <v>15</v>
      </c>
      <c r="I3151" s="24">
        <v>0.3000000000000001</v>
      </c>
      <c r="J3151" s="25">
        <v>2750</v>
      </c>
      <c r="K3151" s="26">
        <f>I3151*J3151</f>
        <v>825.00000000000023</v>
      </c>
      <c r="L3151" s="26">
        <f>K3151*M3151</f>
        <v>330.00000000000011</v>
      </c>
      <c r="M3151" s="27">
        <v>0.4</v>
      </c>
      <c r="O3151" s="1"/>
      <c r="P3151" s="2"/>
      <c r="Q3151" s="3"/>
      <c r="R3151" s="5"/>
    </row>
    <row r="3152" spans="2:18" x14ac:dyDescent="0.3">
      <c r="B3152" s="22" t="s">
        <v>10</v>
      </c>
      <c r="C3152" s="22">
        <v>1185732</v>
      </c>
      <c r="D3152" s="23">
        <v>44450</v>
      </c>
      <c r="E3152" s="22" t="s">
        <v>30</v>
      </c>
      <c r="F3152" s="22" t="s">
        <v>108</v>
      </c>
      <c r="G3152" s="22" t="s">
        <v>109</v>
      </c>
      <c r="H3152" s="22" t="s">
        <v>13</v>
      </c>
      <c r="I3152" s="24">
        <v>0.25000000000000006</v>
      </c>
      <c r="J3152" s="25">
        <v>1750</v>
      </c>
      <c r="K3152" s="26">
        <f t="shared" ref="K3152:K3155" si="1034">I3152*J3152</f>
        <v>437.50000000000011</v>
      </c>
      <c r="L3152" s="26">
        <f t="shared" ref="L3152:L3155" si="1035">K3152*M3152</f>
        <v>153.12500000000003</v>
      </c>
      <c r="M3152" s="27">
        <v>0.35</v>
      </c>
      <c r="O3152" s="1"/>
      <c r="P3152" s="2"/>
      <c r="Q3152" s="3"/>
      <c r="R3152" s="5"/>
    </row>
    <row r="3153" spans="2:18" x14ac:dyDescent="0.3">
      <c r="B3153" s="22" t="s">
        <v>10</v>
      </c>
      <c r="C3153" s="22">
        <v>1185732</v>
      </c>
      <c r="D3153" s="23">
        <v>44450</v>
      </c>
      <c r="E3153" s="22" t="s">
        <v>30</v>
      </c>
      <c r="F3153" s="22" t="s">
        <v>108</v>
      </c>
      <c r="G3153" s="22" t="s">
        <v>109</v>
      </c>
      <c r="H3153" s="22" t="s">
        <v>14</v>
      </c>
      <c r="I3153" s="24">
        <v>0.25000000000000006</v>
      </c>
      <c r="J3153" s="25">
        <v>1500</v>
      </c>
      <c r="K3153" s="26">
        <f t="shared" si="1034"/>
        <v>375.00000000000006</v>
      </c>
      <c r="L3153" s="26">
        <f t="shared" si="1035"/>
        <v>131.25</v>
      </c>
      <c r="M3153" s="27">
        <v>0.35</v>
      </c>
      <c r="O3153" s="1"/>
      <c r="P3153" s="2"/>
      <c r="Q3153" s="3"/>
      <c r="R3153" s="5"/>
    </row>
    <row r="3154" spans="2:18" x14ac:dyDescent="0.3">
      <c r="B3154" s="22" t="s">
        <v>10</v>
      </c>
      <c r="C3154" s="22">
        <v>1185732</v>
      </c>
      <c r="D3154" s="23">
        <v>44450</v>
      </c>
      <c r="E3154" s="22" t="s">
        <v>30</v>
      </c>
      <c r="F3154" s="22" t="s">
        <v>108</v>
      </c>
      <c r="G3154" s="22" t="s">
        <v>109</v>
      </c>
      <c r="H3154" s="22" t="s">
        <v>16</v>
      </c>
      <c r="I3154" s="24">
        <v>0.35000000000000003</v>
      </c>
      <c r="J3154" s="25">
        <v>1500</v>
      </c>
      <c r="K3154" s="26">
        <f t="shared" si="1034"/>
        <v>525</v>
      </c>
      <c r="L3154" s="26">
        <f t="shared" si="1035"/>
        <v>157.5</v>
      </c>
      <c r="M3154" s="27">
        <v>0.3</v>
      </c>
      <c r="O3154" s="1"/>
      <c r="P3154" s="2"/>
      <c r="Q3154" s="3"/>
      <c r="R3154" s="5"/>
    </row>
    <row r="3155" spans="2:18" x14ac:dyDescent="0.3">
      <c r="B3155" s="22" t="s">
        <v>10</v>
      </c>
      <c r="C3155" s="22">
        <v>1185732</v>
      </c>
      <c r="D3155" s="23">
        <v>44450</v>
      </c>
      <c r="E3155" s="22" t="s">
        <v>30</v>
      </c>
      <c r="F3155" s="22" t="s">
        <v>108</v>
      </c>
      <c r="G3155" s="22" t="s">
        <v>109</v>
      </c>
      <c r="H3155" s="22" t="s">
        <v>17</v>
      </c>
      <c r="I3155" s="24">
        <v>0.4</v>
      </c>
      <c r="J3155" s="25">
        <v>2250</v>
      </c>
      <c r="K3155" s="26">
        <f t="shared" si="1034"/>
        <v>900</v>
      </c>
      <c r="L3155" s="26">
        <f t="shared" si="1035"/>
        <v>360</v>
      </c>
      <c r="M3155" s="27">
        <v>0.4</v>
      </c>
      <c r="O3155" s="1"/>
      <c r="P3155" s="2"/>
      <c r="Q3155" s="3"/>
      <c r="R3155" s="5"/>
    </row>
    <row r="3156" spans="2:18" x14ac:dyDescent="0.3">
      <c r="B3156" s="22" t="s">
        <v>10</v>
      </c>
      <c r="C3156" s="22">
        <v>1185732</v>
      </c>
      <c r="D3156" s="23">
        <v>44479</v>
      </c>
      <c r="E3156" s="22" t="s">
        <v>30</v>
      </c>
      <c r="F3156" s="22" t="s">
        <v>108</v>
      </c>
      <c r="G3156" s="22" t="s">
        <v>109</v>
      </c>
      <c r="H3156" s="22" t="s">
        <v>12</v>
      </c>
      <c r="I3156" s="24">
        <v>0.44999999999999996</v>
      </c>
      <c r="J3156" s="25">
        <v>4000</v>
      </c>
      <c r="K3156" s="26">
        <f>I3156*J3156</f>
        <v>1799.9999999999998</v>
      </c>
      <c r="L3156" s="26">
        <f>K3156*M3156</f>
        <v>720</v>
      </c>
      <c r="M3156" s="27">
        <v>0.4</v>
      </c>
      <c r="O3156" s="1"/>
      <c r="P3156" s="2"/>
      <c r="Q3156" s="3"/>
      <c r="R3156" s="5"/>
    </row>
    <row r="3157" spans="2:18" x14ac:dyDescent="0.3">
      <c r="B3157" s="22" t="s">
        <v>10</v>
      </c>
      <c r="C3157" s="22">
        <v>1185732</v>
      </c>
      <c r="D3157" s="23">
        <v>44479</v>
      </c>
      <c r="E3157" s="22" t="s">
        <v>30</v>
      </c>
      <c r="F3157" s="22" t="s">
        <v>108</v>
      </c>
      <c r="G3157" s="22" t="s">
        <v>109</v>
      </c>
      <c r="H3157" s="22" t="s">
        <v>15</v>
      </c>
      <c r="I3157" s="24">
        <v>0.35000000000000003</v>
      </c>
      <c r="J3157" s="25">
        <v>2500</v>
      </c>
      <c r="K3157" s="26">
        <f>I3157*J3157</f>
        <v>875.00000000000011</v>
      </c>
      <c r="L3157" s="26">
        <f>K3157*M3157</f>
        <v>350.00000000000006</v>
      </c>
      <c r="M3157" s="27">
        <v>0.4</v>
      </c>
      <c r="O3157" s="1"/>
      <c r="P3157" s="2"/>
      <c r="Q3157" s="3"/>
      <c r="R3157" s="5"/>
    </row>
    <row r="3158" spans="2:18" x14ac:dyDescent="0.3">
      <c r="B3158" s="22" t="s">
        <v>10</v>
      </c>
      <c r="C3158" s="22">
        <v>1185732</v>
      </c>
      <c r="D3158" s="23">
        <v>44479</v>
      </c>
      <c r="E3158" s="22" t="s">
        <v>30</v>
      </c>
      <c r="F3158" s="22" t="s">
        <v>108</v>
      </c>
      <c r="G3158" s="22" t="s">
        <v>109</v>
      </c>
      <c r="H3158" s="22" t="s">
        <v>13</v>
      </c>
      <c r="I3158" s="24">
        <v>0.35000000000000003</v>
      </c>
      <c r="J3158" s="25">
        <v>1500</v>
      </c>
      <c r="K3158" s="26">
        <f t="shared" ref="K3158:K3161" si="1036">I3158*J3158</f>
        <v>525</v>
      </c>
      <c r="L3158" s="26">
        <f t="shared" ref="L3158:L3161" si="1037">K3158*M3158</f>
        <v>183.75</v>
      </c>
      <c r="M3158" s="27">
        <v>0.35</v>
      </c>
      <c r="O3158" s="1"/>
      <c r="P3158" s="2"/>
      <c r="Q3158" s="3"/>
      <c r="R3158" s="5"/>
    </row>
    <row r="3159" spans="2:18" x14ac:dyDescent="0.3">
      <c r="B3159" s="22" t="s">
        <v>10</v>
      </c>
      <c r="C3159" s="22">
        <v>1185732</v>
      </c>
      <c r="D3159" s="23">
        <v>44479</v>
      </c>
      <c r="E3159" s="22" t="s">
        <v>30</v>
      </c>
      <c r="F3159" s="22" t="s">
        <v>108</v>
      </c>
      <c r="G3159" s="22" t="s">
        <v>109</v>
      </c>
      <c r="H3159" s="22" t="s">
        <v>14</v>
      </c>
      <c r="I3159" s="24">
        <v>0.35000000000000003</v>
      </c>
      <c r="J3159" s="25">
        <v>1500</v>
      </c>
      <c r="K3159" s="26">
        <f t="shared" si="1036"/>
        <v>525</v>
      </c>
      <c r="L3159" s="26">
        <f t="shared" si="1037"/>
        <v>183.75</v>
      </c>
      <c r="M3159" s="27">
        <v>0.35</v>
      </c>
      <c r="O3159" s="1"/>
      <c r="P3159" s="2"/>
      <c r="Q3159" s="3"/>
      <c r="R3159" s="5"/>
    </row>
    <row r="3160" spans="2:18" x14ac:dyDescent="0.3">
      <c r="B3160" s="22" t="s">
        <v>10</v>
      </c>
      <c r="C3160" s="22">
        <v>1185732</v>
      </c>
      <c r="D3160" s="23">
        <v>44479</v>
      </c>
      <c r="E3160" s="22" t="s">
        <v>30</v>
      </c>
      <c r="F3160" s="22" t="s">
        <v>108</v>
      </c>
      <c r="G3160" s="22" t="s">
        <v>109</v>
      </c>
      <c r="H3160" s="22" t="s">
        <v>16</v>
      </c>
      <c r="I3160" s="24">
        <v>0.44999999999999996</v>
      </c>
      <c r="J3160" s="25">
        <v>1500</v>
      </c>
      <c r="K3160" s="26">
        <f t="shared" si="1036"/>
        <v>674.99999999999989</v>
      </c>
      <c r="L3160" s="26">
        <f t="shared" si="1037"/>
        <v>202.49999999999997</v>
      </c>
      <c r="M3160" s="27">
        <v>0.3</v>
      </c>
      <c r="O3160" s="1"/>
      <c r="P3160" s="2"/>
      <c r="Q3160" s="3"/>
      <c r="R3160" s="5"/>
    </row>
    <row r="3161" spans="2:18" x14ac:dyDescent="0.3">
      <c r="B3161" s="22" t="s">
        <v>10</v>
      </c>
      <c r="C3161" s="22">
        <v>1185732</v>
      </c>
      <c r="D3161" s="23">
        <v>44479</v>
      </c>
      <c r="E3161" s="22" t="s">
        <v>30</v>
      </c>
      <c r="F3161" s="22" t="s">
        <v>108</v>
      </c>
      <c r="G3161" s="22" t="s">
        <v>109</v>
      </c>
      <c r="H3161" s="22" t="s">
        <v>17</v>
      </c>
      <c r="I3161" s="24">
        <v>0.49999999999999983</v>
      </c>
      <c r="J3161" s="25">
        <v>2750</v>
      </c>
      <c r="K3161" s="26">
        <f t="shared" si="1036"/>
        <v>1374.9999999999995</v>
      </c>
      <c r="L3161" s="26">
        <f t="shared" si="1037"/>
        <v>549.99999999999989</v>
      </c>
      <c r="M3161" s="27">
        <v>0.4</v>
      </c>
      <c r="O3161" s="1"/>
      <c r="P3161" s="2"/>
      <c r="Q3161" s="3"/>
      <c r="R3161" s="5"/>
    </row>
    <row r="3162" spans="2:18" x14ac:dyDescent="0.3">
      <c r="B3162" s="22" t="s">
        <v>10</v>
      </c>
      <c r="C3162" s="22">
        <v>1185732</v>
      </c>
      <c r="D3162" s="23">
        <v>44510</v>
      </c>
      <c r="E3162" s="22" t="s">
        <v>30</v>
      </c>
      <c r="F3162" s="22" t="s">
        <v>108</v>
      </c>
      <c r="G3162" s="22" t="s">
        <v>109</v>
      </c>
      <c r="H3162" s="22" t="s">
        <v>12</v>
      </c>
      <c r="I3162" s="24">
        <v>0.44999999999999996</v>
      </c>
      <c r="J3162" s="25">
        <v>4250</v>
      </c>
      <c r="K3162" s="26">
        <f>I3162*J3162</f>
        <v>1912.4999999999998</v>
      </c>
      <c r="L3162" s="26">
        <f>K3162*M3162</f>
        <v>765</v>
      </c>
      <c r="M3162" s="27">
        <v>0.4</v>
      </c>
      <c r="O3162" s="1"/>
      <c r="P3162" s="2"/>
      <c r="Q3162" s="3"/>
      <c r="R3162" s="5"/>
    </row>
    <row r="3163" spans="2:18" x14ac:dyDescent="0.3">
      <c r="B3163" s="22" t="s">
        <v>10</v>
      </c>
      <c r="C3163" s="22">
        <v>1185732</v>
      </c>
      <c r="D3163" s="23">
        <v>44510</v>
      </c>
      <c r="E3163" s="22" t="s">
        <v>30</v>
      </c>
      <c r="F3163" s="22" t="s">
        <v>108</v>
      </c>
      <c r="G3163" s="22" t="s">
        <v>109</v>
      </c>
      <c r="H3163" s="22" t="s">
        <v>15</v>
      </c>
      <c r="I3163" s="24">
        <v>0.35000000000000003</v>
      </c>
      <c r="J3163" s="25">
        <v>3250</v>
      </c>
      <c r="K3163" s="26">
        <f>I3163*J3163</f>
        <v>1137.5</v>
      </c>
      <c r="L3163" s="26">
        <f>K3163*M3163</f>
        <v>455</v>
      </c>
      <c r="M3163" s="27">
        <v>0.4</v>
      </c>
      <c r="O3163" s="1"/>
      <c r="P3163" s="2"/>
      <c r="Q3163" s="3"/>
      <c r="R3163" s="5"/>
    </row>
    <row r="3164" spans="2:18" x14ac:dyDescent="0.3">
      <c r="B3164" s="22" t="s">
        <v>10</v>
      </c>
      <c r="C3164" s="22">
        <v>1185732</v>
      </c>
      <c r="D3164" s="23">
        <v>44510</v>
      </c>
      <c r="E3164" s="22" t="s">
        <v>30</v>
      </c>
      <c r="F3164" s="22" t="s">
        <v>108</v>
      </c>
      <c r="G3164" s="22" t="s">
        <v>109</v>
      </c>
      <c r="H3164" s="22" t="s">
        <v>13</v>
      </c>
      <c r="I3164" s="24">
        <v>0.35000000000000003</v>
      </c>
      <c r="J3164" s="25">
        <v>2700</v>
      </c>
      <c r="K3164" s="26">
        <f t="shared" ref="K3164:K3167" si="1038">I3164*J3164</f>
        <v>945.00000000000011</v>
      </c>
      <c r="L3164" s="26">
        <f t="shared" ref="L3164:L3167" si="1039">K3164*M3164</f>
        <v>330.75</v>
      </c>
      <c r="M3164" s="27">
        <v>0.35</v>
      </c>
      <c r="O3164" s="1"/>
      <c r="P3164" s="2"/>
      <c r="Q3164" s="3"/>
      <c r="R3164" s="5"/>
    </row>
    <row r="3165" spans="2:18" x14ac:dyDescent="0.3">
      <c r="B3165" s="22" t="s">
        <v>10</v>
      </c>
      <c r="C3165" s="22">
        <v>1185732</v>
      </c>
      <c r="D3165" s="23">
        <v>44510</v>
      </c>
      <c r="E3165" s="22" t="s">
        <v>30</v>
      </c>
      <c r="F3165" s="22" t="s">
        <v>108</v>
      </c>
      <c r="G3165" s="22" t="s">
        <v>109</v>
      </c>
      <c r="H3165" s="22" t="s">
        <v>14</v>
      </c>
      <c r="I3165" s="24">
        <v>0.35000000000000003</v>
      </c>
      <c r="J3165" s="25">
        <v>2750</v>
      </c>
      <c r="K3165" s="26">
        <f t="shared" si="1038"/>
        <v>962.50000000000011</v>
      </c>
      <c r="L3165" s="26">
        <f t="shared" si="1039"/>
        <v>336.875</v>
      </c>
      <c r="M3165" s="27">
        <v>0.35</v>
      </c>
      <c r="O3165" s="1"/>
      <c r="P3165" s="2"/>
      <c r="Q3165" s="3"/>
      <c r="R3165" s="5"/>
    </row>
    <row r="3166" spans="2:18" x14ac:dyDescent="0.3">
      <c r="B3166" s="22" t="s">
        <v>10</v>
      </c>
      <c r="C3166" s="22">
        <v>1185732</v>
      </c>
      <c r="D3166" s="23">
        <v>44510</v>
      </c>
      <c r="E3166" s="22" t="s">
        <v>30</v>
      </c>
      <c r="F3166" s="22" t="s">
        <v>108</v>
      </c>
      <c r="G3166" s="22" t="s">
        <v>109</v>
      </c>
      <c r="H3166" s="22" t="s">
        <v>16</v>
      </c>
      <c r="I3166" s="24">
        <v>0.6</v>
      </c>
      <c r="J3166" s="25">
        <v>2500</v>
      </c>
      <c r="K3166" s="26">
        <f t="shared" si="1038"/>
        <v>1500</v>
      </c>
      <c r="L3166" s="26">
        <f t="shared" si="1039"/>
        <v>450</v>
      </c>
      <c r="M3166" s="27">
        <v>0.3</v>
      </c>
      <c r="O3166" s="1"/>
      <c r="P3166" s="2"/>
      <c r="Q3166" s="3"/>
      <c r="R3166" s="5"/>
    </row>
    <row r="3167" spans="2:18" x14ac:dyDescent="0.3">
      <c r="B3167" s="22" t="s">
        <v>10</v>
      </c>
      <c r="C3167" s="22">
        <v>1185732</v>
      </c>
      <c r="D3167" s="23">
        <v>44510</v>
      </c>
      <c r="E3167" s="22" t="s">
        <v>30</v>
      </c>
      <c r="F3167" s="22" t="s">
        <v>108</v>
      </c>
      <c r="G3167" s="22" t="s">
        <v>109</v>
      </c>
      <c r="H3167" s="22" t="s">
        <v>17</v>
      </c>
      <c r="I3167" s="24">
        <v>0.64999999999999991</v>
      </c>
      <c r="J3167" s="25">
        <v>3500</v>
      </c>
      <c r="K3167" s="26">
        <f t="shared" si="1038"/>
        <v>2274.9999999999995</v>
      </c>
      <c r="L3167" s="26">
        <f t="shared" si="1039"/>
        <v>909.99999999999989</v>
      </c>
      <c r="M3167" s="27">
        <v>0.4</v>
      </c>
      <c r="O3167" s="1"/>
      <c r="P3167" s="2"/>
      <c r="Q3167" s="3"/>
      <c r="R3167" s="5"/>
    </row>
    <row r="3168" spans="2:18" x14ac:dyDescent="0.3">
      <c r="B3168" s="22" t="s">
        <v>10</v>
      </c>
      <c r="C3168" s="22">
        <v>1185732</v>
      </c>
      <c r="D3168" s="23">
        <v>44539</v>
      </c>
      <c r="E3168" s="22" t="s">
        <v>30</v>
      </c>
      <c r="F3168" s="22" t="s">
        <v>108</v>
      </c>
      <c r="G3168" s="22" t="s">
        <v>109</v>
      </c>
      <c r="H3168" s="22" t="s">
        <v>12</v>
      </c>
      <c r="I3168" s="24">
        <v>0.6</v>
      </c>
      <c r="J3168" s="25">
        <v>6000</v>
      </c>
      <c r="K3168" s="26">
        <f>I3168*J3168</f>
        <v>3600</v>
      </c>
      <c r="L3168" s="26">
        <f>K3168*M3168</f>
        <v>1440</v>
      </c>
      <c r="M3168" s="27">
        <v>0.4</v>
      </c>
      <c r="O3168" s="1"/>
      <c r="P3168" s="2"/>
      <c r="Q3168" s="3"/>
      <c r="R3168" s="5"/>
    </row>
    <row r="3169" spans="1:18" x14ac:dyDescent="0.3">
      <c r="B3169" s="22" t="s">
        <v>10</v>
      </c>
      <c r="C3169" s="22">
        <v>1185732</v>
      </c>
      <c r="D3169" s="23">
        <v>44539</v>
      </c>
      <c r="E3169" s="22" t="s">
        <v>30</v>
      </c>
      <c r="F3169" s="22" t="s">
        <v>108</v>
      </c>
      <c r="G3169" s="22" t="s">
        <v>109</v>
      </c>
      <c r="H3169" s="22" t="s">
        <v>15</v>
      </c>
      <c r="I3169" s="24">
        <v>0.5</v>
      </c>
      <c r="J3169" s="25">
        <v>4000</v>
      </c>
      <c r="K3169" s="26">
        <f>I3169*J3169</f>
        <v>2000</v>
      </c>
      <c r="L3169" s="26">
        <f>K3169*M3169</f>
        <v>800</v>
      </c>
      <c r="M3169" s="27">
        <v>0.4</v>
      </c>
      <c r="O3169" s="1"/>
      <c r="P3169" s="2"/>
      <c r="Q3169" s="3"/>
      <c r="R3169" s="5"/>
    </row>
    <row r="3170" spans="1:18" x14ac:dyDescent="0.3">
      <c r="B3170" s="22" t="s">
        <v>10</v>
      </c>
      <c r="C3170" s="22">
        <v>1185732</v>
      </c>
      <c r="D3170" s="23">
        <v>44539</v>
      </c>
      <c r="E3170" s="22" t="s">
        <v>30</v>
      </c>
      <c r="F3170" s="22" t="s">
        <v>108</v>
      </c>
      <c r="G3170" s="22" t="s">
        <v>109</v>
      </c>
      <c r="H3170" s="22" t="s">
        <v>13</v>
      </c>
      <c r="I3170" s="24">
        <v>0.5</v>
      </c>
      <c r="J3170" s="25">
        <v>3500</v>
      </c>
      <c r="K3170" s="26">
        <f t="shared" ref="K3170:K3173" si="1040">I3170*J3170</f>
        <v>1750</v>
      </c>
      <c r="L3170" s="26">
        <f t="shared" ref="L3170:L3173" si="1041">K3170*M3170</f>
        <v>612.5</v>
      </c>
      <c r="M3170" s="27">
        <v>0.35</v>
      </c>
      <c r="O3170" s="1"/>
      <c r="P3170" s="2"/>
      <c r="Q3170" s="3"/>
      <c r="R3170" s="5"/>
    </row>
    <row r="3171" spans="1:18" x14ac:dyDescent="0.3">
      <c r="B3171" s="22" t="s">
        <v>10</v>
      </c>
      <c r="C3171" s="22">
        <v>1185732</v>
      </c>
      <c r="D3171" s="23">
        <v>44539</v>
      </c>
      <c r="E3171" s="22" t="s">
        <v>30</v>
      </c>
      <c r="F3171" s="22" t="s">
        <v>108</v>
      </c>
      <c r="G3171" s="22" t="s">
        <v>109</v>
      </c>
      <c r="H3171" s="22" t="s">
        <v>14</v>
      </c>
      <c r="I3171" s="24">
        <v>0.5</v>
      </c>
      <c r="J3171" s="25">
        <v>3000</v>
      </c>
      <c r="K3171" s="26">
        <f t="shared" si="1040"/>
        <v>1500</v>
      </c>
      <c r="L3171" s="26">
        <f t="shared" si="1041"/>
        <v>525</v>
      </c>
      <c r="M3171" s="27">
        <v>0.35</v>
      </c>
      <c r="O3171" s="1"/>
      <c r="P3171" s="2"/>
      <c r="Q3171" s="3"/>
      <c r="R3171" s="5"/>
    </row>
    <row r="3172" spans="1:18" x14ac:dyDescent="0.3">
      <c r="B3172" s="22" t="s">
        <v>10</v>
      </c>
      <c r="C3172" s="22">
        <v>1185732</v>
      </c>
      <c r="D3172" s="23">
        <v>44539</v>
      </c>
      <c r="E3172" s="22" t="s">
        <v>30</v>
      </c>
      <c r="F3172" s="22" t="s">
        <v>108</v>
      </c>
      <c r="G3172" s="22" t="s">
        <v>109</v>
      </c>
      <c r="H3172" s="22" t="s">
        <v>16</v>
      </c>
      <c r="I3172" s="24">
        <v>0.6</v>
      </c>
      <c r="J3172" s="25">
        <v>3000</v>
      </c>
      <c r="K3172" s="26">
        <f t="shared" si="1040"/>
        <v>1800</v>
      </c>
      <c r="L3172" s="26">
        <f t="shared" si="1041"/>
        <v>540</v>
      </c>
      <c r="M3172" s="27">
        <v>0.3</v>
      </c>
      <c r="O3172" s="1"/>
      <c r="P3172" s="2"/>
      <c r="Q3172" s="3"/>
      <c r="R3172" s="5"/>
    </row>
    <row r="3173" spans="1:18" x14ac:dyDescent="0.3">
      <c r="B3173" s="22" t="s">
        <v>10</v>
      </c>
      <c r="C3173" s="22">
        <v>1185732</v>
      </c>
      <c r="D3173" s="23">
        <v>44539</v>
      </c>
      <c r="E3173" s="22" t="s">
        <v>30</v>
      </c>
      <c r="F3173" s="22" t="s">
        <v>108</v>
      </c>
      <c r="G3173" s="22" t="s">
        <v>109</v>
      </c>
      <c r="H3173" s="22" t="s">
        <v>17</v>
      </c>
      <c r="I3173" s="24">
        <v>0.64999999999999991</v>
      </c>
      <c r="J3173" s="25">
        <v>4000</v>
      </c>
      <c r="K3173" s="26">
        <f t="shared" si="1040"/>
        <v>2599.9999999999995</v>
      </c>
      <c r="L3173" s="26">
        <f t="shared" si="1041"/>
        <v>1039.9999999999998</v>
      </c>
      <c r="M3173" s="27">
        <v>0.4</v>
      </c>
      <c r="O3173" s="1"/>
      <c r="P3173" s="2"/>
      <c r="Q3173" s="3"/>
      <c r="R3173" s="5"/>
    </row>
    <row r="3174" spans="1:18" x14ac:dyDescent="0.3">
      <c r="A3174" s="8" t="s">
        <v>40</v>
      </c>
      <c r="B3174" s="22" t="s">
        <v>10</v>
      </c>
      <c r="C3174" s="22">
        <v>1185732</v>
      </c>
      <c r="D3174" s="23">
        <v>44213</v>
      </c>
      <c r="E3174" s="22" t="s">
        <v>30</v>
      </c>
      <c r="F3174" s="22" t="s">
        <v>110</v>
      </c>
      <c r="G3174" s="22" t="s">
        <v>111</v>
      </c>
      <c r="H3174" s="22" t="s">
        <v>12</v>
      </c>
      <c r="I3174" s="24">
        <v>0.35000000000000003</v>
      </c>
      <c r="J3174" s="25">
        <v>5000</v>
      </c>
      <c r="K3174" s="26">
        <f>I3174*J3174</f>
        <v>1750.0000000000002</v>
      </c>
      <c r="L3174" s="26">
        <f>K3174*M3174</f>
        <v>700.00000000000011</v>
      </c>
      <c r="M3174" s="27">
        <v>0.4</v>
      </c>
      <c r="O3174" s="1"/>
      <c r="P3174" s="2"/>
      <c r="Q3174" s="3"/>
      <c r="R3174" s="5"/>
    </row>
    <row r="3175" spans="1:18" x14ac:dyDescent="0.3">
      <c r="B3175" s="22" t="s">
        <v>10</v>
      </c>
      <c r="C3175" s="22">
        <v>1185732</v>
      </c>
      <c r="D3175" s="23">
        <v>44213</v>
      </c>
      <c r="E3175" s="22" t="s">
        <v>30</v>
      </c>
      <c r="F3175" s="22" t="s">
        <v>110</v>
      </c>
      <c r="G3175" s="22" t="s">
        <v>111</v>
      </c>
      <c r="H3175" s="22" t="s">
        <v>15</v>
      </c>
      <c r="I3175" s="24">
        <v>0.35000000000000003</v>
      </c>
      <c r="J3175" s="25">
        <v>3000</v>
      </c>
      <c r="K3175" s="26">
        <f>I3175*J3175</f>
        <v>1050</v>
      </c>
      <c r="L3175" s="26">
        <f>K3175*M3175</f>
        <v>420</v>
      </c>
      <c r="M3175" s="27">
        <v>0.4</v>
      </c>
      <c r="O3175" s="1"/>
      <c r="P3175" s="2"/>
      <c r="Q3175" s="3"/>
      <c r="R3175" s="5"/>
    </row>
    <row r="3176" spans="1:18" x14ac:dyDescent="0.3">
      <c r="B3176" s="22" t="s">
        <v>10</v>
      </c>
      <c r="C3176" s="22">
        <v>1185732</v>
      </c>
      <c r="D3176" s="23">
        <v>44213</v>
      </c>
      <c r="E3176" s="22" t="s">
        <v>30</v>
      </c>
      <c r="F3176" s="22" t="s">
        <v>110</v>
      </c>
      <c r="G3176" s="22" t="s">
        <v>111</v>
      </c>
      <c r="H3176" s="22" t="s">
        <v>13</v>
      </c>
      <c r="I3176" s="24">
        <v>0.25000000000000006</v>
      </c>
      <c r="J3176" s="25">
        <v>3000</v>
      </c>
      <c r="K3176" s="26">
        <f t="shared" ref="K3176:K3179" si="1042">I3176*J3176</f>
        <v>750.00000000000011</v>
      </c>
      <c r="L3176" s="26">
        <f t="shared" ref="L3176:L3179" si="1043">K3176*M3176</f>
        <v>300.00000000000006</v>
      </c>
      <c r="M3176" s="27">
        <v>0.4</v>
      </c>
      <c r="O3176" s="1"/>
      <c r="P3176" s="2"/>
      <c r="Q3176" s="3"/>
      <c r="R3176" s="5"/>
    </row>
    <row r="3177" spans="1:18" x14ac:dyDescent="0.3">
      <c r="B3177" s="22" t="s">
        <v>10</v>
      </c>
      <c r="C3177" s="22">
        <v>1185732</v>
      </c>
      <c r="D3177" s="23">
        <v>44213</v>
      </c>
      <c r="E3177" s="22" t="s">
        <v>30</v>
      </c>
      <c r="F3177" s="22" t="s">
        <v>110</v>
      </c>
      <c r="G3177" s="22" t="s">
        <v>111</v>
      </c>
      <c r="H3177" s="22" t="s">
        <v>14</v>
      </c>
      <c r="I3177" s="24">
        <v>0.30000000000000004</v>
      </c>
      <c r="J3177" s="25">
        <v>1500</v>
      </c>
      <c r="K3177" s="26">
        <f t="shared" si="1042"/>
        <v>450.00000000000006</v>
      </c>
      <c r="L3177" s="26">
        <f t="shared" si="1043"/>
        <v>180.00000000000003</v>
      </c>
      <c r="M3177" s="27">
        <v>0.4</v>
      </c>
      <c r="O3177" s="1"/>
      <c r="P3177" s="2"/>
      <c r="Q3177" s="3"/>
      <c r="R3177" s="5"/>
    </row>
    <row r="3178" spans="1:18" x14ac:dyDescent="0.3">
      <c r="B3178" s="22" t="s">
        <v>10</v>
      </c>
      <c r="C3178" s="22">
        <v>1185732</v>
      </c>
      <c r="D3178" s="23">
        <v>44213</v>
      </c>
      <c r="E3178" s="22" t="s">
        <v>30</v>
      </c>
      <c r="F3178" s="22" t="s">
        <v>110</v>
      </c>
      <c r="G3178" s="22" t="s">
        <v>111</v>
      </c>
      <c r="H3178" s="22" t="s">
        <v>16</v>
      </c>
      <c r="I3178" s="24">
        <v>0.44999999999999996</v>
      </c>
      <c r="J3178" s="25">
        <v>2000</v>
      </c>
      <c r="K3178" s="26">
        <f t="shared" si="1042"/>
        <v>899.99999999999989</v>
      </c>
      <c r="L3178" s="26">
        <f t="shared" si="1043"/>
        <v>360</v>
      </c>
      <c r="M3178" s="27">
        <v>0.4</v>
      </c>
      <c r="O3178" s="1"/>
      <c r="P3178" s="2"/>
      <c r="Q3178" s="3"/>
      <c r="R3178" s="5"/>
    </row>
    <row r="3179" spans="1:18" x14ac:dyDescent="0.3">
      <c r="B3179" s="22" t="s">
        <v>10</v>
      </c>
      <c r="C3179" s="22">
        <v>1185732</v>
      </c>
      <c r="D3179" s="23">
        <v>44213</v>
      </c>
      <c r="E3179" s="22" t="s">
        <v>30</v>
      </c>
      <c r="F3179" s="22" t="s">
        <v>110</v>
      </c>
      <c r="G3179" s="22" t="s">
        <v>111</v>
      </c>
      <c r="H3179" s="22" t="s">
        <v>17</v>
      </c>
      <c r="I3179" s="24">
        <v>0.35000000000000003</v>
      </c>
      <c r="J3179" s="25">
        <v>3000</v>
      </c>
      <c r="K3179" s="26">
        <f t="shared" si="1042"/>
        <v>1050</v>
      </c>
      <c r="L3179" s="26">
        <f t="shared" si="1043"/>
        <v>420</v>
      </c>
      <c r="M3179" s="27">
        <v>0.4</v>
      </c>
      <c r="O3179" s="1"/>
      <c r="P3179" s="2"/>
      <c r="Q3179" s="3"/>
      <c r="R3179" s="5"/>
    </row>
    <row r="3180" spans="1:18" x14ac:dyDescent="0.3">
      <c r="B3180" s="22" t="s">
        <v>10</v>
      </c>
      <c r="C3180" s="22">
        <v>1185732</v>
      </c>
      <c r="D3180" s="23">
        <v>44244</v>
      </c>
      <c r="E3180" s="22" t="s">
        <v>30</v>
      </c>
      <c r="F3180" s="22" t="s">
        <v>110</v>
      </c>
      <c r="G3180" s="22" t="s">
        <v>111</v>
      </c>
      <c r="H3180" s="22" t="s">
        <v>12</v>
      </c>
      <c r="I3180" s="24">
        <v>0.35000000000000003</v>
      </c>
      <c r="J3180" s="25">
        <v>5500</v>
      </c>
      <c r="K3180" s="26">
        <f>I3180*J3180</f>
        <v>1925.0000000000002</v>
      </c>
      <c r="L3180" s="26">
        <f>K3180*M3180</f>
        <v>770.00000000000011</v>
      </c>
      <c r="M3180" s="27">
        <v>0.4</v>
      </c>
      <c r="O3180" s="1"/>
      <c r="P3180" s="2"/>
      <c r="Q3180" s="3"/>
      <c r="R3180" s="5"/>
    </row>
    <row r="3181" spans="1:18" x14ac:dyDescent="0.3">
      <c r="B3181" s="22" t="s">
        <v>10</v>
      </c>
      <c r="C3181" s="22">
        <v>1185732</v>
      </c>
      <c r="D3181" s="23">
        <v>44244</v>
      </c>
      <c r="E3181" s="22" t="s">
        <v>30</v>
      </c>
      <c r="F3181" s="22" t="s">
        <v>110</v>
      </c>
      <c r="G3181" s="22" t="s">
        <v>111</v>
      </c>
      <c r="H3181" s="22" t="s">
        <v>15</v>
      </c>
      <c r="I3181" s="24">
        <v>0.4</v>
      </c>
      <c r="J3181" s="25">
        <v>2000</v>
      </c>
      <c r="K3181" s="26">
        <f>I3181*J3181</f>
        <v>800</v>
      </c>
      <c r="L3181" s="26">
        <f>K3181*M3181</f>
        <v>320</v>
      </c>
      <c r="M3181" s="27">
        <v>0.4</v>
      </c>
      <c r="O3181" s="1"/>
      <c r="P3181" s="2"/>
      <c r="Q3181" s="3"/>
      <c r="R3181" s="5"/>
    </row>
    <row r="3182" spans="1:18" x14ac:dyDescent="0.3">
      <c r="B3182" s="22" t="s">
        <v>10</v>
      </c>
      <c r="C3182" s="22">
        <v>1185732</v>
      </c>
      <c r="D3182" s="23">
        <v>44244</v>
      </c>
      <c r="E3182" s="22" t="s">
        <v>30</v>
      </c>
      <c r="F3182" s="22" t="s">
        <v>110</v>
      </c>
      <c r="G3182" s="22" t="s">
        <v>111</v>
      </c>
      <c r="H3182" s="22" t="s">
        <v>13</v>
      </c>
      <c r="I3182" s="24">
        <v>0.30000000000000004</v>
      </c>
      <c r="J3182" s="25">
        <v>3000</v>
      </c>
      <c r="K3182" s="26">
        <f t="shared" ref="K3182:K3185" si="1044">I3182*J3182</f>
        <v>900.00000000000011</v>
      </c>
      <c r="L3182" s="26">
        <f t="shared" ref="L3182:L3185" si="1045">K3182*M3182</f>
        <v>360.00000000000006</v>
      </c>
      <c r="M3182" s="27">
        <v>0.4</v>
      </c>
      <c r="O3182" s="1"/>
      <c r="P3182" s="2"/>
      <c r="Q3182" s="3"/>
      <c r="R3182" s="5"/>
    </row>
    <row r="3183" spans="1:18" x14ac:dyDescent="0.3">
      <c r="B3183" s="22" t="s">
        <v>10</v>
      </c>
      <c r="C3183" s="22">
        <v>1185732</v>
      </c>
      <c r="D3183" s="23">
        <v>44244</v>
      </c>
      <c r="E3183" s="22" t="s">
        <v>30</v>
      </c>
      <c r="F3183" s="22" t="s">
        <v>110</v>
      </c>
      <c r="G3183" s="22" t="s">
        <v>111</v>
      </c>
      <c r="H3183" s="22" t="s">
        <v>14</v>
      </c>
      <c r="I3183" s="24">
        <v>0.35000000000000003</v>
      </c>
      <c r="J3183" s="25">
        <v>1750</v>
      </c>
      <c r="K3183" s="26">
        <f t="shared" si="1044"/>
        <v>612.50000000000011</v>
      </c>
      <c r="L3183" s="26">
        <f t="shared" si="1045"/>
        <v>245.00000000000006</v>
      </c>
      <c r="M3183" s="27">
        <v>0.4</v>
      </c>
      <c r="O3183" s="1"/>
      <c r="P3183" s="2"/>
      <c r="Q3183" s="3"/>
      <c r="R3183" s="5"/>
    </row>
    <row r="3184" spans="1:18" x14ac:dyDescent="0.3">
      <c r="B3184" s="22" t="s">
        <v>10</v>
      </c>
      <c r="C3184" s="22">
        <v>1185732</v>
      </c>
      <c r="D3184" s="23">
        <v>44244</v>
      </c>
      <c r="E3184" s="22" t="s">
        <v>30</v>
      </c>
      <c r="F3184" s="22" t="s">
        <v>110</v>
      </c>
      <c r="G3184" s="22" t="s">
        <v>111</v>
      </c>
      <c r="H3184" s="22" t="s">
        <v>16</v>
      </c>
      <c r="I3184" s="24">
        <v>0.49999999999999994</v>
      </c>
      <c r="J3184" s="25">
        <v>2500</v>
      </c>
      <c r="K3184" s="26">
        <f t="shared" si="1044"/>
        <v>1249.9999999999998</v>
      </c>
      <c r="L3184" s="26">
        <f t="shared" si="1045"/>
        <v>499.99999999999994</v>
      </c>
      <c r="M3184" s="27">
        <v>0.4</v>
      </c>
      <c r="O3184" s="1"/>
      <c r="P3184" s="2"/>
      <c r="Q3184" s="3"/>
      <c r="R3184" s="5"/>
    </row>
    <row r="3185" spans="2:18" x14ac:dyDescent="0.3">
      <c r="B3185" s="22" t="s">
        <v>10</v>
      </c>
      <c r="C3185" s="22">
        <v>1185732</v>
      </c>
      <c r="D3185" s="23">
        <v>44244</v>
      </c>
      <c r="E3185" s="22" t="s">
        <v>30</v>
      </c>
      <c r="F3185" s="22" t="s">
        <v>110</v>
      </c>
      <c r="G3185" s="22" t="s">
        <v>111</v>
      </c>
      <c r="H3185" s="22" t="s">
        <v>17</v>
      </c>
      <c r="I3185" s="24">
        <v>0.24999999999999994</v>
      </c>
      <c r="J3185" s="25">
        <v>3500</v>
      </c>
      <c r="K3185" s="26">
        <f t="shared" si="1044"/>
        <v>874.99999999999977</v>
      </c>
      <c r="L3185" s="26">
        <f t="shared" si="1045"/>
        <v>349.99999999999994</v>
      </c>
      <c r="M3185" s="27">
        <v>0.4</v>
      </c>
      <c r="O3185" s="1"/>
      <c r="P3185" s="2"/>
      <c r="Q3185" s="3"/>
      <c r="R3185" s="5"/>
    </row>
    <row r="3186" spans="2:18" x14ac:dyDescent="0.3">
      <c r="B3186" s="22" t="s">
        <v>10</v>
      </c>
      <c r="C3186" s="22">
        <v>1185732</v>
      </c>
      <c r="D3186" s="23">
        <v>44271</v>
      </c>
      <c r="E3186" s="22" t="s">
        <v>30</v>
      </c>
      <c r="F3186" s="22" t="s">
        <v>110</v>
      </c>
      <c r="G3186" s="22" t="s">
        <v>111</v>
      </c>
      <c r="H3186" s="22" t="s">
        <v>12</v>
      </c>
      <c r="I3186" s="24">
        <v>0.30000000000000004</v>
      </c>
      <c r="J3186" s="25">
        <v>5700</v>
      </c>
      <c r="K3186" s="26">
        <f>I3186*J3186</f>
        <v>1710.0000000000002</v>
      </c>
      <c r="L3186" s="26">
        <f>K3186*M3186</f>
        <v>684.00000000000011</v>
      </c>
      <c r="M3186" s="27">
        <v>0.4</v>
      </c>
      <c r="O3186" s="1"/>
      <c r="P3186" s="2"/>
      <c r="Q3186" s="3"/>
      <c r="R3186" s="5"/>
    </row>
    <row r="3187" spans="2:18" x14ac:dyDescent="0.3">
      <c r="B3187" s="22" t="s">
        <v>10</v>
      </c>
      <c r="C3187" s="22">
        <v>1185732</v>
      </c>
      <c r="D3187" s="23">
        <v>44271</v>
      </c>
      <c r="E3187" s="22" t="s">
        <v>30</v>
      </c>
      <c r="F3187" s="22" t="s">
        <v>110</v>
      </c>
      <c r="G3187" s="22" t="s">
        <v>111</v>
      </c>
      <c r="H3187" s="22" t="s">
        <v>15</v>
      </c>
      <c r="I3187" s="24">
        <v>0.30000000000000004</v>
      </c>
      <c r="J3187" s="25">
        <v>2750</v>
      </c>
      <c r="K3187" s="26">
        <f>I3187*J3187</f>
        <v>825.00000000000011</v>
      </c>
      <c r="L3187" s="26">
        <f>K3187*M3187</f>
        <v>330.00000000000006</v>
      </c>
      <c r="M3187" s="27">
        <v>0.4</v>
      </c>
      <c r="O3187" s="1"/>
      <c r="P3187" s="2"/>
      <c r="Q3187" s="3"/>
      <c r="R3187" s="5"/>
    </row>
    <row r="3188" spans="2:18" x14ac:dyDescent="0.3">
      <c r="B3188" s="22" t="s">
        <v>10</v>
      </c>
      <c r="C3188" s="22">
        <v>1185732</v>
      </c>
      <c r="D3188" s="23">
        <v>44271</v>
      </c>
      <c r="E3188" s="22" t="s">
        <v>30</v>
      </c>
      <c r="F3188" s="22" t="s">
        <v>110</v>
      </c>
      <c r="G3188" s="22" t="s">
        <v>111</v>
      </c>
      <c r="H3188" s="22" t="s">
        <v>13</v>
      </c>
      <c r="I3188" s="24">
        <v>0.2</v>
      </c>
      <c r="J3188" s="25">
        <v>3250</v>
      </c>
      <c r="K3188" s="26">
        <f t="shared" ref="K3188:K3191" si="1046">I3188*J3188</f>
        <v>650</v>
      </c>
      <c r="L3188" s="26">
        <f t="shared" ref="L3188:L3191" si="1047">K3188*M3188</f>
        <v>260</v>
      </c>
      <c r="M3188" s="27">
        <v>0.4</v>
      </c>
      <c r="O3188" s="1"/>
      <c r="P3188" s="2"/>
      <c r="Q3188" s="3"/>
      <c r="R3188" s="5"/>
    </row>
    <row r="3189" spans="2:18" x14ac:dyDescent="0.3">
      <c r="B3189" s="22" t="s">
        <v>10</v>
      </c>
      <c r="C3189" s="22">
        <v>1185732</v>
      </c>
      <c r="D3189" s="23">
        <v>44271</v>
      </c>
      <c r="E3189" s="22" t="s">
        <v>30</v>
      </c>
      <c r="F3189" s="22" t="s">
        <v>110</v>
      </c>
      <c r="G3189" s="22" t="s">
        <v>111</v>
      </c>
      <c r="H3189" s="22" t="s">
        <v>14</v>
      </c>
      <c r="I3189" s="24">
        <v>0.24999999999999994</v>
      </c>
      <c r="J3189" s="25">
        <v>1750</v>
      </c>
      <c r="K3189" s="26">
        <f t="shared" si="1046"/>
        <v>437.49999999999989</v>
      </c>
      <c r="L3189" s="26">
        <f t="shared" si="1047"/>
        <v>174.99999999999997</v>
      </c>
      <c r="M3189" s="27">
        <v>0.4</v>
      </c>
      <c r="O3189" s="1"/>
      <c r="P3189" s="2"/>
      <c r="Q3189" s="3"/>
      <c r="R3189" s="5"/>
    </row>
    <row r="3190" spans="2:18" x14ac:dyDescent="0.3">
      <c r="B3190" s="22" t="s">
        <v>10</v>
      </c>
      <c r="C3190" s="22">
        <v>1185732</v>
      </c>
      <c r="D3190" s="23">
        <v>44271</v>
      </c>
      <c r="E3190" s="22" t="s">
        <v>30</v>
      </c>
      <c r="F3190" s="22" t="s">
        <v>110</v>
      </c>
      <c r="G3190" s="22" t="s">
        <v>111</v>
      </c>
      <c r="H3190" s="22" t="s">
        <v>16</v>
      </c>
      <c r="I3190" s="24">
        <v>0.4</v>
      </c>
      <c r="J3190" s="25">
        <v>2250</v>
      </c>
      <c r="K3190" s="26">
        <f t="shared" si="1046"/>
        <v>900</v>
      </c>
      <c r="L3190" s="26">
        <f t="shared" si="1047"/>
        <v>360</v>
      </c>
      <c r="M3190" s="27">
        <v>0.4</v>
      </c>
      <c r="O3190" s="1"/>
      <c r="P3190" s="2"/>
      <c r="Q3190" s="3"/>
      <c r="R3190" s="5"/>
    </row>
    <row r="3191" spans="2:18" x14ac:dyDescent="0.3">
      <c r="B3191" s="22" t="s">
        <v>10</v>
      </c>
      <c r="C3191" s="22">
        <v>1185732</v>
      </c>
      <c r="D3191" s="23">
        <v>44271</v>
      </c>
      <c r="E3191" s="22" t="s">
        <v>30</v>
      </c>
      <c r="F3191" s="22" t="s">
        <v>110</v>
      </c>
      <c r="G3191" s="22" t="s">
        <v>111</v>
      </c>
      <c r="H3191" s="22" t="s">
        <v>17</v>
      </c>
      <c r="I3191" s="24">
        <v>0.30000000000000004</v>
      </c>
      <c r="J3191" s="25">
        <v>3250</v>
      </c>
      <c r="K3191" s="26">
        <f t="shared" si="1046"/>
        <v>975.00000000000011</v>
      </c>
      <c r="L3191" s="26">
        <f t="shared" si="1047"/>
        <v>390.00000000000006</v>
      </c>
      <c r="M3191" s="27">
        <v>0.4</v>
      </c>
      <c r="O3191" s="1"/>
      <c r="P3191" s="2"/>
      <c r="Q3191" s="3"/>
      <c r="R3191" s="5"/>
    </row>
    <row r="3192" spans="2:18" x14ac:dyDescent="0.3">
      <c r="B3192" s="22" t="s">
        <v>10</v>
      </c>
      <c r="C3192" s="22">
        <v>1185732</v>
      </c>
      <c r="D3192" s="23">
        <v>44303</v>
      </c>
      <c r="E3192" s="22" t="s">
        <v>30</v>
      </c>
      <c r="F3192" s="22" t="s">
        <v>110</v>
      </c>
      <c r="G3192" s="22" t="s">
        <v>111</v>
      </c>
      <c r="H3192" s="22" t="s">
        <v>12</v>
      </c>
      <c r="I3192" s="24">
        <v>0.30000000000000004</v>
      </c>
      <c r="J3192" s="25">
        <v>5500</v>
      </c>
      <c r="K3192" s="26">
        <f>I3192*J3192</f>
        <v>1650.0000000000002</v>
      </c>
      <c r="L3192" s="26">
        <f>K3192*M3192</f>
        <v>660.00000000000011</v>
      </c>
      <c r="M3192" s="27">
        <v>0.4</v>
      </c>
      <c r="O3192" s="1"/>
      <c r="P3192" s="2"/>
      <c r="Q3192" s="3"/>
      <c r="R3192" s="5"/>
    </row>
    <row r="3193" spans="2:18" x14ac:dyDescent="0.3">
      <c r="B3193" s="22" t="s">
        <v>10</v>
      </c>
      <c r="C3193" s="22">
        <v>1185732</v>
      </c>
      <c r="D3193" s="23">
        <v>44303</v>
      </c>
      <c r="E3193" s="22" t="s">
        <v>30</v>
      </c>
      <c r="F3193" s="22" t="s">
        <v>110</v>
      </c>
      <c r="G3193" s="22" t="s">
        <v>111</v>
      </c>
      <c r="H3193" s="22" t="s">
        <v>15</v>
      </c>
      <c r="I3193" s="24">
        <v>0.30000000000000004</v>
      </c>
      <c r="J3193" s="25">
        <v>2500</v>
      </c>
      <c r="K3193" s="26">
        <f>I3193*J3193</f>
        <v>750.00000000000011</v>
      </c>
      <c r="L3193" s="26">
        <f>K3193*M3193</f>
        <v>300.00000000000006</v>
      </c>
      <c r="M3193" s="27">
        <v>0.4</v>
      </c>
      <c r="O3193" s="1"/>
      <c r="P3193" s="2"/>
      <c r="Q3193" s="3"/>
      <c r="R3193" s="5"/>
    </row>
    <row r="3194" spans="2:18" x14ac:dyDescent="0.3">
      <c r="B3194" s="22" t="s">
        <v>10</v>
      </c>
      <c r="C3194" s="22">
        <v>1185732</v>
      </c>
      <c r="D3194" s="23">
        <v>44303</v>
      </c>
      <c r="E3194" s="22" t="s">
        <v>30</v>
      </c>
      <c r="F3194" s="22" t="s">
        <v>110</v>
      </c>
      <c r="G3194" s="22" t="s">
        <v>111</v>
      </c>
      <c r="H3194" s="22" t="s">
        <v>13</v>
      </c>
      <c r="I3194" s="24">
        <v>0.2</v>
      </c>
      <c r="J3194" s="25">
        <v>2500</v>
      </c>
      <c r="K3194" s="26">
        <f t="shared" ref="K3194:K3197" si="1048">I3194*J3194</f>
        <v>500</v>
      </c>
      <c r="L3194" s="26">
        <f t="shared" ref="L3194:L3197" si="1049">K3194*M3194</f>
        <v>200</v>
      </c>
      <c r="M3194" s="27">
        <v>0.4</v>
      </c>
      <c r="O3194" s="1"/>
      <c r="P3194" s="2"/>
      <c r="Q3194" s="3"/>
      <c r="R3194" s="5"/>
    </row>
    <row r="3195" spans="2:18" x14ac:dyDescent="0.3">
      <c r="B3195" s="22" t="s">
        <v>10</v>
      </c>
      <c r="C3195" s="22">
        <v>1185732</v>
      </c>
      <c r="D3195" s="23">
        <v>44303</v>
      </c>
      <c r="E3195" s="22" t="s">
        <v>30</v>
      </c>
      <c r="F3195" s="22" t="s">
        <v>110</v>
      </c>
      <c r="G3195" s="22" t="s">
        <v>111</v>
      </c>
      <c r="H3195" s="22" t="s">
        <v>14</v>
      </c>
      <c r="I3195" s="24">
        <v>0.24999999999999994</v>
      </c>
      <c r="J3195" s="25">
        <v>1750</v>
      </c>
      <c r="K3195" s="26">
        <f t="shared" si="1048"/>
        <v>437.49999999999989</v>
      </c>
      <c r="L3195" s="26">
        <f t="shared" si="1049"/>
        <v>174.99999999999997</v>
      </c>
      <c r="M3195" s="27">
        <v>0.4</v>
      </c>
      <c r="O3195" s="1"/>
      <c r="P3195" s="2"/>
      <c r="Q3195" s="3"/>
      <c r="R3195" s="5"/>
    </row>
    <row r="3196" spans="2:18" x14ac:dyDescent="0.3">
      <c r="B3196" s="22" t="s">
        <v>10</v>
      </c>
      <c r="C3196" s="22">
        <v>1185732</v>
      </c>
      <c r="D3196" s="23">
        <v>44303</v>
      </c>
      <c r="E3196" s="22" t="s">
        <v>30</v>
      </c>
      <c r="F3196" s="22" t="s">
        <v>110</v>
      </c>
      <c r="G3196" s="22" t="s">
        <v>111</v>
      </c>
      <c r="H3196" s="22" t="s">
        <v>16</v>
      </c>
      <c r="I3196" s="24">
        <v>0.65</v>
      </c>
      <c r="J3196" s="25">
        <v>2000</v>
      </c>
      <c r="K3196" s="26">
        <f t="shared" si="1048"/>
        <v>1300</v>
      </c>
      <c r="L3196" s="26">
        <f t="shared" si="1049"/>
        <v>520</v>
      </c>
      <c r="M3196" s="27">
        <v>0.4</v>
      </c>
      <c r="O3196" s="1"/>
      <c r="P3196" s="2"/>
      <c r="Q3196" s="3"/>
      <c r="R3196" s="5"/>
    </row>
    <row r="3197" spans="2:18" x14ac:dyDescent="0.3">
      <c r="B3197" s="22" t="s">
        <v>10</v>
      </c>
      <c r="C3197" s="22">
        <v>1185732</v>
      </c>
      <c r="D3197" s="23">
        <v>44303</v>
      </c>
      <c r="E3197" s="22" t="s">
        <v>30</v>
      </c>
      <c r="F3197" s="22" t="s">
        <v>110</v>
      </c>
      <c r="G3197" s="22" t="s">
        <v>111</v>
      </c>
      <c r="H3197" s="22" t="s">
        <v>17</v>
      </c>
      <c r="I3197" s="24">
        <v>0.5</v>
      </c>
      <c r="J3197" s="25">
        <v>3250</v>
      </c>
      <c r="K3197" s="26">
        <f t="shared" si="1048"/>
        <v>1625</v>
      </c>
      <c r="L3197" s="26">
        <f t="shared" si="1049"/>
        <v>650</v>
      </c>
      <c r="M3197" s="27">
        <v>0.4</v>
      </c>
      <c r="O3197" s="1"/>
      <c r="P3197" s="2"/>
      <c r="Q3197" s="3"/>
      <c r="R3197" s="5"/>
    </row>
    <row r="3198" spans="2:18" x14ac:dyDescent="0.3">
      <c r="B3198" s="22" t="s">
        <v>10</v>
      </c>
      <c r="C3198" s="22">
        <v>1185732</v>
      </c>
      <c r="D3198" s="23">
        <v>44334</v>
      </c>
      <c r="E3198" s="22" t="s">
        <v>30</v>
      </c>
      <c r="F3198" s="22" t="s">
        <v>110</v>
      </c>
      <c r="G3198" s="22" t="s">
        <v>111</v>
      </c>
      <c r="H3198" s="22" t="s">
        <v>12</v>
      </c>
      <c r="I3198" s="24">
        <v>0.6</v>
      </c>
      <c r="J3198" s="25">
        <v>5950</v>
      </c>
      <c r="K3198" s="26">
        <f>I3198*J3198</f>
        <v>3570</v>
      </c>
      <c r="L3198" s="26">
        <f>K3198*M3198</f>
        <v>1428</v>
      </c>
      <c r="M3198" s="27">
        <v>0.4</v>
      </c>
      <c r="O3198" s="1"/>
      <c r="P3198" s="2"/>
      <c r="Q3198" s="3"/>
      <c r="R3198" s="5"/>
    </row>
    <row r="3199" spans="2:18" x14ac:dyDescent="0.3">
      <c r="B3199" s="22" t="s">
        <v>10</v>
      </c>
      <c r="C3199" s="22">
        <v>1185732</v>
      </c>
      <c r="D3199" s="23">
        <v>44334</v>
      </c>
      <c r="E3199" s="22" t="s">
        <v>30</v>
      </c>
      <c r="F3199" s="22" t="s">
        <v>110</v>
      </c>
      <c r="G3199" s="22" t="s">
        <v>111</v>
      </c>
      <c r="H3199" s="22" t="s">
        <v>15</v>
      </c>
      <c r="I3199" s="24">
        <v>0.4</v>
      </c>
      <c r="J3199" s="25">
        <v>3000</v>
      </c>
      <c r="K3199" s="26">
        <f>I3199*J3199</f>
        <v>1200</v>
      </c>
      <c r="L3199" s="26">
        <f>K3199*M3199</f>
        <v>480</v>
      </c>
      <c r="M3199" s="27">
        <v>0.4</v>
      </c>
      <c r="O3199" s="1"/>
      <c r="P3199" s="2"/>
      <c r="Q3199" s="3"/>
      <c r="R3199" s="5"/>
    </row>
    <row r="3200" spans="2:18" x14ac:dyDescent="0.3">
      <c r="B3200" s="22" t="s">
        <v>10</v>
      </c>
      <c r="C3200" s="22">
        <v>1185732</v>
      </c>
      <c r="D3200" s="23">
        <v>44334</v>
      </c>
      <c r="E3200" s="22" t="s">
        <v>30</v>
      </c>
      <c r="F3200" s="22" t="s">
        <v>110</v>
      </c>
      <c r="G3200" s="22" t="s">
        <v>111</v>
      </c>
      <c r="H3200" s="22" t="s">
        <v>13</v>
      </c>
      <c r="I3200" s="24">
        <v>0.35000000000000003</v>
      </c>
      <c r="J3200" s="25">
        <v>2750</v>
      </c>
      <c r="K3200" s="26">
        <f t="shared" ref="K3200:K3203" si="1050">I3200*J3200</f>
        <v>962.50000000000011</v>
      </c>
      <c r="L3200" s="26">
        <f t="shared" ref="L3200:L3203" si="1051">K3200*M3200</f>
        <v>385.00000000000006</v>
      </c>
      <c r="M3200" s="27">
        <v>0.4</v>
      </c>
      <c r="O3200" s="1"/>
      <c r="P3200" s="2"/>
      <c r="Q3200" s="3"/>
      <c r="R3200" s="5"/>
    </row>
    <row r="3201" spans="2:18" x14ac:dyDescent="0.3">
      <c r="B3201" s="22" t="s">
        <v>10</v>
      </c>
      <c r="C3201" s="22">
        <v>1185732</v>
      </c>
      <c r="D3201" s="23">
        <v>44334</v>
      </c>
      <c r="E3201" s="22" t="s">
        <v>30</v>
      </c>
      <c r="F3201" s="22" t="s">
        <v>110</v>
      </c>
      <c r="G3201" s="22" t="s">
        <v>111</v>
      </c>
      <c r="H3201" s="22" t="s">
        <v>14</v>
      </c>
      <c r="I3201" s="24">
        <v>0.35000000000000003</v>
      </c>
      <c r="J3201" s="25">
        <v>2000</v>
      </c>
      <c r="K3201" s="26">
        <f t="shared" si="1050"/>
        <v>700.00000000000011</v>
      </c>
      <c r="L3201" s="26">
        <f t="shared" si="1051"/>
        <v>280.00000000000006</v>
      </c>
      <c r="M3201" s="27">
        <v>0.4</v>
      </c>
      <c r="O3201" s="1"/>
      <c r="P3201" s="2"/>
      <c r="Q3201" s="3"/>
      <c r="R3201" s="5"/>
    </row>
    <row r="3202" spans="2:18" x14ac:dyDescent="0.3">
      <c r="B3202" s="22" t="s">
        <v>10</v>
      </c>
      <c r="C3202" s="22">
        <v>1185732</v>
      </c>
      <c r="D3202" s="23">
        <v>44334</v>
      </c>
      <c r="E3202" s="22" t="s">
        <v>30</v>
      </c>
      <c r="F3202" s="22" t="s">
        <v>110</v>
      </c>
      <c r="G3202" s="22" t="s">
        <v>111</v>
      </c>
      <c r="H3202" s="22" t="s">
        <v>16</v>
      </c>
      <c r="I3202" s="24">
        <v>0.44999999999999996</v>
      </c>
      <c r="J3202" s="25">
        <v>2250</v>
      </c>
      <c r="K3202" s="26">
        <f t="shared" si="1050"/>
        <v>1012.4999999999999</v>
      </c>
      <c r="L3202" s="26">
        <f t="shared" si="1051"/>
        <v>405</v>
      </c>
      <c r="M3202" s="27">
        <v>0.4</v>
      </c>
      <c r="O3202" s="1"/>
      <c r="P3202" s="2"/>
      <c r="Q3202" s="3"/>
      <c r="R3202" s="5"/>
    </row>
    <row r="3203" spans="2:18" x14ac:dyDescent="0.3">
      <c r="B3203" s="22" t="s">
        <v>10</v>
      </c>
      <c r="C3203" s="22">
        <v>1185732</v>
      </c>
      <c r="D3203" s="23">
        <v>44334</v>
      </c>
      <c r="E3203" s="22" t="s">
        <v>30</v>
      </c>
      <c r="F3203" s="22" t="s">
        <v>110</v>
      </c>
      <c r="G3203" s="22" t="s">
        <v>111</v>
      </c>
      <c r="H3203" s="22" t="s">
        <v>17</v>
      </c>
      <c r="I3203" s="24">
        <v>0.54999999999999993</v>
      </c>
      <c r="J3203" s="25">
        <v>3500</v>
      </c>
      <c r="K3203" s="26">
        <f t="shared" si="1050"/>
        <v>1924.9999999999998</v>
      </c>
      <c r="L3203" s="26">
        <f t="shared" si="1051"/>
        <v>770</v>
      </c>
      <c r="M3203" s="27">
        <v>0.4</v>
      </c>
      <c r="O3203" s="1"/>
      <c r="P3203" s="2"/>
      <c r="Q3203" s="3"/>
      <c r="R3203" s="5"/>
    </row>
    <row r="3204" spans="2:18" x14ac:dyDescent="0.3">
      <c r="B3204" s="22" t="s">
        <v>10</v>
      </c>
      <c r="C3204" s="22">
        <v>1185732</v>
      </c>
      <c r="D3204" s="23">
        <v>44364</v>
      </c>
      <c r="E3204" s="22" t="s">
        <v>30</v>
      </c>
      <c r="F3204" s="22" t="s">
        <v>110</v>
      </c>
      <c r="G3204" s="22" t="s">
        <v>111</v>
      </c>
      <c r="H3204" s="22" t="s">
        <v>12</v>
      </c>
      <c r="I3204" s="24">
        <v>0.45</v>
      </c>
      <c r="J3204" s="25">
        <v>6000</v>
      </c>
      <c r="K3204" s="26">
        <f>I3204*J3204</f>
        <v>2700</v>
      </c>
      <c r="L3204" s="26">
        <f>K3204*M3204</f>
        <v>1080</v>
      </c>
      <c r="M3204" s="27">
        <v>0.4</v>
      </c>
      <c r="O3204" s="1"/>
      <c r="P3204" s="2"/>
      <c r="Q3204" s="3"/>
      <c r="R3204" s="5"/>
    </row>
    <row r="3205" spans="2:18" x14ac:dyDescent="0.3">
      <c r="B3205" s="22" t="s">
        <v>10</v>
      </c>
      <c r="C3205" s="22">
        <v>1185732</v>
      </c>
      <c r="D3205" s="23">
        <v>44364</v>
      </c>
      <c r="E3205" s="22" t="s">
        <v>30</v>
      </c>
      <c r="F3205" s="22" t="s">
        <v>110</v>
      </c>
      <c r="G3205" s="22" t="s">
        <v>111</v>
      </c>
      <c r="H3205" s="22" t="s">
        <v>15</v>
      </c>
      <c r="I3205" s="24">
        <v>0.40000000000000008</v>
      </c>
      <c r="J3205" s="25">
        <v>4250</v>
      </c>
      <c r="K3205" s="26">
        <f>I3205*J3205</f>
        <v>1700.0000000000002</v>
      </c>
      <c r="L3205" s="26">
        <f>K3205*M3205</f>
        <v>680.00000000000011</v>
      </c>
      <c r="M3205" s="27">
        <v>0.4</v>
      </c>
      <c r="O3205" s="1"/>
      <c r="P3205" s="2"/>
      <c r="Q3205" s="3"/>
      <c r="R3205" s="5"/>
    </row>
    <row r="3206" spans="2:18" x14ac:dyDescent="0.3">
      <c r="B3206" s="22" t="s">
        <v>10</v>
      </c>
      <c r="C3206" s="22">
        <v>1185732</v>
      </c>
      <c r="D3206" s="23">
        <v>44364</v>
      </c>
      <c r="E3206" s="22" t="s">
        <v>30</v>
      </c>
      <c r="F3206" s="22" t="s">
        <v>110</v>
      </c>
      <c r="G3206" s="22" t="s">
        <v>111</v>
      </c>
      <c r="H3206" s="22" t="s">
        <v>13</v>
      </c>
      <c r="I3206" s="24">
        <v>0.35000000000000003</v>
      </c>
      <c r="J3206" s="25">
        <v>3000</v>
      </c>
      <c r="K3206" s="26">
        <f t="shared" ref="K3206:K3209" si="1052">I3206*J3206</f>
        <v>1050</v>
      </c>
      <c r="L3206" s="26">
        <f t="shared" ref="L3206:L3209" si="1053">K3206*M3206</f>
        <v>420</v>
      </c>
      <c r="M3206" s="27">
        <v>0.4</v>
      </c>
      <c r="O3206" s="1"/>
      <c r="P3206" s="2"/>
      <c r="Q3206" s="3"/>
      <c r="R3206" s="5"/>
    </row>
    <row r="3207" spans="2:18" x14ac:dyDescent="0.3">
      <c r="B3207" s="22" t="s">
        <v>10</v>
      </c>
      <c r="C3207" s="22">
        <v>1185732</v>
      </c>
      <c r="D3207" s="23">
        <v>44364</v>
      </c>
      <c r="E3207" s="22" t="s">
        <v>30</v>
      </c>
      <c r="F3207" s="22" t="s">
        <v>110</v>
      </c>
      <c r="G3207" s="22" t="s">
        <v>111</v>
      </c>
      <c r="H3207" s="22" t="s">
        <v>14</v>
      </c>
      <c r="I3207" s="24">
        <v>0.35000000000000003</v>
      </c>
      <c r="J3207" s="25">
        <v>2750</v>
      </c>
      <c r="K3207" s="26">
        <f t="shared" si="1052"/>
        <v>962.50000000000011</v>
      </c>
      <c r="L3207" s="26">
        <f t="shared" si="1053"/>
        <v>385.00000000000006</v>
      </c>
      <c r="M3207" s="27">
        <v>0.4</v>
      </c>
      <c r="O3207" s="1"/>
      <c r="P3207" s="2"/>
      <c r="Q3207" s="3"/>
      <c r="R3207" s="5"/>
    </row>
    <row r="3208" spans="2:18" x14ac:dyDescent="0.3">
      <c r="B3208" s="22" t="s">
        <v>10</v>
      </c>
      <c r="C3208" s="22">
        <v>1185732</v>
      </c>
      <c r="D3208" s="23">
        <v>44364</v>
      </c>
      <c r="E3208" s="22" t="s">
        <v>30</v>
      </c>
      <c r="F3208" s="22" t="s">
        <v>110</v>
      </c>
      <c r="G3208" s="22" t="s">
        <v>111</v>
      </c>
      <c r="H3208" s="22" t="s">
        <v>16</v>
      </c>
      <c r="I3208" s="24">
        <v>0.45</v>
      </c>
      <c r="J3208" s="25">
        <v>2750</v>
      </c>
      <c r="K3208" s="26">
        <f t="shared" si="1052"/>
        <v>1237.5</v>
      </c>
      <c r="L3208" s="26">
        <f t="shared" si="1053"/>
        <v>495</v>
      </c>
      <c r="M3208" s="27">
        <v>0.4</v>
      </c>
      <c r="O3208" s="1"/>
      <c r="P3208" s="2"/>
      <c r="Q3208" s="3"/>
      <c r="R3208" s="5"/>
    </row>
    <row r="3209" spans="2:18" x14ac:dyDescent="0.3">
      <c r="B3209" s="22" t="s">
        <v>10</v>
      </c>
      <c r="C3209" s="22">
        <v>1185732</v>
      </c>
      <c r="D3209" s="23">
        <v>44364</v>
      </c>
      <c r="E3209" s="22" t="s">
        <v>30</v>
      </c>
      <c r="F3209" s="22" t="s">
        <v>110</v>
      </c>
      <c r="G3209" s="22" t="s">
        <v>111</v>
      </c>
      <c r="H3209" s="22" t="s">
        <v>17</v>
      </c>
      <c r="I3209" s="24">
        <v>0.65000000000000013</v>
      </c>
      <c r="J3209" s="25">
        <v>4250</v>
      </c>
      <c r="K3209" s="26">
        <f t="shared" si="1052"/>
        <v>2762.5000000000005</v>
      </c>
      <c r="L3209" s="26">
        <f t="shared" si="1053"/>
        <v>1105.0000000000002</v>
      </c>
      <c r="M3209" s="27">
        <v>0.4</v>
      </c>
      <c r="O3209" s="1"/>
      <c r="P3209" s="2"/>
      <c r="Q3209" s="3"/>
      <c r="R3209" s="5"/>
    </row>
    <row r="3210" spans="2:18" x14ac:dyDescent="0.3">
      <c r="B3210" s="22" t="s">
        <v>10</v>
      </c>
      <c r="C3210" s="22">
        <v>1185732</v>
      </c>
      <c r="D3210" s="23">
        <v>44393</v>
      </c>
      <c r="E3210" s="22" t="s">
        <v>30</v>
      </c>
      <c r="F3210" s="22" t="s">
        <v>110</v>
      </c>
      <c r="G3210" s="22" t="s">
        <v>111</v>
      </c>
      <c r="H3210" s="22" t="s">
        <v>12</v>
      </c>
      <c r="I3210" s="24">
        <v>0.60000000000000009</v>
      </c>
      <c r="J3210" s="25">
        <v>6500</v>
      </c>
      <c r="K3210" s="26">
        <f>I3210*J3210</f>
        <v>3900.0000000000005</v>
      </c>
      <c r="L3210" s="26">
        <f>K3210*M3210</f>
        <v>1560.0000000000002</v>
      </c>
      <c r="M3210" s="27">
        <v>0.4</v>
      </c>
      <c r="O3210" s="1"/>
      <c r="P3210" s="2"/>
      <c r="Q3210" s="3"/>
      <c r="R3210" s="5"/>
    </row>
    <row r="3211" spans="2:18" x14ac:dyDescent="0.3">
      <c r="B3211" s="22" t="s">
        <v>10</v>
      </c>
      <c r="C3211" s="22">
        <v>1185732</v>
      </c>
      <c r="D3211" s="23">
        <v>44393</v>
      </c>
      <c r="E3211" s="22" t="s">
        <v>30</v>
      </c>
      <c r="F3211" s="22" t="s">
        <v>110</v>
      </c>
      <c r="G3211" s="22" t="s">
        <v>111</v>
      </c>
      <c r="H3211" s="22" t="s">
        <v>15</v>
      </c>
      <c r="I3211" s="24">
        <v>0.55000000000000016</v>
      </c>
      <c r="J3211" s="25">
        <v>4000</v>
      </c>
      <c r="K3211" s="26">
        <f>I3211*J3211</f>
        <v>2200.0000000000005</v>
      </c>
      <c r="L3211" s="26">
        <f>K3211*M3211</f>
        <v>880.00000000000023</v>
      </c>
      <c r="M3211" s="27">
        <v>0.4</v>
      </c>
      <c r="O3211" s="1"/>
      <c r="P3211" s="2"/>
      <c r="Q3211" s="3"/>
      <c r="R3211" s="5"/>
    </row>
    <row r="3212" spans="2:18" x14ac:dyDescent="0.3">
      <c r="B3212" s="22" t="s">
        <v>10</v>
      </c>
      <c r="C3212" s="22">
        <v>1185732</v>
      </c>
      <c r="D3212" s="23">
        <v>44393</v>
      </c>
      <c r="E3212" s="22" t="s">
        <v>30</v>
      </c>
      <c r="F3212" s="22" t="s">
        <v>110</v>
      </c>
      <c r="G3212" s="22" t="s">
        <v>111</v>
      </c>
      <c r="H3212" s="22" t="s">
        <v>13</v>
      </c>
      <c r="I3212" s="24">
        <v>0.5</v>
      </c>
      <c r="J3212" s="25">
        <v>3250</v>
      </c>
      <c r="K3212" s="26">
        <f t="shared" ref="K3212:K3215" si="1054">I3212*J3212</f>
        <v>1625</v>
      </c>
      <c r="L3212" s="26">
        <f t="shared" ref="L3212:L3215" si="1055">K3212*M3212</f>
        <v>650</v>
      </c>
      <c r="M3212" s="27">
        <v>0.4</v>
      </c>
      <c r="O3212" s="1"/>
      <c r="P3212" s="2"/>
      <c r="Q3212" s="3"/>
      <c r="R3212" s="5"/>
    </row>
    <row r="3213" spans="2:18" x14ac:dyDescent="0.3">
      <c r="B3213" s="22" t="s">
        <v>10</v>
      </c>
      <c r="C3213" s="22">
        <v>1185732</v>
      </c>
      <c r="D3213" s="23">
        <v>44393</v>
      </c>
      <c r="E3213" s="22" t="s">
        <v>30</v>
      </c>
      <c r="F3213" s="22" t="s">
        <v>110</v>
      </c>
      <c r="G3213" s="22" t="s">
        <v>111</v>
      </c>
      <c r="H3213" s="22" t="s">
        <v>14</v>
      </c>
      <c r="I3213" s="24">
        <v>0.5</v>
      </c>
      <c r="J3213" s="25">
        <v>2750</v>
      </c>
      <c r="K3213" s="26">
        <f t="shared" si="1054"/>
        <v>1375</v>
      </c>
      <c r="L3213" s="26">
        <f t="shared" si="1055"/>
        <v>550</v>
      </c>
      <c r="M3213" s="27">
        <v>0.4</v>
      </c>
      <c r="O3213" s="1"/>
      <c r="P3213" s="2"/>
      <c r="Q3213" s="3"/>
      <c r="R3213" s="5"/>
    </row>
    <row r="3214" spans="2:18" x14ac:dyDescent="0.3">
      <c r="B3214" s="22" t="s">
        <v>10</v>
      </c>
      <c r="C3214" s="22">
        <v>1185732</v>
      </c>
      <c r="D3214" s="23">
        <v>44393</v>
      </c>
      <c r="E3214" s="22" t="s">
        <v>30</v>
      </c>
      <c r="F3214" s="22" t="s">
        <v>110</v>
      </c>
      <c r="G3214" s="22" t="s">
        <v>111</v>
      </c>
      <c r="H3214" s="22" t="s">
        <v>16</v>
      </c>
      <c r="I3214" s="24">
        <v>0.60000000000000009</v>
      </c>
      <c r="J3214" s="25">
        <v>3000</v>
      </c>
      <c r="K3214" s="26">
        <f t="shared" si="1054"/>
        <v>1800.0000000000002</v>
      </c>
      <c r="L3214" s="26">
        <f t="shared" si="1055"/>
        <v>720.00000000000011</v>
      </c>
      <c r="M3214" s="27">
        <v>0.4</v>
      </c>
      <c r="O3214" s="1"/>
      <c r="P3214" s="2"/>
      <c r="Q3214" s="3"/>
      <c r="R3214" s="5"/>
    </row>
    <row r="3215" spans="2:18" x14ac:dyDescent="0.3">
      <c r="B3215" s="22" t="s">
        <v>10</v>
      </c>
      <c r="C3215" s="22">
        <v>1185732</v>
      </c>
      <c r="D3215" s="23">
        <v>44393</v>
      </c>
      <c r="E3215" s="22" t="s">
        <v>30</v>
      </c>
      <c r="F3215" s="22" t="s">
        <v>110</v>
      </c>
      <c r="G3215" s="22" t="s">
        <v>111</v>
      </c>
      <c r="H3215" s="22" t="s">
        <v>17</v>
      </c>
      <c r="I3215" s="24">
        <v>0.65000000000000013</v>
      </c>
      <c r="J3215" s="25">
        <v>4750</v>
      </c>
      <c r="K3215" s="26">
        <f t="shared" si="1054"/>
        <v>3087.5000000000005</v>
      </c>
      <c r="L3215" s="26">
        <f t="shared" si="1055"/>
        <v>1235.0000000000002</v>
      </c>
      <c r="M3215" s="27">
        <v>0.4</v>
      </c>
      <c r="O3215" s="1"/>
      <c r="P3215" s="2"/>
      <c r="Q3215" s="3"/>
      <c r="R3215" s="5"/>
    </row>
    <row r="3216" spans="2:18" x14ac:dyDescent="0.3">
      <c r="B3216" s="22" t="s">
        <v>10</v>
      </c>
      <c r="C3216" s="22">
        <v>1185732</v>
      </c>
      <c r="D3216" s="23">
        <v>44425</v>
      </c>
      <c r="E3216" s="22" t="s">
        <v>30</v>
      </c>
      <c r="F3216" s="22" t="s">
        <v>110</v>
      </c>
      <c r="G3216" s="22" t="s">
        <v>111</v>
      </c>
      <c r="H3216" s="22" t="s">
        <v>12</v>
      </c>
      <c r="I3216" s="24">
        <v>0.5</v>
      </c>
      <c r="J3216" s="25">
        <v>5250</v>
      </c>
      <c r="K3216" s="26">
        <f>I3216*J3216</f>
        <v>2625</v>
      </c>
      <c r="L3216" s="26">
        <f>K3216*M3216</f>
        <v>1050</v>
      </c>
      <c r="M3216" s="27">
        <v>0.4</v>
      </c>
      <c r="O3216" s="1"/>
      <c r="P3216" s="2"/>
      <c r="Q3216" s="3"/>
      <c r="R3216" s="5"/>
    </row>
    <row r="3217" spans="2:18" x14ac:dyDescent="0.3">
      <c r="B3217" s="22" t="s">
        <v>10</v>
      </c>
      <c r="C3217" s="22">
        <v>1185732</v>
      </c>
      <c r="D3217" s="23">
        <v>44425</v>
      </c>
      <c r="E3217" s="22" t="s">
        <v>30</v>
      </c>
      <c r="F3217" s="22" t="s">
        <v>110</v>
      </c>
      <c r="G3217" s="22" t="s">
        <v>111</v>
      </c>
      <c r="H3217" s="22" t="s">
        <v>15</v>
      </c>
      <c r="I3217" s="24">
        <v>0.45000000000000007</v>
      </c>
      <c r="J3217" s="25">
        <v>3000</v>
      </c>
      <c r="K3217" s="26">
        <f>I3217*J3217</f>
        <v>1350.0000000000002</v>
      </c>
      <c r="L3217" s="26">
        <f>K3217*M3217</f>
        <v>540.00000000000011</v>
      </c>
      <c r="M3217" s="27">
        <v>0.4</v>
      </c>
      <c r="O3217" s="1"/>
      <c r="P3217" s="2"/>
      <c r="Q3217" s="3"/>
      <c r="R3217" s="5"/>
    </row>
    <row r="3218" spans="2:18" x14ac:dyDescent="0.3">
      <c r="B3218" s="22" t="s">
        <v>10</v>
      </c>
      <c r="C3218" s="22">
        <v>1185732</v>
      </c>
      <c r="D3218" s="23">
        <v>44425</v>
      </c>
      <c r="E3218" s="22" t="s">
        <v>30</v>
      </c>
      <c r="F3218" s="22" t="s">
        <v>110</v>
      </c>
      <c r="G3218" s="22" t="s">
        <v>111</v>
      </c>
      <c r="H3218" s="22" t="s">
        <v>13</v>
      </c>
      <c r="I3218" s="24">
        <v>0.4</v>
      </c>
      <c r="J3218" s="25">
        <v>3000</v>
      </c>
      <c r="K3218" s="26">
        <f t="shared" ref="K3218:K3221" si="1056">I3218*J3218</f>
        <v>1200</v>
      </c>
      <c r="L3218" s="26">
        <f t="shared" ref="L3218:L3221" si="1057">K3218*M3218</f>
        <v>480</v>
      </c>
      <c r="M3218" s="27">
        <v>0.4</v>
      </c>
      <c r="O3218" s="1"/>
      <c r="P3218" s="2"/>
      <c r="Q3218" s="3"/>
      <c r="R3218" s="5"/>
    </row>
    <row r="3219" spans="2:18" x14ac:dyDescent="0.3">
      <c r="B3219" s="22" t="s">
        <v>10</v>
      </c>
      <c r="C3219" s="22">
        <v>1185732</v>
      </c>
      <c r="D3219" s="23">
        <v>44425</v>
      </c>
      <c r="E3219" s="22" t="s">
        <v>30</v>
      </c>
      <c r="F3219" s="22" t="s">
        <v>110</v>
      </c>
      <c r="G3219" s="22" t="s">
        <v>111</v>
      </c>
      <c r="H3219" s="22" t="s">
        <v>14</v>
      </c>
      <c r="I3219" s="24">
        <v>0.4</v>
      </c>
      <c r="J3219" s="25">
        <v>2750</v>
      </c>
      <c r="K3219" s="26">
        <f t="shared" si="1056"/>
        <v>1100</v>
      </c>
      <c r="L3219" s="26">
        <f t="shared" si="1057"/>
        <v>440</v>
      </c>
      <c r="M3219" s="27">
        <v>0.4</v>
      </c>
      <c r="O3219" s="1"/>
      <c r="P3219" s="2"/>
      <c r="Q3219" s="3"/>
      <c r="R3219" s="5"/>
    </row>
    <row r="3220" spans="2:18" x14ac:dyDescent="0.3">
      <c r="B3220" s="22" t="s">
        <v>10</v>
      </c>
      <c r="C3220" s="22">
        <v>1185732</v>
      </c>
      <c r="D3220" s="23">
        <v>44425</v>
      </c>
      <c r="E3220" s="22" t="s">
        <v>30</v>
      </c>
      <c r="F3220" s="22" t="s">
        <v>110</v>
      </c>
      <c r="G3220" s="22" t="s">
        <v>111</v>
      </c>
      <c r="H3220" s="22" t="s">
        <v>16</v>
      </c>
      <c r="I3220" s="24">
        <v>0.5</v>
      </c>
      <c r="J3220" s="25">
        <v>2500</v>
      </c>
      <c r="K3220" s="26">
        <f t="shared" si="1056"/>
        <v>1250</v>
      </c>
      <c r="L3220" s="26">
        <f t="shared" si="1057"/>
        <v>500</v>
      </c>
      <c r="M3220" s="27">
        <v>0.4</v>
      </c>
      <c r="O3220" s="1"/>
      <c r="P3220" s="2"/>
      <c r="Q3220" s="3"/>
      <c r="R3220" s="5"/>
    </row>
    <row r="3221" spans="2:18" x14ac:dyDescent="0.3">
      <c r="B3221" s="22" t="s">
        <v>10</v>
      </c>
      <c r="C3221" s="22">
        <v>1185732</v>
      </c>
      <c r="D3221" s="23">
        <v>44425</v>
      </c>
      <c r="E3221" s="22" t="s">
        <v>30</v>
      </c>
      <c r="F3221" s="22" t="s">
        <v>110</v>
      </c>
      <c r="G3221" s="22" t="s">
        <v>111</v>
      </c>
      <c r="H3221" s="22" t="s">
        <v>17</v>
      </c>
      <c r="I3221" s="24">
        <v>0.55000000000000004</v>
      </c>
      <c r="J3221" s="25">
        <v>4250</v>
      </c>
      <c r="K3221" s="26">
        <f t="shared" si="1056"/>
        <v>2337.5</v>
      </c>
      <c r="L3221" s="26">
        <f t="shared" si="1057"/>
        <v>935</v>
      </c>
      <c r="M3221" s="27">
        <v>0.4</v>
      </c>
      <c r="O3221" s="1"/>
      <c r="P3221" s="2"/>
      <c r="Q3221" s="3"/>
      <c r="R3221" s="5"/>
    </row>
    <row r="3222" spans="2:18" x14ac:dyDescent="0.3">
      <c r="B3222" s="22" t="s">
        <v>10</v>
      </c>
      <c r="C3222" s="22">
        <v>1185732</v>
      </c>
      <c r="D3222" s="23">
        <v>44457</v>
      </c>
      <c r="E3222" s="22" t="s">
        <v>30</v>
      </c>
      <c r="F3222" s="22" t="s">
        <v>110</v>
      </c>
      <c r="G3222" s="22" t="s">
        <v>111</v>
      </c>
      <c r="H3222" s="22" t="s">
        <v>12</v>
      </c>
      <c r="I3222" s="24">
        <v>0.35000000000000003</v>
      </c>
      <c r="J3222" s="25">
        <v>5500</v>
      </c>
      <c r="K3222" s="26">
        <f>I3222*J3222</f>
        <v>1925.0000000000002</v>
      </c>
      <c r="L3222" s="26">
        <f>K3222*M3222</f>
        <v>770.00000000000011</v>
      </c>
      <c r="M3222" s="27">
        <v>0.4</v>
      </c>
      <c r="O3222" s="1"/>
      <c r="P3222" s="2"/>
      <c r="Q3222" s="3"/>
      <c r="R3222" s="5"/>
    </row>
    <row r="3223" spans="2:18" x14ac:dyDescent="0.3">
      <c r="B3223" s="22" t="s">
        <v>10</v>
      </c>
      <c r="C3223" s="22">
        <v>1185732</v>
      </c>
      <c r="D3223" s="23">
        <v>44457</v>
      </c>
      <c r="E3223" s="22" t="s">
        <v>30</v>
      </c>
      <c r="F3223" s="22" t="s">
        <v>110</v>
      </c>
      <c r="G3223" s="22" t="s">
        <v>111</v>
      </c>
      <c r="H3223" s="22" t="s">
        <v>15</v>
      </c>
      <c r="I3223" s="24">
        <v>0.3000000000000001</v>
      </c>
      <c r="J3223" s="25">
        <v>3500</v>
      </c>
      <c r="K3223" s="26">
        <f>I3223*J3223</f>
        <v>1050.0000000000005</v>
      </c>
      <c r="L3223" s="26">
        <f>K3223*M3223</f>
        <v>420.00000000000023</v>
      </c>
      <c r="M3223" s="27">
        <v>0.4</v>
      </c>
      <c r="O3223" s="1"/>
      <c r="P3223" s="2"/>
      <c r="Q3223" s="3"/>
      <c r="R3223" s="5"/>
    </row>
    <row r="3224" spans="2:18" x14ac:dyDescent="0.3">
      <c r="B3224" s="22" t="s">
        <v>10</v>
      </c>
      <c r="C3224" s="22">
        <v>1185732</v>
      </c>
      <c r="D3224" s="23">
        <v>44457</v>
      </c>
      <c r="E3224" s="22" t="s">
        <v>30</v>
      </c>
      <c r="F3224" s="22" t="s">
        <v>110</v>
      </c>
      <c r="G3224" s="22" t="s">
        <v>111</v>
      </c>
      <c r="H3224" s="22" t="s">
        <v>13</v>
      </c>
      <c r="I3224" s="24">
        <v>0.25000000000000006</v>
      </c>
      <c r="J3224" s="25">
        <v>2500</v>
      </c>
      <c r="K3224" s="26">
        <f t="shared" ref="K3224:K3227" si="1058">I3224*J3224</f>
        <v>625.00000000000011</v>
      </c>
      <c r="L3224" s="26">
        <f t="shared" ref="L3224:L3227" si="1059">K3224*M3224</f>
        <v>250.00000000000006</v>
      </c>
      <c r="M3224" s="27">
        <v>0.4</v>
      </c>
      <c r="O3224" s="1"/>
      <c r="P3224" s="2"/>
      <c r="Q3224" s="3"/>
      <c r="R3224" s="5"/>
    </row>
    <row r="3225" spans="2:18" x14ac:dyDescent="0.3">
      <c r="B3225" s="22" t="s">
        <v>10</v>
      </c>
      <c r="C3225" s="22">
        <v>1185732</v>
      </c>
      <c r="D3225" s="23">
        <v>44457</v>
      </c>
      <c r="E3225" s="22" t="s">
        <v>30</v>
      </c>
      <c r="F3225" s="22" t="s">
        <v>110</v>
      </c>
      <c r="G3225" s="22" t="s">
        <v>111</v>
      </c>
      <c r="H3225" s="22" t="s">
        <v>14</v>
      </c>
      <c r="I3225" s="24">
        <v>0.25000000000000006</v>
      </c>
      <c r="J3225" s="25">
        <v>2250</v>
      </c>
      <c r="K3225" s="26">
        <f t="shared" si="1058"/>
        <v>562.50000000000011</v>
      </c>
      <c r="L3225" s="26">
        <f t="shared" si="1059"/>
        <v>225.00000000000006</v>
      </c>
      <c r="M3225" s="27">
        <v>0.4</v>
      </c>
      <c r="O3225" s="1"/>
      <c r="P3225" s="2"/>
      <c r="Q3225" s="3"/>
      <c r="R3225" s="5"/>
    </row>
    <row r="3226" spans="2:18" x14ac:dyDescent="0.3">
      <c r="B3226" s="22" t="s">
        <v>10</v>
      </c>
      <c r="C3226" s="22">
        <v>1185732</v>
      </c>
      <c r="D3226" s="23">
        <v>44457</v>
      </c>
      <c r="E3226" s="22" t="s">
        <v>30</v>
      </c>
      <c r="F3226" s="22" t="s">
        <v>110</v>
      </c>
      <c r="G3226" s="22" t="s">
        <v>111</v>
      </c>
      <c r="H3226" s="22" t="s">
        <v>16</v>
      </c>
      <c r="I3226" s="24">
        <v>0.35000000000000003</v>
      </c>
      <c r="J3226" s="25">
        <v>2250</v>
      </c>
      <c r="K3226" s="26">
        <f t="shared" si="1058"/>
        <v>787.50000000000011</v>
      </c>
      <c r="L3226" s="26">
        <f t="shared" si="1059"/>
        <v>315.00000000000006</v>
      </c>
      <c r="M3226" s="27">
        <v>0.4</v>
      </c>
      <c r="O3226" s="1"/>
      <c r="P3226" s="2"/>
      <c r="Q3226" s="3"/>
      <c r="R3226" s="5"/>
    </row>
    <row r="3227" spans="2:18" x14ac:dyDescent="0.3">
      <c r="B3227" s="22" t="s">
        <v>10</v>
      </c>
      <c r="C3227" s="22">
        <v>1185732</v>
      </c>
      <c r="D3227" s="23">
        <v>44457</v>
      </c>
      <c r="E3227" s="22" t="s">
        <v>30</v>
      </c>
      <c r="F3227" s="22" t="s">
        <v>110</v>
      </c>
      <c r="G3227" s="22" t="s">
        <v>111</v>
      </c>
      <c r="H3227" s="22" t="s">
        <v>17</v>
      </c>
      <c r="I3227" s="24">
        <v>0.4</v>
      </c>
      <c r="J3227" s="25">
        <v>3000</v>
      </c>
      <c r="K3227" s="26">
        <f t="shared" si="1058"/>
        <v>1200</v>
      </c>
      <c r="L3227" s="26">
        <f t="shared" si="1059"/>
        <v>480</v>
      </c>
      <c r="M3227" s="27">
        <v>0.4</v>
      </c>
      <c r="O3227" s="1"/>
      <c r="P3227" s="2"/>
      <c r="Q3227" s="3"/>
      <c r="R3227" s="5"/>
    </row>
    <row r="3228" spans="2:18" x14ac:dyDescent="0.3">
      <c r="B3228" s="22" t="s">
        <v>10</v>
      </c>
      <c r="C3228" s="22">
        <v>1185732</v>
      </c>
      <c r="D3228" s="23">
        <v>44486</v>
      </c>
      <c r="E3228" s="22" t="s">
        <v>30</v>
      </c>
      <c r="F3228" s="22" t="s">
        <v>110</v>
      </c>
      <c r="G3228" s="22" t="s">
        <v>111</v>
      </c>
      <c r="H3228" s="22" t="s">
        <v>12</v>
      </c>
      <c r="I3228" s="24">
        <v>0.44999999999999996</v>
      </c>
      <c r="J3228" s="25">
        <v>4250</v>
      </c>
      <c r="K3228" s="26">
        <f>I3228*J3228</f>
        <v>1912.4999999999998</v>
      </c>
      <c r="L3228" s="26">
        <f>K3228*M3228</f>
        <v>765</v>
      </c>
      <c r="M3228" s="27">
        <v>0.4</v>
      </c>
      <c r="O3228" s="1"/>
      <c r="P3228" s="2"/>
      <c r="Q3228" s="3"/>
      <c r="R3228" s="5"/>
    </row>
    <row r="3229" spans="2:18" x14ac:dyDescent="0.3">
      <c r="B3229" s="22" t="s">
        <v>10</v>
      </c>
      <c r="C3229" s="22">
        <v>1185732</v>
      </c>
      <c r="D3229" s="23">
        <v>44486</v>
      </c>
      <c r="E3229" s="22" t="s">
        <v>30</v>
      </c>
      <c r="F3229" s="22" t="s">
        <v>110</v>
      </c>
      <c r="G3229" s="22" t="s">
        <v>111</v>
      </c>
      <c r="H3229" s="22" t="s">
        <v>15</v>
      </c>
      <c r="I3229" s="24">
        <v>0.35000000000000003</v>
      </c>
      <c r="J3229" s="25">
        <v>2750</v>
      </c>
      <c r="K3229" s="26">
        <f>I3229*J3229</f>
        <v>962.50000000000011</v>
      </c>
      <c r="L3229" s="26">
        <f>K3229*M3229</f>
        <v>385.00000000000006</v>
      </c>
      <c r="M3229" s="27">
        <v>0.4</v>
      </c>
      <c r="O3229" s="1"/>
      <c r="P3229" s="2"/>
      <c r="Q3229" s="3"/>
      <c r="R3229" s="5"/>
    </row>
    <row r="3230" spans="2:18" x14ac:dyDescent="0.3">
      <c r="B3230" s="22" t="s">
        <v>10</v>
      </c>
      <c r="C3230" s="22">
        <v>1185732</v>
      </c>
      <c r="D3230" s="23">
        <v>44486</v>
      </c>
      <c r="E3230" s="22" t="s">
        <v>30</v>
      </c>
      <c r="F3230" s="22" t="s">
        <v>110</v>
      </c>
      <c r="G3230" s="22" t="s">
        <v>111</v>
      </c>
      <c r="H3230" s="22" t="s">
        <v>13</v>
      </c>
      <c r="I3230" s="24">
        <v>0.35000000000000003</v>
      </c>
      <c r="J3230" s="25">
        <v>1750</v>
      </c>
      <c r="K3230" s="26">
        <f t="shared" ref="K3230:K3233" si="1060">I3230*J3230</f>
        <v>612.50000000000011</v>
      </c>
      <c r="L3230" s="26">
        <f t="shared" ref="L3230:L3233" si="1061">K3230*M3230</f>
        <v>245.00000000000006</v>
      </c>
      <c r="M3230" s="27">
        <v>0.4</v>
      </c>
      <c r="O3230" s="1"/>
      <c r="P3230" s="2"/>
      <c r="Q3230" s="3"/>
      <c r="R3230" s="5"/>
    </row>
    <row r="3231" spans="2:18" x14ac:dyDescent="0.3">
      <c r="B3231" s="22" t="s">
        <v>10</v>
      </c>
      <c r="C3231" s="22">
        <v>1185732</v>
      </c>
      <c r="D3231" s="23">
        <v>44486</v>
      </c>
      <c r="E3231" s="22" t="s">
        <v>30</v>
      </c>
      <c r="F3231" s="22" t="s">
        <v>110</v>
      </c>
      <c r="G3231" s="22" t="s">
        <v>111</v>
      </c>
      <c r="H3231" s="22" t="s">
        <v>14</v>
      </c>
      <c r="I3231" s="24">
        <v>0.35000000000000003</v>
      </c>
      <c r="J3231" s="25">
        <v>1750</v>
      </c>
      <c r="K3231" s="26">
        <f t="shared" si="1060"/>
        <v>612.50000000000011</v>
      </c>
      <c r="L3231" s="26">
        <f t="shared" si="1061"/>
        <v>245.00000000000006</v>
      </c>
      <c r="M3231" s="27">
        <v>0.4</v>
      </c>
      <c r="O3231" s="1"/>
      <c r="P3231" s="2"/>
      <c r="Q3231" s="3"/>
      <c r="R3231" s="5"/>
    </row>
    <row r="3232" spans="2:18" x14ac:dyDescent="0.3">
      <c r="B3232" s="22" t="s">
        <v>10</v>
      </c>
      <c r="C3232" s="22">
        <v>1185732</v>
      </c>
      <c r="D3232" s="23">
        <v>44486</v>
      </c>
      <c r="E3232" s="22" t="s">
        <v>30</v>
      </c>
      <c r="F3232" s="22" t="s">
        <v>110</v>
      </c>
      <c r="G3232" s="22" t="s">
        <v>111</v>
      </c>
      <c r="H3232" s="22" t="s">
        <v>16</v>
      </c>
      <c r="I3232" s="24">
        <v>0.44999999999999996</v>
      </c>
      <c r="J3232" s="25">
        <v>1750</v>
      </c>
      <c r="K3232" s="26">
        <f t="shared" si="1060"/>
        <v>787.49999999999989</v>
      </c>
      <c r="L3232" s="26">
        <f t="shared" si="1061"/>
        <v>315</v>
      </c>
      <c r="M3232" s="27">
        <v>0.4</v>
      </c>
      <c r="O3232" s="1"/>
      <c r="P3232" s="2"/>
      <c r="Q3232" s="3"/>
      <c r="R3232" s="5"/>
    </row>
    <row r="3233" spans="1:18" x14ac:dyDescent="0.3">
      <c r="B3233" s="22" t="s">
        <v>10</v>
      </c>
      <c r="C3233" s="22">
        <v>1185732</v>
      </c>
      <c r="D3233" s="23">
        <v>44486</v>
      </c>
      <c r="E3233" s="22" t="s">
        <v>30</v>
      </c>
      <c r="F3233" s="22" t="s">
        <v>110</v>
      </c>
      <c r="G3233" s="22" t="s">
        <v>111</v>
      </c>
      <c r="H3233" s="22" t="s">
        <v>17</v>
      </c>
      <c r="I3233" s="24">
        <v>0.49999999999999983</v>
      </c>
      <c r="J3233" s="25">
        <v>3000</v>
      </c>
      <c r="K3233" s="26">
        <f t="shared" si="1060"/>
        <v>1499.9999999999995</v>
      </c>
      <c r="L3233" s="26">
        <f t="shared" si="1061"/>
        <v>599.99999999999989</v>
      </c>
      <c r="M3233" s="27">
        <v>0.4</v>
      </c>
      <c r="O3233" s="1"/>
      <c r="P3233" s="2"/>
      <c r="Q3233" s="3"/>
      <c r="R3233" s="5"/>
    </row>
    <row r="3234" spans="1:18" x14ac:dyDescent="0.3">
      <c r="B3234" s="22" t="s">
        <v>10</v>
      </c>
      <c r="C3234" s="22">
        <v>1185732</v>
      </c>
      <c r="D3234" s="23">
        <v>44517</v>
      </c>
      <c r="E3234" s="22" t="s">
        <v>30</v>
      </c>
      <c r="F3234" s="22" t="s">
        <v>110</v>
      </c>
      <c r="G3234" s="22" t="s">
        <v>111</v>
      </c>
      <c r="H3234" s="22" t="s">
        <v>12</v>
      </c>
      <c r="I3234" s="24">
        <v>0.44999999999999996</v>
      </c>
      <c r="J3234" s="25">
        <v>4500</v>
      </c>
      <c r="K3234" s="26">
        <f>I3234*J3234</f>
        <v>2024.9999999999998</v>
      </c>
      <c r="L3234" s="26">
        <f>K3234*M3234</f>
        <v>810</v>
      </c>
      <c r="M3234" s="27">
        <v>0.4</v>
      </c>
      <c r="O3234" s="1"/>
      <c r="P3234" s="2"/>
      <c r="Q3234" s="3"/>
      <c r="R3234" s="5"/>
    </row>
    <row r="3235" spans="1:18" x14ac:dyDescent="0.3">
      <c r="B3235" s="22" t="s">
        <v>10</v>
      </c>
      <c r="C3235" s="22">
        <v>1185732</v>
      </c>
      <c r="D3235" s="23">
        <v>44517</v>
      </c>
      <c r="E3235" s="22" t="s">
        <v>30</v>
      </c>
      <c r="F3235" s="22" t="s">
        <v>110</v>
      </c>
      <c r="G3235" s="22" t="s">
        <v>111</v>
      </c>
      <c r="H3235" s="22" t="s">
        <v>15</v>
      </c>
      <c r="I3235" s="24">
        <v>0.35000000000000003</v>
      </c>
      <c r="J3235" s="25">
        <v>3500</v>
      </c>
      <c r="K3235" s="26">
        <f>I3235*J3235</f>
        <v>1225.0000000000002</v>
      </c>
      <c r="L3235" s="26">
        <f>K3235*M3235</f>
        <v>490.00000000000011</v>
      </c>
      <c r="M3235" s="27">
        <v>0.4</v>
      </c>
      <c r="O3235" s="1"/>
      <c r="P3235" s="2"/>
      <c r="Q3235" s="3"/>
      <c r="R3235" s="5"/>
    </row>
    <row r="3236" spans="1:18" x14ac:dyDescent="0.3">
      <c r="B3236" s="22" t="s">
        <v>10</v>
      </c>
      <c r="C3236" s="22">
        <v>1185732</v>
      </c>
      <c r="D3236" s="23">
        <v>44517</v>
      </c>
      <c r="E3236" s="22" t="s">
        <v>30</v>
      </c>
      <c r="F3236" s="22" t="s">
        <v>110</v>
      </c>
      <c r="G3236" s="22" t="s">
        <v>111</v>
      </c>
      <c r="H3236" s="22" t="s">
        <v>13</v>
      </c>
      <c r="I3236" s="24">
        <v>0.35000000000000003</v>
      </c>
      <c r="J3236" s="25">
        <v>2950</v>
      </c>
      <c r="K3236" s="26">
        <f t="shared" ref="K3236:K3239" si="1062">I3236*J3236</f>
        <v>1032.5</v>
      </c>
      <c r="L3236" s="26">
        <f t="shared" ref="L3236:L3239" si="1063">K3236*M3236</f>
        <v>413</v>
      </c>
      <c r="M3236" s="27">
        <v>0.4</v>
      </c>
      <c r="O3236" s="1"/>
      <c r="P3236" s="2"/>
      <c r="Q3236" s="3"/>
      <c r="R3236" s="5"/>
    </row>
    <row r="3237" spans="1:18" x14ac:dyDescent="0.3">
      <c r="B3237" s="22" t="s">
        <v>10</v>
      </c>
      <c r="C3237" s="22">
        <v>1185732</v>
      </c>
      <c r="D3237" s="23">
        <v>44517</v>
      </c>
      <c r="E3237" s="22" t="s">
        <v>30</v>
      </c>
      <c r="F3237" s="22" t="s">
        <v>110</v>
      </c>
      <c r="G3237" s="22" t="s">
        <v>111</v>
      </c>
      <c r="H3237" s="22" t="s">
        <v>14</v>
      </c>
      <c r="I3237" s="24">
        <v>0.4</v>
      </c>
      <c r="J3237" s="25">
        <v>3250</v>
      </c>
      <c r="K3237" s="26">
        <f t="shared" si="1062"/>
        <v>1300</v>
      </c>
      <c r="L3237" s="26">
        <f t="shared" si="1063"/>
        <v>520</v>
      </c>
      <c r="M3237" s="27">
        <v>0.4</v>
      </c>
      <c r="O3237" s="1"/>
      <c r="P3237" s="2"/>
      <c r="Q3237" s="3"/>
      <c r="R3237" s="5"/>
    </row>
    <row r="3238" spans="1:18" x14ac:dyDescent="0.3">
      <c r="B3238" s="22" t="s">
        <v>10</v>
      </c>
      <c r="C3238" s="22">
        <v>1185732</v>
      </c>
      <c r="D3238" s="23">
        <v>44517</v>
      </c>
      <c r="E3238" s="22" t="s">
        <v>30</v>
      </c>
      <c r="F3238" s="22" t="s">
        <v>110</v>
      </c>
      <c r="G3238" s="22" t="s">
        <v>111</v>
      </c>
      <c r="H3238" s="22" t="s">
        <v>16</v>
      </c>
      <c r="I3238" s="24">
        <v>0.65</v>
      </c>
      <c r="J3238" s="25">
        <v>3000</v>
      </c>
      <c r="K3238" s="26">
        <f t="shared" si="1062"/>
        <v>1950</v>
      </c>
      <c r="L3238" s="26">
        <f t="shared" si="1063"/>
        <v>780</v>
      </c>
      <c r="M3238" s="27">
        <v>0.4</v>
      </c>
      <c r="O3238" s="1"/>
      <c r="P3238" s="2"/>
      <c r="Q3238" s="3"/>
      <c r="R3238" s="5"/>
    </row>
    <row r="3239" spans="1:18" x14ac:dyDescent="0.3">
      <c r="B3239" s="22" t="s">
        <v>10</v>
      </c>
      <c r="C3239" s="22">
        <v>1185732</v>
      </c>
      <c r="D3239" s="23">
        <v>44517</v>
      </c>
      <c r="E3239" s="22" t="s">
        <v>30</v>
      </c>
      <c r="F3239" s="22" t="s">
        <v>110</v>
      </c>
      <c r="G3239" s="22" t="s">
        <v>111</v>
      </c>
      <c r="H3239" s="22" t="s">
        <v>17</v>
      </c>
      <c r="I3239" s="24">
        <v>0.7</v>
      </c>
      <c r="J3239" s="25">
        <v>4000</v>
      </c>
      <c r="K3239" s="26">
        <f t="shared" si="1062"/>
        <v>2800</v>
      </c>
      <c r="L3239" s="26">
        <f t="shared" si="1063"/>
        <v>1120</v>
      </c>
      <c r="M3239" s="27">
        <v>0.4</v>
      </c>
      <c r="O3239" s="1"/>
      <c r="P3239" s="2"/>
      <c r="Q3239" s="3"/>
      <c r="R3239" s="5"/>
    </row>
    <row r="3240" spans="1:18" x14ac:dyDescent="0.3">
      <c r="B3240" s="22" t="s">
        <v>10</v>
      </c>
      <c r="C3240" s="22">
        <v>1185732</v>
      </c>
      <c r="D3240" s="23">
        <v>44546</v>
      </c>
      <c r="E3240" s="22" t="s">
        <v>30</v>
      </c>
      <c r="F3240" s="22" t="s">
        <v>110</v>
      </c>
      <c r="G3240" s="22" t="s">
        <v>111</v>
      </c>
      <c r="H3240" s="22" t="s">
        <v>12</v>
      </c>
      <c r="I3240" s="24">
        <v>0.65</v>
      </c>
      <c r="J3240" s="25">
        <v>6500</v>
      </c>
      <c r="K3240" s="26">
        <f>I3240*J3240</f>
        <v>4225</v>
      </c>
      <c r="L3240" s="26">
        <f>K3240*M3240</f>
        <v>1690</v>
      </c>
      <c r="M3240" s="27">
        <v>0.4</v>
      </c>
      <c r="O3240" s="1"/>
      <c r="P3240" s="2"/>
      <c r="Q3240" s="3"/>
      <c r="R3240" s="5"/>
    </row>
    <row r="3241" spans="1:18" x14ac:dyDescent="0.3">
      <c r="B3241" s="22" t="s">
        <v>10</v>
      </c>
      <c r="C3241" s="22">
        <v>1185732</v>
      </c>
      <c r="D3241" s="23">
        <v>44546</v>
      </c>
      <c r="E3241" s="22" t="s">
        <v>30</v>
      </c>
      <c r="F3241" s="22" t="s">
        <v>110</v>
      </c>
      <c r="G3241" s="22" t="s">
        <v>111</v>
      </c>
      <c r="H3241" s="22" t="s">
        <v>15</v>
      </c>
      <c r="I3241" s="24">
        <v>0.55000000000000004</v>
      </c>
      <c r="J3241" s="25">
        <v>4500</v>
      </c>
      <c r="K3241" s="26">
        <f>I3241*J3241</f>
        <v>2475</v>
      </c>
      <c r="L3241" s="26">
        <f>K3241*M3241</f>
        <v>990</v>
      </c>
      <c r="M3241" s="27">
        <v>0.4</v>
      </c>
      <c r="O3241" s="1"/>
      <c r="P3241" s="2"/>
      <c r="Q3241" s="3"/>
      <c r="R3241" s="5"/>
    </row>
    <row r="3242" spans="1:18" x14ac:dyDescent="0.3">
      <c r="B3242" s="22" t="s">
        <v>10</v>
      </c>
      <c r="C3242" s="22">
        <v>1185732</v>
      </c>
      <c r="D3242" s="23">
        <v>44546</v>
      </c>
      <c r="E3242" s="22" t="s">
        <v>30</v>
      </c>
      <c r="F3242" s="22" t="s">
        <v>110</v>
      </c>
      <c r="G3242" s="22" t="s">
        <v>111</v>
      </c>
      <c r="H3242" s="22" t="s">
        <v>13</v>
      </c>
      <c r="I3242" s="24">
        <v>0.55000000000000004</v>
      </c>
      <c r="J3242" s="25">
        <v>4000</v>
      </c>
      <c r="K3242" s="26">
        <f t="shared" ref="K3242:K3245" si="1064">I3242*J3242</f>
        <v>2200</v>
      </c>
      <c r="L3242" s="26">
        <f t="shared" ref="L3242:L3245" si="1065">K3242*M3242</f>
        <v>880</v>
      </c>
      <c r="M3242" s="27">
        <v>0.4</v>
      </c>
      <c r="O3242" s="1"/>
      <c r="P3242" s="2"/>
      <c r="Q3242" s="3"/>
      <c r="R3242" s="5"/>
    </row>
    <row r="3243" spans="1:18" x14ac:dyDescent="0.3">
      <c r="B3243" s="22" t="s">
        <v>10</v>
      </c>
      <c r="C3243" s="22">
        <v>1185732</v>
      </c>
      <c r="D3243" s="23">
        <v>44546</v>
      </c>
      <c r="E3243" s="22" t="s">
        <v>30</v>
      </c>
      <c r="F3243" s="22" t="s">
        <v>110</v>
      </c>
      <c r="G3243" s="22" t="s">
        <v>111</v>
      </c>
      <c r="H3243" s="22" t="s">
        <v>14</v>
      </c>
      <c r="I3243" s="24">
        <v>0.55000000000000004</v>
      </c>
      <c r="J3243" s="25">
        <v>3500</v>
      </c>
      <c r="K3243" s="26">
        <f t="shared" si="1064"/>
        <v>1925.0000000000002</v>
      </c>
      <c r="L3243" s="26">
        <f t="shared" si="1065"/>
        <v>770.00000000000011</v>
      </c>
      <c r="M3243" s="27">
        <v>0.4</v>
      </c>
      <c r="O3243" s="1"/>
      <c r="P3243" s="2"/>
      <c r="Q3243" s="3"/>
      <c r="R3243" s="5"/>
    </row>
    <row r="3244" spans="1:18" x14ac:dyDescent="0.3">
      <c r="B3244" s="22" t="s">
        <v>10</v>
      </c>
      <c r="C3244" s="22">
        <v>1185732</v>
      </c>
      <c r="D3244" s="23">
        <v>44546</v>
      </c>
      <c r="E3244" s="22" t="s">
        <v>30</v>
      </c>
      <c r="F3244" s="22" t="s">
        <v>110</v>
      </c>
      <c r="G3244" s="22" t="s">
        <v>111</v>
      </c>
      <c r="H3244" s="22" t="s">
        <v>16</v>
      </c>
      <c r="I3244" s="24">
        <v>0.65</v>
      </c>
      <c r="J3244" s="25">
        <v>3500</v>
      </c>
      <c r="K3244" s="26">
        <f t="shared" si="1064"/>
        <v>2275</v>
      </c>
      <c r="L3244" s="26">
        <f t="shared" si="1065"/>
        <v>910</v>
      </c>
      <c r="M3244" s="27">
        <v>0.4</v>
      </c>
      <c r="O3244" s="1"/>
      <c r="P3244" s="2"/>
      <c r="Q3244" s="3"/>
      <c r="R3244" s="5"/>
    </row>
    <row r="3245" spans="1:18" x14ac:dyDescent="0.3">
      <c r="B3245" s="22" t="s">
        <v>10</v>
      </c>
      <c r="C3245" s="22">
        <v>1185732</v>
      </c>
      <c r="D3245" s="23">
        <v>44546</v>
      </c>
      <c r="E3245" s="22" t="s">
        <v>30</v>
      </c>
      <c r="F3245" s="22" t="s">
        <v>110</v>
      </c>
      <c r="G3245" s="22" t="s">
        <v>111</v>
      </c>
      <c r="H3245" s="22" t="s">
        <v>17</v>
      </c>
      <c r="I3245" s="24">
        <v>0.7</v>
      </c>
      <c r="J3245" s="25">
        <v>4500</v>
      </c>
      <c r="K3245" s="26">
        <f t="shared" si="1064"/>
        <v>3150</v>
      </c>
      <c r="L3245" s="26">
        <f t="shared" si="1065"/>
        <v>1260</v>
      </c>
      <c r="M3245" s="27">
        <v>0.4</v>
      </c>
      <c r="O3245" s="1"/>
      <c r="P3245" s="2"/>
      <c r="Q3245" s="3"/>
      <c r="R3245" s="5"/>
    </row>
    <row r="3246" spans="1:18" x14ac:dyDescent="0.3">
      <c r="A3246" s="8" t="s">
        <v>40</v>
      </c>
      <c r="B3246" s="22" t="s">
        <v>10</v>
      </c>
      <c r="C3246" s="22">
        <v>1185732</v>
      </c>
      <c r="D3246" s="23">
        <v>44220</v>
      </c>
      <c r="E3246" s="22" t="s">
        <v>130</v>
      </c>
      <c r="F3246" s="22" t="s">
        <v>112</v>
      </c>
      <c r="G3246" s="22" t="s">
        <v>87</v>
      </c>
      <c r="H3246" s="22" t="s">
        <v>12</v>
      </c>
      <c r="I3246" s="24">
        <v>0.35000000000000003</v>
      </c>
      <c r="J3246" s="25">
        <v>4250</v>
      </c>
      <c r="K3246" s="26">
        <f>I3246*J3246</f>
        <v>1487.5000000000002</v>
      </c>
      <c r="L3246" s="26">
        <f>K3246*M3246</f>
        <v>595.00000000000011</v>
      </c>
      <c r="M3246" s="27">
        <v>0.4</v>
      </c>
      <c r="O3246" s="1"/>
      <c r="P3246" s="2"/>
      <c r="Q3246" s="3"/>
      <c r="R3246" s="5"/>
    </row>
    <row r="3247" spans="1:18" x14ac:dyDescent="0.3">
      <c r="B3247" s="22" t="s">
        <v>10</v>
      </c>
      <c r="C3247" s="22">
        <v>1185732</v>
      </c>
      <c r="D3247" s="23">
        <v>44220</v>
      </c>
      <c r="E3247" s="22" t="s">
        <v>130</v>
      </c>
      <c r="F3247" s="22" t="s">
        <v>112</v>
      </c>
      <c r="G3247" s="22" t="s">
        <v>87</v>
      </c>
      <c r="H3247" s="22" t="s">
        <v>15</v>
      </c>
      <c r="I3247" s="24">
        <v>0.35000000000000003</v>
      </c>
      <c r="J3247" s="25">
        <v>2250</v>
      </c>
      <c r="K3247" s="26">
        <f>I3247*J3247</f>
        <v>787.50000000000011</v>
      </c>
      <c r="L3247" s="26">
        <f>K3247*M3247</f>
        <v>275.625</v>
      </c>
      <c r="M3247" s="27">
        <v>0.35</v>
      </c>
      <c r="O3247" s="1"/>
      <c r="P3247" s="2"/>
      <c r="Q3247" s="3"/>
      <c r="R3247" s="5"/>
    </row>
    <row r="3248" spans="1:18" x14ac:dyDescent="0.3">
      <c r="B3248" s="22" t="s">
        <v>10</v>
      </c>
      <c r="C3248" s="22">
        <v>1185732</v>
      </c>
      <c r="D3248" s="23">
        <v>44220</v>
      </c>
      <c r="E3248" s="22" t="s">
        <v>130</v>
      </c>
      <c r="F3248" s="22" t="s">
        <v>112</v>
      </c>
      <c r="G3248" s="22" t="s">
        <v>87</v>
      </c>
      <c r="H3248" s="22" t="s">
        <v>13</v>
      </c>
      <c r="I3248" s="24">
        <v>0.25000000000000006</v>
      </c>
      <c r="J3248" s="25">
        <v>2250</v>
      </c>
      <c r="K3248" s="26">
        <f t="shared" ref="K3248:K3251" si="1066">I3248*J3248</f>
        <v>562.50000000000011</v>
      </c>
      <c r="L3248" s="26">
        <f t="shared" ref="L3248:L3257" si="1067">K3248*M3248</f>
        <v>196.87500000000003</v>
      </c>
      <c r="M3248" s="27">
        <v>0.35</v>
      </c>
      <c r="O3248" s="1"/>
      <c r="P3248" s="2"/>
      <c r="Q3248" s="3"/>
      <c r="R3248" s="5"/>
    </row>
    <row r="3249" spans="2:18" x14ac:dyDescent="0.3">
      <c r="B3249" s="22" t="s">
        <v>10</v>
      </c>
      <c r="C3249" s="22">
        <v>1185732</v>
      </c>
      <c r="D3249" s="23">
        <v>44220</v>
      </c>
      <c r="E3249" s="22" t="s">
        <v>130</v>
      </c>
      <c r="F3249" s="22" t="s">
        <v>112</v>
      </c>
      <c r="G3249" s="22" t="s">
        <v>87</v>
      </c>
      <c r="H3249" s="22" t="s">
        <v>14</v>
      </c>
      <c r="I3249" s="24">
        <v>0.3</v>
      </c>
      <c r="J3249" s="25">
        <v>750</v>
      </c>
      <c r="K3249" s="26">
        <f t="shared" si="1066"/>
        <v>225</v>
      </c>
      <c r="L3249" s="26">
        <f t="shared" si="1067"/>
        <v>78.75</v>
      </c>
      <c r="M3249" s="27">
        <v>0.35</v>
      </c>
      <c r="O3249" s="1"/>
      <c r="P3249" s="2"/>
      <c r="Q3249" s="3"/>
      <c r="R3249" s="5"/>
    </row>
    <row r="3250" spans="2:18" x14ac:dyDescent="0.3">
      <c r="B3250" s="22" t="s">
        <v>10</v>
      </c>
      <c r="C3250" s="22">
        <v>1185732</v>
      </c>
      <c r="D3250" s="23">
        <v>44220</v>
      </c>
      <c r="E3250" s="22" t="s">
        <v>130</v>
      </c>
      <c r="F3250" s="22" t="s">
        <v>112</v>
      </c>
      <c r="G3250" s="22" t="s">
        <v>87</v>
      </c>
      <c r="H3250" s="22" t="s">
        <v>16</v>
      </c>
      <c r="I3250" s="24">
        <v>0.45</v>
      </c>
      <c r="J3250" s="25">
        <v>1250</v>
      </c>
      <c r="K3250" s="26">
        <f t="shared" si="1066"/>
        <v>562.5</v>
      </c>
      <c r="L3250" s="26">
        <f t="shared" si="1067"/>
        <v>168.75</v>
      </c>
      <c r="M3250" s="27">
        <v>0.3</v>
      </c>
      <c r="O3250" s="1"/>
      <c r="P3250" s="2"/>
      <c r="Q3250" s="3"/>
      <c r="R3250" s="5"/>
    </row>
    <row r="3251" spans="2:18" x14ac:dyDescent="0.3">
      <c r="B3251" s="22" t="s">
        <v>10</v>
      </c>
      <c r="C3251" s="22">
        <v>1185732</v>
      </c>
      <c r="D3251" s="23">
        <v>44220</v>
      </c>
      <c r="E3251" s="22" t="s">
        <v>130</v>
      </c>
      <c r="F3251" s="22" t="s">
        <v>112</v>
      </c>
      <c r="G3251" s="22" t="s">
        <v>87</v>
      </c>
      <c r="H3251" s="22" t="s">
        <v>17</v>
      </c>
      <c r="I3251" s="24">
        <v>0.35000000000000003</v>
      </c>
      <c r="J3251" s="25">
        <v>2250</v>
      </c>
      <c r="K3251" s="26">
        <f t="shared" si="1066"/>
        <v>787.50000000000011</v>
      </c>
      <c r="L3251" s="26">
        <f t="shared" si="1067"/>
        <v>236.25000000000003</v>
      </c>
      <c r="M3251" s="27">
        <v>0.3</v>
      </c>
      <c r="O3251" s="1"/>
      <c r="P3251" s="2"/>
      <c r="Q3251" s="3"/>
      <c r="R3251" s="5"/>
    </row>
    <row r="3252" spans="2:18" x14ac:dyDescent="0.3">
      <c r="B3252" s="22" t="s">
        <v>10</v>
      </c>
      <c r="C3252" s="22">
        <v>1185732</v>
      </c>
      <c r="D3252" s="23">
        <v>44249</v>
      </c>
      <c r="E3252" s="22" t="s">
        <v>130</v>
      </c>
      <c r="F3252" s="22" t="s">
        <v>112</v>
      </c>
      <c r="G3252" s="22" t="s">
        <v>87</v>
      </c>
      <c r="H3252" s="22" t="s">
        <v>12</v>
      </c>
      <c r="I3252" s="24">
        <v>0.35000000000000003</v>
      </c>
      <c r="J3252" s="25">
        <v>4750</v>
      </c>
      <c r="K3252" s="26">
        <f>I3252*J3252</f>
        <v>1662.5000000000002</v>
      </c>
      <c r="L3252" s="26">
        <f>K3252*M3252</f>
        <v>665.00000000000011</v>
      </c>
      <c r="M3252" s="27">
        <v>0.4</v>
      </c>
      <c r="O3252" s="1"/>
      <c r="P3252" s="2"/>
      <c r="Q3252" s="3"/>
      <c r="R3252" s="5"/>
    </row>
    <row r="3253" spans="2:18" x14ac:dyDescent="0.3">
      <c r="B3253" s="22" t="s">
        <v>10</v>
      </c>
      <c r="C3253" s="22">
        <v>1185732</v>
      </c>
      <c r="D3253" s="23">
        <v>44249</v>
      </c>
      <c r="E3253" s="22" t="s">
        <v>130</v>
      </c>
      <c r="F3253" s="22" t="s">
        <v>112</v>
      </c>
      <c r="G3253" s="22" t="s">
        <v>87</v>
      </c>
      <c r="H3253" s="22" t="s">
        <v>15</v>
      </c>
      <c r="I3253" s="24">
        <v>0.35000000000000003</v>
      </c>
      <c r="J3253" s="25">
        <v>1250</v>
      </c>
      <c r="K3253" s="26">
        <f>I3253*J3253</f>
        <v>437.50000000000006</v>
      </c>
      <c r="L3253" s="26">
        <f>K3253*M3253</f>
        <v>153.125</v>
      </c>
      <c r="M3253" s="27">
        <v>0.35</v>
      </c>
      <c r="O3253" s="1"/>
      <c r="P3253" s="2"/>
      <c r="Q3253" s="3"/>
      <c r="R3253" s="5"/>
    </row>
    <row r="3254" spans="2:18" x14ac:dyDescent="0.3">
      <c r="B3254" s="22" t="s">
        <v>10</v>
      </c>
      <c r="C3254" s="22">
        <v>1185732</v>
      </c>
      <c r="D3254" s="23">
        <v>44249</v>
      </c>
      <c r="E3254" s="22" t="s">
        <v>130</v>
      </c>
      <c r="F3254" s="22" t="s">
        <v>112</v>
      </c>
      <c r="G3254" s="22" t="s">
        <v>87</v>
      </c>
      <c r="H3254" s="22" t="s">
        <v>13</v>
      </c>
      <c r="I3254" s="24">
        <v>0.25000000000000006</v>
      </c>
      <c r="J3254" s="25">
        <v>1750</v>
      </c>
      <c r="K3254" s="26">
        <f t="shared" ref="K3254:K3257" si="1068">I3254*J3254</f>
        <v>437.50000000000011</v>
      </c>
      <c r="L3254" s="26">
        <f t="shared" si="1067"/>
        <v>153.12500000000003</v>
      </c>
      <c r="M3254" s="27">
        <v>0.35</v>
      </c>
      <c r="O3254" s="1"/>
      <c r="P3254" s="2"/>
      <c r="Q3254" s="3"/>
      <c r="R3254" s="5"/>
    </row>
    <row r="3255" spans="2:18" x14ac:dyDescent="0.3">
      <c r="B3255" s="22" t="s">
        <v>10</v>
      </c>
      <c r="C3255" s="22">
        <v>1185732</v>
      </c>
      <c r="D3255" s="23">
        <v>44249</v>
      </c>
      <c r="E3255" s="22" t="s">
        <v>130</v>
      </c>
      <c r="F3255" s="22" t="s">
        <v>112</v>
      </c>
      <c r="G3255" s="22" t="s">
        <v>87</v>
      </c>
      <c r="H3255" s="22" t="s">
        <v>14</v>
      </c>
      <c r="I3255" s="24">
        <v>0.3</v>
      </c>
      <c r="J3255" s="25">
        <v>500</v>
      </c>
      <c r="K3255" s="26">
        <f t="shared" si="1068"/>
        <v>150</v>
      </c>
      <c r="L3255" s="26">
        <f t="shared" si="1067"/>
        <v>52.5</v>
      </c>
      <c r="M3255" s="27">
        <v>0.35</v>
      </c>
      <c r="O3255" s="1"/>
      <c r="P3255" s="2"/>
      <c r="Q3255" s="3"/>
      <c r="R3255" s="5"/>
    </row>
    <row r="3256" spans="2:18" x14ac:dyDescent="0.3">
      <c r="B3256" s="22" t="s">
        <v>10</v>
      </c>
      <c r="C3256" s="22">
        <v>1185732</v>
      </c>
      <c r="D3256" s="23">
        <v>44249</v>
      </c>
      <c r="E3256" s="22" t="s">
        <v>130</v>
      </c>
      <c r="F3256" s="22" t="s">
        <v>112</v>
      </c>
      <c r="G3256" s="22" t="s">
        <v>87</v>
      </c>
      <c r="H3256" s="22" t="s">
        <v>16</v>
      </c>
      <c r="I3256" s="24">
        <v>0.45</v>
      </c>
      <c r="J3256" s="25">
        <v>1250</v>
      </c>
      <c r="K3256" s="26">
        <f t="shared" si="1068"/>
        <v>562.5</v>
      </c>
      <c r="L3256" s="26">
        <f t="shared" si="1067"/>
        <v>168.75</v>
      </c>
      <c r="M3256" s="27">
        <v>0.3</v>
      </c>
      <c r="O3256" s="1"/>
      <c r="P3256" s="2"/>
      <c r="Q3256" s="3"/>
      <c r="R3256" s="5"/>
    </row>
    <row r="3257" spans="2:18" x14ac:dyDescent="0.3">
      <c r="B3257" s="22" t="s">
        <v>10</v>
      </c>
      <c r="C3257" s="22">
        <v>1185732</v>
      </c>
      <c r="D3257" s="23">
        <v>44249</v>
      </c>
      <c r="E3257" s="22" t="s">
        <v>130</v>
      </c>
      <c r="F3257" s="22" t="s">
        <v>112</v>
      </c>
      <c r="G3257" s="22" t="s">
        <v>87</v>
      </c>
      <c r="H3257" s="22" t="s">
        <v>17</v>
      </c>
      <c r="I3257" s="24">
        <v>0.35000000000000003</v>
      </c>
      <c r="J3257" s="25">
        <v>2250</v>
      </c>
      <c r="K3257" s="26">
        <f t="shared" si="1068"/>
        <v>787.50000000000011</v>
      </c>
      <c r="L3257" s="26">
        <f t="shared" si="1067"/>
        <v>236.25000000000003</v>
      </c>
      <c r="M3257" s="27">
        <v>0.3</v>
      </c>
      <c r="O3257" s="1"/>
      <c r="P3257" s="2"/>
      <c r="Q3257" s="3"/>
      <c r="R3257" s="5"/>
    </row>
    <row r="3258" spans="2:18" x14ac:dyDescent="0.3">
      <c r="B3258" s="22" t="s">
        <v>10</v>
      </c>
      <c r="C3258" s="22">
        <v>1185732</v>
      </c>
      <c r="D3258" s="23">
        <v>44275</v>
      </c>
      <c r="E3258" s="22" t="s">
        <v>130</v>
      </c>
      <c r="F3258" s="22" t="s">
        <v>112</v>
      </c>
      <c r="G3258" s="22" t="s">
        <v>87</v>
      </c>
      <c r="H3258" s="22" t="s">
        <v>12</v>
      </c>
      <c r="I3258" s="24">
        <v>0.35000000000000003</v>
      </c>
      <c r="J3258" s="25">
        <v>4450</v>
      </c>
      <c r="K3258" s="26">
        <f>I3258*J3258</f>
        <v>1557.5000000000002</v>
      </c>
      <c r="L3258" s="26">
        <f>K3258*M3258</f>
        <v>623.00000000000011</v>
      </c>
      <c r="M3258" s="27">
        <v>0.4</v>
      </c>
      <c r="O3258" s="1"/>
      <c r="P3258" s="2"/>
      <c r="Q3258" s="3"/>
      <c r="R3258" s="5"/>
    </row>
    <row r="3259" spans="2:18" x14ac:dyDescent="0.3">
      <c r="B3259" s="22" t="s">
        <v>10</v>
      </c>
      <c r="C3259" s="22">
        <v>1185732</v>
      </c>
      <c r="D3259" s="23">
        <v>44275</v>
      </c>
      <c r="E3259" s="22" t="s">
        <v>130</v>
      </c>
      <c r="F3259" s="22" t="s">
        <v>112</v>
      </c>
      <c r="G3259" s="22" t="s">
        <v>87</v>
      </c>
      <c r="H3259" s="22" t="s">
        <v>15</v>
      </c>
      <c r="I3259" s="24">
        <v>0.35000000000000003</v>
      </c>
      <c r="J3259" s="25">
        <v>1500</v>
      </c>
      <c r="K3259" s="26">
        <f>I3259*J3259</f>
        <v>525</v>
      </c>
      <c r="L3259" s="26">
        <f>K3259*M3259</f>
        <v>183.75</v>
      </c>
      <c r="M3259" s="27">
        <v>0.35</v>
      </c>
      <c r="O3259" s="1"/>
      <c r="P3259" s="2"/>
      <c r="Q3259" s="3"/>
      <c r="R3259" s="5"/>
    </row>
    <row r="3260" spans="2:18" x14ac:dyDescent="0.3">
      <c r="B3260" s="22" t="s">
        <v>10</v>
      </c>
      <c r="C3260" s="22">
        <v>1185732</v>
      </c>
      <c r="D3260" s="23">
        <v>44275</v>
      </c>
      <c r="E3260" s="22" t="s">
        <v>130</v>
      </c>
      <c r="F3260" s="22" t="s">
        <v>112</v>
      </c>
      <c r="G3260" s="22" t="s">
        <v>87</v>
      </c>
      <c r="H3260" s="22" t="s">
        <v>13</v>
      </c>
      <c r="I3260" s="24">
        <v>0.25000000000000006</v>
      </c>
      <c r="J3260" s="25">
        <v>1750</v>
      </c>
      <c r="K3260" s="26">
        <f t="shared" ref="K3260:K3263" si="1069">I3260*J3260</f>
        <v>437.50000000000011</v>
      </c>
      <c r="L3260" s="26">
        <f t="shared" ref="L3260:L3263" si="1070">K3260*M3260</f>
        <v>153.12500000000003</v>
      </c>
      <c r="M3260" s="27">
        <v>0.35</v>
      </c>
      <c r="O3260" s="1"/>
      <c r="P3260" s="2"/>
      <c r="Q3260" s="3"/>
      <c r="R3260" s="5"/>
    </row>
    <row r="3261" spans="2:18" x14ac:dyDescent="0.3">
      <c r="B3261" s="22" t="s">
        <v>10</v>
      </c>
      <c r="C3261" s="22">
        <v>1185732</v>
      </c>
      <c r="D3261" s="23">
        <v>44275</v>
      </c>
      <c r="E3261" s="22" t="s">
        <v>130</v>
      </c>
      <c r="F3261" s="22" t="s">
        <v>112</v>
      </c>
      <c r="G3261" s="22" t="s">
        <v>87</v>
      </c>
      <c r="H3261" s="22" t="s">
        <v>14</v>
      </c>
      <c r="I3261" s="24">
        <v>0.3</v>
      </c>
      <c r="J3261" s="25">
        <v>250</v>
      </c>
      <c r="K3261" s="26">
        <f t="shared" si="1069"/>
        <v>75</v>
      </c>
      <c r="L3261" s="26">
        <f t="shared" si="1070"/>
        <v>26.25</v>
      </c>
      <c r="M3261" s="27">
        <v>0.35</v>
      </c>
      <c r="O3261" s="1"/>
      <c r="P3261" s="2"/>
      <c r="Q3261" s="3"/>
      <c r="R3261" s="5"/>
    </row>
    <row r="3262" spans="2:18" x14ac:dyDescent="0.3">
      <c r="B3262" s="22" t="s">
        <v>10</v>
      </c>
      <c r="C3262" s="22">
        <v>1185732</v>
      </c>
      <c r="D3262" s="23">
        <v>44275</v>
      </c>
      <c r="E3262" s="22" t="s">
        <v>130</v>
      </c>
      <c r="F3262" s="22" t="s">
        <v>112</v>
      </c>
      <c r="G3262" s="22" t="s">
        <v>87</v>
      </c>
      <c r="H3262" s="22" t="s">
        <v>16</v>
      </c>
      <c r="I3262" s="24">
        <v>0.45</v>
      </c>
      <c r="J3262" s="25">
        <v>750</v>
      </c>
      <c r="K3262" s="26">
        <f t="shared" si="1069"/>
        <v>337.5</v>
      </c>
      <c r="L3262" s="26">
        <f t="shared" si="1070"/>
        <v>101.25</v>
      </c>
      <c r="M3262" s="27">
        <v>0.3</v>
      </c>
      <c r="O3262" s="1"/>
      <c r="P3262" s="2"/>
      <c r="Q3262" s="3"/>
      <c r="R3262" s="5"/>
    </row>
    <row r="3263" spans="2:18" x14ac:dyDescent="0.3">
      <c r="B3263" s="22" t="s">
        <v>10</v>
      </c>
      <c r="C3263" s="22">
        <v>1185732</v>
      </c>
      <c r="D3263" s="23">
        <v>44275</v>
      </c>
      <c r="E3263" s="22" t="s">
        <v>130</v>
      </c>
      <c r="F3263" s="22" t="s">
        <v>112</v>
      </c>
      <c r="G3263" s="22" t="s">
        <v>87</v>
      </c>
      <c r="H3263" s="22" t="s">
        <v>17</v>
      </c>
      <c r="I3263" s="24">
        <v>0.35000000000000003</v>
      </c>
      <c r="J3263" s="25">
        <v>1750</v>
      </c>
      <c r="K3263" s="26">
        <f t="shared" si="1069"/>
        <v>612.50000000000011</v>
      </c>
      <c r="L3263" s="26">
        <f t="shared" si="1070"/>
        <v>183.75000000000003</v>
      </c>
      <c r="M3263" s="27">
        <v>0.3</v>
      </c>
      <c r="O3263" s="1"/>
      <c r="P3263" s="2"/>
      <c r="Q3263" s="3"/>
      <c r="R3263" s="5"/>
    </row>
    <row r="3264" spans="2:18" x14ac:dyDescent="0.3">
      <c r="B3264" s="22" t="s">
        <v>10</v>
      </c>
      <c r="C3264" s="22">
        <v>1185732</v>
      </c>
      <c r="D3264" s="23">
        <v>44307</v>
      </c>
      <c r="E3264" s="22" t="s">
        <v>130</v>
      </c>
      <c r="F3264" s="22" t="s">
        <v>112</v>
      </c>
      <c r="G3264" s="22" t="s">
        <v>87</v>
      </c>
      <c r="H3264" s="22" t="s">
        <v>12</v>
      </c>
      <c r="I3264" s="24">
        <v>0.35000000000000003</v>
      </c>
      <c r="J3264" s="25">
        <v>4250</v>
      </c>
      <c r="K3264" s="26">
        <f>I3264*J3264</f>
        <v>1487.5000000000002</v>
      </c>
      <c r="L3264" s="26">
        <f>K3264*M3264</f>
        <v>595.00000000000011</v>
      </c>
      <c r="M3264" s="27">
        <v>0.4</v>
      </c>
      <c r="O3264" s="1"/>
      <c r="P3264" s="2"/>
      <c r="Q3264" s="3"/>
      <c r="R3264" s="5"/>
    </row>
    <row r="3265" spans="2:18" x14ac:dyDescent="0.3">
      <c r="B3265" s="22" t="s">
        <v>10</v>
      </c>
      <c r="C3265" s="22">
        <v>1185732</v>
      </c>
      <c r="D3265" s="23">
        <v>44307</v>
      </c>
      <c r="E3265" s="22" t="s">
        <v>130</v>
      </c>
      <c r="F3265" s="22" t="s">
        <v>112</v>
      </c>
      <c r="G3265" s="22" t="s">
        <v>87</v>
      </c>
      <c r="H3265" s="22" t="s">
        <v>15</v>
      </c>
      <c r="I3265" s="24">
        <v>0.35000000000000003</v>
      </c>
      <c r="J3265" s="25">
        <v>1250</v>
      </c>
      <c r="K3265" s="26">
        <f>I3265*J3265</f>
        <v>437.50000000000006</v>
      </c>
      <c r="L3265" s="26">
        <f>K3265*M3265</f>
        <v>153.125</v>
      </c>
      <c r="M3265" s="27">
        <v>0.35</v>
      </c>
      <c r="O3265" s="1"/>
      <c r="P3265" s="2"/>
      <c r="Q3265" s="3"/>
      <c r="R3265" s="5"/>
    </row>
    <row r="3266" spans="2:18" x14ac:dyDescent="0.3">
      <c r="B3266" s="22" t="s">
        <v>10</v>
      </c>
      <c r="C3266" s="22">
        <v>1185732</v>
      </c>
      <c r="D3266" s="23">
        <v>44307</v>
      </c>
      <c r="E3266" s="22" t="s">
        <v>130</v>
      </c>
      <c r="F3266" s="22" t="s">
        <v>112</v>
      </c>
      <c r="G3266" s="22" t="s">
        <v>87</v>
      </c>
      <c r="H3266" s="22" t="s">
        <v>13</v>
      </c>
      <c r="I3266" s="24">
        <v>0.25000000000000006</v>
      </c>
      <c r="J3266" s="25">
        <v>1250</v>
      </c>
      <c r="K3266" s="26">
        <f t="shared" ref="K3266:K3269" si="1071">I3266*J3266</f>
        <v>312.50000000000006</v>
      </c>
      <c r="L3266" s="26">
        <f t="shared" ref="L3266:L3269" si="1072">K3266*M3266</f>
        <v>109.37500000000001</v>
      </c>
      <c r="M3266" s="27">
        <v>0.35</v>
      </c>
      <c r="O3266" s="1"/>
      <c r="P3266" s="2"/>
      <c r="Q3266" s="3"/>
      <c r="R3266" s="5"/>
    </row>
    <row r="3267" spans="2:18" x14ac:dyDescent="0.3">
      <c r="B3267" s="22" t="s">
        <v>10</v>
      </c>
      <c r="C3267" s="22">
        <v>1185732</v>
      </c>
      <c r="D3267" s="23">
        <v>44307</v>
      </c>
      <c r="E3267" s="22" t="s">
        <v>130</v>
      </c>
      <c r="F3267" s="22" t="s">
        <v>112</v>
      </c>
      <c r="G3267" s="22" t="s">
        <v>87</v>
      </c>
      <c r="H3267" s="22" t="s">
        <v>14</v>
      </c>
      <c r="I3267" s="24">
        <v>0.3</v>
      </c>
      <c r="J3267" s="25">
        <v>500</v>
      </c>
      <c r="K3267" s="26">
        <f t="shared" si="1071"/>
        <v>150</v>
      </c>
      <c r="L3267" s="26">
        <f t="shared" si="1072"/>
        <v>52.5</v>
      </c>
      <c r="M3267" s="27">
        <v>0.35</v>
      </c>
      <c r="O3267" s="1"/>
      <c r="P3267" s="2"/>
      <c r="Q3267" s="3"/>
      <c r="R3267" s="5"/>
    </row>
    <row r="3268" spans="2:18" x14ac:dyDescent="0.3">
      <c r="B3268" s="22" t="s">
        <v>10</v>
      </c>
      <c r="C3268" s="22">
        <v>1185732</v>
      </c>
      <c r="D3268" s="23">
        <v>44307</v>
      </c>
      <c r="E3268" s="22" t="s">
        <v>130</v>
      </c>
      <c r="F3268" s="22" t="s">
        <v>112</v>
      </c>
      <c r="G3268" s="22" t="s">
        <v>87</v>
      </c>
      <c r="H3268" s="22" t="s">
        <v>16</v>
      </c>
      <c r="I3268" s="24">
        <v>0.45</v>
      </c>
      <c r="J3268" s="25">
        <v>500</v>
      </c>
      <c r="K3268" s="26">
        <f t="shared" si="1071"/>
        <v>225</v>
      </c>
      <c r="L3268" s="26">
        <f t="shared" si="1072"/>
        <v>67.5</v>
      </c>
      <c r="M3268" s="27">
        <v>0.3</v>
      </c>
      <c r="O3268" s="1"/>
      <c r="P3268" s="2"/>
      <c r="Q3268" s="3"/>
      <c r="R3268" s="5"/>
    </row>
    <row r="3269" spans="2:18" x14ac:dyDescent="0.3">
      <c r="B3269" s="22" t="s">
        <v>10</v>
      </c>
      <c r="C3269" s="22">
        <v>1185732</v>
      </c>
      <c r="D3269" s="23">
        <v>44307</v>
      </c>
      <c r="E3269" s="22" t="s">
        <v>130</v>
      </c>
      <c r="F3269" s="22" t="s">
        <v>112</v>
      </c>
      <c r="G3269" s="22" t="s">
        <v>87</v>
      </c>
      <c r="H3269" s="22" t="s">
        <v>17</v>
      </c>
      <c r="I3269" s="24">
        <v>0.35000000000000003</v>
      </c>
      <c r="J3269" s="25">
        <v>2000</v>
      </c>
      <c r="K3269" s="26">
        <f t="shared" si="1071"/>
        <v>700.00000000000011</v>
      </c>
      <c r="L3269" s="26">
        <f t="shared" si="1072"/>
        <v>210.00000000000003</v>
      </c>
      <c r="M3269" s="27">
        <v>0.3</v>
      </c>
      <c r="O3269" s="1"/>
      <c r="P3269" s="2"/>
      <c r="Q3269" s="3"/>
      <c r="R3269" s="5"/>
    </row>
    <row r="3270" spans="2:18" x14ac:dyDescent="0.3">
      <c r="B3270" s="22" t="s">
        <v>10</v>
      </c>
      <c r="C3270" s="22">
        <v>1185732</v>
      </c>
      <c r="D3270" s="23">
        <v>44336</v>
      </c>
      <c r="E3270" s="22" t="s">
        <v>130</v>
      </c>
      <c r="F3270" s="22" t="s">
        <v>112</v>
      </c>
      <c r="G3270" s="22" t="s">
        <v>87</v>
      </c>
      <c r="H3270" s="22" t="s">
        <v>12</v>
      </c>
      <c r="I3270" s="24">
        <v>0.49999999999999994</v>
      </c>
      <c r="J3270" s="25">
        <v>4700</v>
      </c>
      <c r="K3270" s="26">
        <f>I3270*J3270</f>
        <v>2349.9999999999995</v>
      </c>
      <c r="L3270" s="26">
        <f>K3270*M3270</f>
        <v>939.99999999999989</v>
      </c>
      <c r="M3270" s="27">
        <v>0.4</v>
      </c>
      <c r="O3270" s="1"/>
      <c r="P3270" s="2"/>
      <c r="Q3270" s="3"/>
      <c r="R3270" s="5"/>
    </row>
    <row r="3271" spans="2:18" x14ac:dyDescent="0.3">
      <c r="B3271" s="22" t="s">
        <v>10</v>
      </c>
      <c r="C3271" s="22">
        <v>1185732</v>
      </c>
      <c r="D3271" s="23">
        <v>44336</v>
      </c>
      <c r="E3271" s="22" t="s">
        <v>130</v>
      </c>
      <c r="F3271" s="22" t="s">
        <v>112</v>
      </c>
      <c r="G3271" s="22" t="s">
        <v>87</v>
      </c>
      <c r="H3271" s="22" t="s">
        <v>15</v>
      </c>
      <c r="I3271" s="24">
        <v>0.45</v>
      </c>
      <c r="J3271" s="25">
        <v>1750</v>
      </c>
      <c r="K3271" s="26">
        <f>I3271*J3271</f>
        <v>787.5</v>
      </c>
      <c r="L3271" s="26">
        <f>K3271*M3271</f>
        <v>275.625</v>
      </c>
      <c r="M3271" s="27">
        <v>0.35</v>
      </c>
      <c r="O3271" s="1"/>
      <c r="P3271" s="2"/>
      <c r="Q3271" s="3"/>
      <c r="R3271" s="5"/>
    </row>
    <row r="3272" spans="2:18" x14ac:dyDescent="0.3">
      <c r="B3272" s="22" t="s">
        <v>10</v>
      </c>
      <c r="C3272" s="22">
        <v>1185732</v>
      </c>
      <c r="D3272" s="23">
        <v>44336</v>
      </c>
      <c r="E3272" s="22" t="s">
        <v>130</v>
      </c>
      <c r="F3272" s="22" t="s">
        <v>112</v>
      </c>
      <c r="G3272" s="22" t="s">
        <v>87</v>
      </c>
      <c r="H3272" s="22" t="s">
        <v>13</v>
      </c>
      <c r="I3272" s="24">
        <v>0.4</v>
      </c>
      <c r="J3272" s="25">
        <v>1500</v>
      </c>
      <c r="K3272" s="26">
        <f t="shared" ref="K3272:K3275" si="1073">I3272*J3272</f>
        <v>600</v>
      </c>
      <c r="L3272" s="26">
        <f t="shared" ref="L3272:L3275" si="1074">K3272*M3272</f>
        <v>210</v>
      </c>
      <c r="M3272" s="27">
        <v>0.35</v>
      </c>
      <c r="O3272" s="1"/>
      <c r="P3272" s="2"/>
      <c r="Q3272" s="3"/>
      <c r="R3272" s="5"/>
    </row>
    <row r="3273" spans="2:18" x14ac:dyDescent="0.3">
      <c r="B3273" s="22" t="s">
        <v>10</v>
      </c>
      <c r="C3273" s="22">
        <v>1185732</v>
      </c>
      <c r="D3273" s="23">
        <v>44336</v>
      </c>
      <c r="E3273" s="22" t="s">
        <v>130</v>
      </c>
      <c r="F3273" s="22" t="s">
        <v>112</v>
      </c>
      <c r="G3273" s="22" t="s">
        <v>87</v>
      </c>
      <c r="H3273" s="22" t="s">
        <v>14</v>
      </c>
      <c r="I3273" s="24">
        <v>0.4</v>
      </c>
      <c r="J3273" s="25">
        <v>1000</v>
      </c>
      <c r="K3273" s="26">
        <f t="shared" si="1073"/>
        <v>400</v>
      </c>
      <c r="L3273" s="26">
        <f t="shared" si="1074"/>
        <v>140</v>
      </c>
      <c r="M3273" s="27">
        <v>0.35</v>
      </c>
      <c r="O3273" s="1"/>
      <c r="P3273" s="2"/>
      <c r="Q3273" s="3"/>
      <c r="R3273" s="5"/>
    </row>
    <row r="3274" spans="2:18" x14ac:dyDescent="0.3">
      <c r="B3274" s="22" t="s">
        <v>10</v>
      </c>
      <c r="C3274" s="22">
        <v>1185732</v>
      </c>
      <c r="D3274" s="23">
        <v>44336</v>
      </c>
      <c r="E3274" s="22" t="s">
        <v>130</v>
      </c>
      <c r="F3274" s="22" t="s">
        <v>112</v>
      </c>
      <c r="G3274" s="22" t="s">
        <v>87</v>
      </c>
      <c r="H3274" s="22" t="s">
        <v>16</v>
      </c>
      <c r="I3274" s="24">
        <v>0.49999999999999994</v>
      </c>
      <c r="J3274" s="25">
        <v>1250</v>
      </c>
      <c r="K3274" s="26">
        <f t="shared" si="1073"/>
        <v>624.99999999999989</v>
      </c>
      <c r="L3274" s="26">
        <f t="shared" si="1074"/>
        <v>187.49999999999997</v>
      </c>
      <c r="M3274" s="27">
        <v>0.3</v>
      </c>
      <c r="O3274" s="1"/>
      <c r="P3274" s="2"/>
      <c r="Q3274" s="3"/>
      <c r="R3274" s="5"/>
    </row>
    <row r="3275" spans="2:18" x14ac:dyDescent="0.3">
      <c r="B3275" s="22" t="s">
        <v>10</v>
      </c>
      <c r="C3275" s="22">
        <v>1185732</v>
      </c>
      <c r="D3275" s="23">
        <v>44336</v>
      </c>
      <c r="E3275" s="22" t="s">
        <v>130</v>
      </c>
      <c r="F3275" s="22" t="s">
        <v>112</v>
      </c>
      <c r="G3275" s="22" t="s">
        <v>87</v>
      </c>
      <c r="H3275" s="22" t="s">
        <v>17</v>
      </c>
      <c r="I3275" s="24">
        <v>0.54999999999999993</v>
      </c>
      <c r="J3275" s="25">
        <v>2500</v>
      </c>
      <c r="K3275" s="26">
        <f t="shared" si="1073"/>
        <v>1374.9999999999998</v>
      </c>
      <c r="L3275" s="26">
        <f t="shared" si="1074"/>
        <v>412.49999999999994</v>
      </c>
      <c r="M3275" s="27">
        <v>0.3</v>
      </c>
      <c r="O3275" s="1"/>
      <c r="P3275" s="2"/>
      <c r="Q3275" s="3"/>
      <c r="R3275" s="5"/>
    </row>
    <row r="3276" spans="2:18" x14ac:dyDescent="0.3">
      <c r="B3276" s="22" t="s">
        <v>10</v>
      </c>
      <c r="C3276" s="22">
        <v>1185732</v>
      </c>
      <c r="D3276" s="23">
        <v>44369</v>
      </c>
      <c r="E3276" s="22" t="s">
        <v>130</v>
      </c>
      <c r="F3276" s="22" t="s">
        <v>112</v>
      </c>
      <c r="G3276" s="22" t="s">
        <v>87</v>
      </c>
      <c r="H3276" s="22" t="s">
        <v>12</v>
      </c>
      <c r="I3276" s="24">
        <v>0.49999999999999994</v>
      </c>
      <c r="J3276" s="25">
        <v>5000</v>
      </c>
      <c r="K3276" s="26">
        <f>I3276*J3276</f>
        <v>2499.9999999999995</v>
      </c>
      <c r="L3276" s="26">
        <f>K3276*M3276</f>
        <v>999.99999999999989</v>
      </c>
      <c r="M3276" s="27">
        <v>0.4</v>
      </c>
      <c r="O3276" s="1"/>
      <c r="P3276" s="2"/>
      <c r="Q3276" s="3"/>
      <c r="R3276" s="5"/>
    </row>
    <row r="3277" spans="2:18" x14ac:dyDescent="0.3">
      <c r="B3277" s="22" t="s">
        <v>10</v>
      </c>
      <c r="C3277" s="22">
        <v>1185732</v>
      </c>
      <c r="D3277" s="23">
        <v>44369</v>
      </c>
      <c r="E3277" s="22" t="s">
        <v>130</v>
      </c>
      <c r="F3277" s="22" t="s">
        <v>112</v>
      </c>
      <c r="G3277" s="22" t="s">
        <v>87</v>
      </c>
      <c r="H3277" s="22" t="s">
        <v>15</v>
      </c>
      <c r="I3277" s="24">
        <v>0.45</v>
      </c>
      <c r="J3277" s="25">
        <v>2500</v>
      </c>
      <c r="K3277" s="26">
        <f>I3277*J3277</f>
        <v>1125</v>
      </c>
      <c r="L3277" s="26">
        <f>K3277*M3277</f>
        <v>393.75</v>
      </c>
      <c r="M3277" s="27">
        <v>0.35</v>
      </c>
      <c r="O3277" s="1"/>
      <c r="P3277" s="2"/>
      <c r="Q3277" s="3"/>
      <c r="R3277" s="5"/>
    </row>
    <row r="3278" spans="2:18" x14ac:dyDescent="0.3">
      <c r="B3278" s="22" t="s">
        <v>10</v>
      </c>
      <c r="C3278" s="22">
        <v>1185732</v>
      </c>
      <c r="D3278" s="23">
        <v>44369</v>
      </c>
      <c r="E3278" s="22" t="s">
        <v>130</v>
      </c>
      <c r="F3278" s="22" t="s">
        <v>112</v>
      </c>
      <c r="G3278" s="22" t="s">
        <v>87</v>
      </c>
      <c r="H3278" s="22" t="s">
        <v>13</v>
      </c>
      <c r="I3278" s="24">
        <v>0.4</v>
      </c>
      <c r="J3278" s="25">
        <v>1750</v>
      </c>
      <c r="K3278" s="26">
        <f t="shared" ref="K3278:K3281" si="1075">I3278*J3278</f>
        <v>700</v>
      </c>
      <c r="L3278" s="26">
        <f t="shared" ref="L3278:L3281" si="1076">K3278*M3278</f>
        <v>244.99999999999997</v>
      </c>
      <c r="M3278" s="27">
        <v>0.35</v>
      </c>
      <c r="O3278" s="1"/>
      <c r="P3278" s="2"/>
      <c r="Q3278" s="3"/>
      <c r="R3278" s="5"/>
    </row>
    <row r="3279" spans="2:18" x14ac:dyDescent="0.3">
      <c r="B3279" s="22" t="s">
        <v>10</v>
      </c>
      <c r="C3279" s="22">
        <v>1185732</v>
      </c>
      <c r="D3279" s="23">
        <v>44369</v>
      </c>
      <c r="E3279" s="22" t="s">
        <v>130</v>
      </c>
      <c r="F3279" s="22" t="s">
        <v>112</v>
      </c>
      <c r="G3279" s="22" t="s">
        <v>87</v>
      </c>
      <c r="H3279" s="22" t="s">
        <v>14</v>
      </c>
      <c r="I3279" s="24">
        <v>0.4</v>
      </c>
      <c r="J3279" s="25">
        <v>1500</v>
      </c>
      <c r="K3279" s="26">
        <f t="shared" si="1075"/>
        <v>600</v>
      </c>
      <c r="L3279" s="26">
        <f t="shared" si="1076"/>
        <v>210</v>
      </c>
      <c r="M3279" s="27">
        <v>0.35</v>
      </c>
      <c r="O3279" s="1"/>
      <c r="P3279" s="2"/>
      <c r="Q3279" s="3"/>
      <c r="R3279" s="5"/>
    </row>
    <row r="3280" spans="2:18" x14ac:dyDescent="0.3">
      <c r="B3280" s="22" t="s">
        <v>10</v>
      </c>
      <c r="C3280" s="22">
        <v>1185732</v>
      </c>
      <c r="D3280" s="23">
        <v>44369</v>
      </c>
      <c r="E3280" s="22" t="s">
        <v>130</v>
      </c>
      <c r="F3280" s="22" t="s">
        <v>112</v>
      </c>
      <c r="G3280" s="22" t="s">
        <v>87</v>
      </c>
      <c r="H3280" s="22" t="s">
        <v>16</v>
      </c>
      <c r="I3280" s="24">
        <v>0.49999999999999994</v>
      </c>
      <c r="J3280" s="25">
        <v>1500</v>
      </c>
      <c r="K3280" s="26">
        <f t="shared" si="1075"/>
        <v>749.99999999999989</v>
      </c>
      <c r="L3280" s="26">
        <f t="shared" si="1076"/>
        <v>224.99999999999997</v>
      </c>
      <c r="M3280" s="27">
        <v>0.3</v>
      </c>
      <c r="O3280" s="1"/>
      <c r="P3280" s="2"/>
      <c r="Q3280" s="3"/>
      <c r="R3280" s="5"/>
    </row>
    <row r="3281" spans="2:18" x14ac:dyDescent="0.3">
      <c r="B3281" s="22" t="s">
        <v>10</v>
      </c>
      <c r="C3281" s="22">
        <v>1185732</v>
      </c>
      <c r="D3281" s="23">
        <v>44369</v>
      </c>
      <c r="E3281" s="22" t="s">
        <v>130</v>
      </c>
      <c r="F3281" s="22" t="s">
        <v>112</v>
      </c>
      <c r="G3281" s="22" t="s">
        <v>87</v>
      </c>
      <c r="H3281" s="22" t="s">
        <v>17</v>
      </c>
      <c r="I3281" s="24">
        <v>0.54999999999999993</v>
      </c>
      <c r="J3281" s="25">
        <v>3000</v>
      </c>
      <c r="K3281" s="26">
        <f t="shared" si="1075"/>
        <v>1649.9999999999998</v>
      </c>
      <c r="L3281" s="26">
        <f t="shared" si="1076"/>
        <v>494.99999999999989</v>
      </c>
      <c r="M3281" s="27">
        <v>0.3</v>
      </c>
      <c r="O3281" s="1"/>
      <c r="P3281" s="2"/>
      <c r="Q3281" s="3"/>
      <c r="R3281" s="5"/>
    </row>
    <row r="3282" spans="2:18" x14ac:dyDescent="0.3">
      <c r="B3282" s="22" t="s">
        <v>10</v>
      </c>
      <c r="C3282" s="22">
        <v>1185732</v>
      </c>
      <c r="D3282" s="23">
        <v>44397</v>
      </c>
      <c r="E3282" s="22" t="s">
        <v>130</v>
      </c>
      <c r="F3282" s="22" t="s">
        <v>112</v>
      </c>
      <c r="G3282" s="22" t="s">
        <v>87</v>
      </c>
      <c r="H3282" s="22" t="s">
        <v>12</v>
      </c>
      <c r="I3282" s="24">
        <v>0.49999999999999994</v>
      </c>
      <c r="J3282" s="25">
        <v>5250</v>
      </c>
      <c r="K3282" s="26">
        <f>I3282*J3282</f>
        <v>2624.9999999999995</v>
      </c>
      <c r="L3282" s="26">
        <f>K3282*M3282</f>
        <v>1049.9999999999998</v>
      </c>
      <c r="M3282" s="27">
        <v>0.4</v>
      </c>
      <c r="O3282" s="1"/>
      <c r="P3282" s="2"/>
      <c r="Q3282" s="3"/>
      <c r="R3282" s="5"/>
    </row>
    <row r="3283" spans="2:18" x14ac:dyDescent="0.3">
      <c r="B3283" s="22" t="s">
        <v>10</v>
      </c>
      <c r="C3283" s="22">
        <v>1185732</v>
      </c>
      <c r="D3283" s="23">
        <v>44397</v>
      </c>
      <c r="E3283" s="22" t="s">
        <v>130</v>
      </c>
      <c r="F3283" s="22" t="s">
        <v>112</v>
      </c>
      <c r="G3283" s="22" t="s">
        <v>87</v>
      </c>
      <c r="H3283" s="22" t="s">
        <v>15</v>
      </c>
      <c r="I3283" s="24">
        <v>0.45</v>
      </c>
      <c r="J3283" s="25">
        <v>2750</v>
      </c>
      <c r="K3283" s="26">
        <f>I3283*J3283</f>
        <v>1237.5</v>
      </c>
      <c r="L3283" s="26">
        <f>K3283*M3283</f>
        <v>433.125</v>
      </c>
      <c r="M3283" s="27">
        <v>0.35</v>
      </c>
      <c r="O3283" s="1"/>
      <c r="P3283" s="2"/>
      <c r="Q3283" s="3"/>
      <c r="R3283" s="5"/>
    </row>
    <row r="3284" spans="2:18" x14ac:dyDescent="0.3">
      <c r="B3284" s="22" t="s">
        <v>10</v>
      </c>
      <c r="C3284" s="22">
        <v>1185732</v>
      </c>
      <c r="D3284" s="23">
        <v>44397</v>
      </c>
      <c r="E3284" s="22" t="s">
        <v>130</v>
      </c>
      <c r="F3284" s="22" t="s">
        <v>112</v>
      </c>
      <c r="G3284" s="22" t="s">
        <v>87</v>
      </c>
      <c r="H3284" s="22" t="s">
        <v>13</v>
      </c>
      <c r="I3284" s="24">
        <v>0.4</v>
      </c>
      <c r="J3284" s="25">
        <v>2000</v>
      </c>
      <c r="K3284" s="26">
        <f t="shared" ref="K3284:K3287" si="1077">I3284*J3284</f>
        <v>800</v>
      </c>
      <c r="L3284" s="26">
        <f t="shared" ref="L3284:L3287" si="1078">K3284*M3284</f>
        <v>280</v>
      </c>
      <c r="M3284" s="27">
        <v>0.35</v>
      </c>
      <c r="O3284" s="1"/>
      <c r="P3284" s="2"/>
      <c r="Q3284" s="3"/>
      <c r="R3284" s="5"/>
    </row>
    <row r="3285" spans="2:18" x14ac:dyDescent="0.3">
      <c r="B3285" s="22" t="s">
        <v>10</v>
      </c>
      <c r="C3285" s="22">
        <v>1185732</v>
      </c>
      <c r="D3285" s="23">
        <v>44397</v>
      </c>
      <c r="E3285" s="22" t="s">
        <v>130</v>
      </c>
      <c r="F3285" s="22" t="s">
        <v>112</v>
      </c>
      <c r="G3285" s="22" t="s">
        <v>87</v>
      </c>
      <c r="H3285" s="22" t="s">
        <v>14</v>
      </c>
      <c r="I3285" s="24">
        <v>0.4</v>
      </c>
      <c r="J3285" s="25">
        <v>1500</v>
      </c>
      <c r="K3285" s="26">
        <f t="shared" si="1077"/>
        <v>600</v>
      </c>
      <c r="L3285" s="26">
        <f t="shared" si="1078"/>
        <v>210</v>
      </c>
      <c r="M3285" s="27">
        <v>0.35</v>
      </c>
      <c r="O3285" s="1"/>
      <c r="P3285" s="2"/>
      <c r="Q3285" s="3"/>
      <c r="R3285" s="5"/>
    </row>
    <row r="3286" spans="2:18" x14ac:dyDescent="0.3">
      <c r="B3286" s="22" t="s">
        <v>10</v>
      </c>
      <c r="C3286" s="22">
        <v>1185732</v>
      </c>
      <c r="D3286" s="23">
        <v>44397</v>
      </c>
      <c r="E3286" s="22" t="s">
        <v>130</v>
      </c>
      <c r="F3286" s="22" t="s">
        <v>112</v>
      </c>
      <c r="G3286" s="22" t="s">
        <v>87</v>
      </c>
      <c r="H3286" s="22" t="s">
        <v>16</v>
      </c>
      <c r="I3286" s="24">
        <v>0.49999999999999994</v>
      </c>
      <c r="J3286" s="25">
        <v>1750</v>
      </c>
      <c r="K3286" s="26">
        <f t="shared" si="1077"/>
        <v>874.99999999999989</v>
      </c>
      <c r="L3286" s="26">
        <f t="shared" si="1078"/>
        <v>262.49999999999994</v>
      </c>
      <c r="M3286" s="27">
        <v>0.3</v>
      </c>
      <c r="O3286" s="1"/>
      <c r="P3286" s="2"/>
      <c r="Q3286" s="3"/>
      <c r="R3286" s="5"/>
    </row>
    <row r="3287" spans="2:18" x14ac:dyDescent="0.3">
      <c r="B3287" s="22" t="s">
        <v>10</v>
      </c>
      <c r="C3287" s="22">
        <v>1185732</v>
      </c>
      <c r="D3287" s="23">
        <v>44397</v>
      </c>
      <c r="E3287" s="22" t="s">
        <v>130</v>
      </c>
      <c r="F3287" s="22" t="s">
        <v>112</v>
      </c>
      <c r="G3287" s="22" t="s">
        <v>87</v>
      </c>
      <c r="H3287" s="22" t="s">
        <v>17</v>
      </c>
      <c r="I3287" s="24">
        <v>0.54999999999999993</v>
      </c>
      <c r="J3287" s="25">
        <v>3500</v>
      </c>
      <c r="K3287" s="26">
        <f t="shared" si="1077"/>
        <v>1924.9999999999998</v>
      </c>
      <c r="L3287" s="26">
        <f t="shared" si="1078"/>
        <v>577.49999999999989</v>
      </c>
      <c r="M3287" s="27">
        <v>0.3</v>
      </c>
      <c r="O3287" s="1"/>
      <c r="P3287" s="2"/>
      <c r="Q3287" s="3"/>
      <c r="R3287" s="5"/>
    </row>
    <row r="3288" spans="2:18" x14ac:dyDescent="0.3">
      <c r="B3288" s="22" t="s">
        <v>10</v>
      </c>
      <c r="C3288" s="22">
        <v>1185732</v>
      </c>
      <c r="D3288" s="23">
        <v>44429</v>
      </c>
      <c r="E3288" s="22" t="s">
        <v>130</v>
      </c>
      <c r="F3288" s="22" t="s">
        <v>112</v>
      </c>
      <c r="G3288" s="22" t="s">
        <v>87</v>
      </c>
      <c r="H3288" s="22" t="s">
        <v>12</v>
      </c>
      <c r="I3288" s="24">
        <v>0.49999999999999994</v>
      </c>
      <c r="J3288" s="25">
        <v>5000</v>
      </c>
      <c r="K3288" s="26">
        <f>I3288*J3288</f>
        <v>2499.9999999999995</v>
      </c>
      <c r="L3288" s="26">
        <f>K3288*M3288</f>
        <v>999.99999999999989</v>
      </c>
      <c r="M3288" s="27">
        <v>0.4</v>
      </c>
      <c r="O3288" s="1"/>
      <c r="P3288" s="2"/>
      <c r="Q3288" s="3"/>
      <c r="R3288" s="5"/>
    </row>
    <row r="3289" spans="2:18" x14ac:dyDescent="0.3">
      <c r="B3289" s="22" t="s">
        <v>10</v>
      </c>
      <c r="C3289" s="22">
        <v>1185732</v>
      </c>
      <c r="D3289" s="23">
        <v>44429</v>
      </c>
      <c r="E3289" s="22" t="s">
        <v>130</v>
      </c>
      <c r="F3289" s="22" t="s">
        <v>112</v>
      </c>
      <c r="G3289" s="22" t="s">
        <v>87</v>
      </c>
      <c r="H3289" s="22" t="s">
        <v>15</v>
      </c>
      <c r="I3289" s="24">
        <v>0.45</v>
      </c>
      <c r="J3289" s="25">
        <v>2750</v>
      </c>
      <c r="K3289" s="26">
        <f>I3289*J3289</f>
        <v>1237.5</v>
      </c>
      <c r="L3289" s="26">
        <f>K3289*M3289</f>
        <v>433.125</v>
      </c>
      <c r="M3289" s="27">
        <v>0.35</v>
      </c>
      <c r="O3289" s="1"/>
      <c r="P3289" s="2"/>
      <c r="Q3289" s="3"/>
      <c r="R3289" s="5"/>
    </row>
    <row r="3290" spans="2:18" x14ac:dyDescent="0.3">
      <c r="B3290" s="22" t="s">
        <v>10</v>
      </c>
      <c r="C3290" s="22">
        <v>1185732</v>
      </c>
      <c r="D3290" s="23">
        <v>44429</v>
      </c>
      <c r="E3290" s="22" t="s">
        <v>130</v>
      </c>
      <c r="F3290" s="22" t="s">
        <v>112</v>
      </c>
      <c r="G3290" s="22" t="s">
        <v>87</v>
      </c>
      <c r="H3290" s="22" t="s">
        <v>13</v>
      </c>
      <c r="I3290" s="24">
        <v>0.4</v>
      </c>
      <c r="J3290" s="25">
        <v>2000</v>
      </c>
      <c r="K3290" s="26">
        <f t="shared" ref="K3290:K3293" si="1079">I3290*J3290</f>
        <v>800</v>
      </c>
      <c r="L3290" s="26">
        <f t="shared" ref="L3290:L3293" si="1080">K3290*M3290</f>
        <v>280</v>
      </c>
      <c r="M3290" s="27">
        <v>0.35</v>
      </c>
      <c r="O3290" s="1"/>
      <c r="P3290" s="2"/>
      <c r="Q3290" s="3"/>
      <c r="R3290" s="5"/>
    </row>
    <row r="3291" spans="2:18" x14ac:dyDescent="0.3">
      <c r="B3291" s="22" t="s">
        <v>10</v>
      </c>
      <c r="C3291" s="22">
        <v>1185732</v>
      </c>
      <c r="D3291" s="23">
        <v>44429</v>
      </c>
      <c r="E3291" s="22" t="s">
        <v>130</v>
      </c>
      <c r="F3291" s="22" t="s">
        <v>112</v>
      </c>
      <c r="G3291" s="22" t="s">
        <v>87</v>
      </c>
      <c r="H3291" s="22" t="s">
        <v>14</v>
      </c>
      <c r="I3291" s="24">
        <v>0.4</v>
      </c>
      <c r="J3291" s="25">
        <v>1500</v>
      </c>
      <c r="K3291" s="26">
        <f t="shared" si="1079"/>
        <v>600</v>
      </c>
      <c r="L3291" s="26">
        <f t="shared" si="1080"/>
        <v>210</v>
      </c>
      <c r="M3291" s="27">
        <v>0.35</v>
      </c>
      <c r="O3291" s="1"/>
      <c r="P3291" s="2"/>
      <c r="Q3291" s="3"/>
      <c r="R3291" s="5"/>
    </row>
    <row r="3292" spans="2:18" x14ac:dyDescent="0.3">
      <c r="B3292" s="22" t="s">
        <v>10</v>
      </c>
      <c r="C3292" s="22">
        <v>1185732</v>
      </c>
      <c r="D3292" s="23">
        <v>44429</v>
      </c>
      <c r="E3292" s="22" t="s">
        <v>130</v>
      </c>
      <c r="F3292" s="22" t="s">
        <v>112</v>
      </c>
      <c r="G3292" s="22" t="s">
        <v>87</v>
      </c>
      <c r="H3292" s="22" t="s">
        <v>16</v>
      </c>
      <c r="I3292" s="24">
        <v>0.49999999999999994</v>
      </c>
      <c r="J3292" s="25">
        <v>1250</v>
      </c>
      <c r="K3292" s="26">
        <f t="shared" si="1079"/>
        <v>624.99999999999989</v>
      </c>
      <c r="L3292" s="26">
        <f t="shared" si="1080"/>
        <v>187.49999999999997</v>
      </c>
      <c r="M3292" s="27">
        <v>0.3</v>
      </c>
      <c r="O3292" s="1"/>
      <c r="P3292" s="2"/>
      <c r="Q3292" s="3"/>
      <c r="R3292" s="5"/>
    </row>
    <row r="3293" spans="2:18" x14ac:dyDescent="0.3">
      <c r="B3293" s="22" t="s">
        <v>10</v>
      </c>
      <c r="C3293" s="22">
        <v>1185732</v>
      </c>
      <c r="D3293" s="23">
        <v>44429</v>
      </c>
      <c r="E3293" s="22" t="s">
        <v>130</v>
      </c>
      <c r="F3293" s="22" t="s">
        <v>112</v>
      </c>
      <c r="G3293" s="22" t="s">
        <v>87</v>
      </c>
      <c r="H3293" s="22" t="s">
        <v>17</v>
      </c>
      <c r="I3293" s="24">
        <v>0.54999999999999993</v>
      </c>
      <c r="J3293" s="25">
        <v>3000</v>
      </c>
      <c r="K3293" s="26">
        <f t="shared" si="1079"/>
        <v>1649.9999999999998</v>
      </c>
      <c r="L3293" s="26">
        <f t="shared" si="1080"/>
        <v>494.99999999999989</v>
      </c>
      <c r="M3293" s="27">
        <v>0.3</v>
      </c>
      <c r="O3293" s="1"/>
      <c r="P3293" s="2"/>
      <c r="Q3293" s="3"/>
      <c r="R3293" s="5"/>
    </row>
    <row r="3294" spans="2:18" x14ac:dyDescent="0.3">
      <c r="B3294" s="22" t="s">
        <v>10</v>
      </c>
      <c r="C3294" s="22">
        <v>1185732</v>
      </c>
      <c r="D3294" s="23">
        <v>44459</v>
      </c>
      <c r="E3294" s="22" t="s">
        <v>130</v>
      </c>
      <c r="F3294" s="22" t="s">
        <v>112</v>
      </c>
      <c r="G3294" s="22" t="s">
        <v>87</v>
      </c>
      <c r="H3294" s="22" t="s">
        <v>12</v>
      </c>
      <c r="I3294" s="24">
        <v>0.49999999999999994</v>
      </c>
      <c r="J3294" s="25">
        <v>4250</v>
      </c>
      <c r="K3294" s="26">
        <f>I3294*J3294</f>
        <v>2124.9999999999995</v>
      </c>
      <c r="L3294" s="26">
        <f>K3294*M3294</f>
        <v>849.99999999999989</v>
      </c>
      <c r="M3294" s="27">
        <v>0.4</v>
      </c>
      <c r="O3294" s="1"/>
      <c r="P3294" s="2"/>
      <c r="Q3294" s="3"/>
      <c r="R3294" s="5"/>
    </row>
    <row r="3295" spans="2:18" x14ac:dyDescent="0.3">
      <c r="B3295" s="22" t="s">
        <v>10</v>
      </c>
      <c r="C3295" s="22">
        <v>1185732</v>
      </c>
      <c r="D3295" s="23">
        <v>44459</v>
      </c>
      <c r="E3295" s="22" t="s">
        <v>130</v>
      </c>
      <c r="F3295" s="22" t="s">
        <v>112</v>
      </c>
      <c r="G3295" s="22" t="s">
        <v>87</v>
      </c>
      <c r="H3295" s="22" t="s">
        <v>15</v>
      </c>
      <c r="I3295" s="24">
        <v>0.45</v>
      </c>
      <c r="J3295" s="25">
        <v>2250</v>
      </c>
      <c r="K3295" s="26">
        <f>I3295*J3295</f>
        <v>1012.5</v>
      </c>
      <c r="L3295" s="26">
        <f>K3295*M3295</f>
        <v>354.375</v>
      </c>
      <c r="M3295" s="27">
        <v>0.35</v>
      </c>
      <c r="O3295" s="1"/>
      <c r="P3295" s="2"/>
      <c r="Q3295" s="3"/>
      <c r="R3295" s="5"/>
    </row>
    <row r="3296" spans="2:18" x14ac:dyDescent="0.3">
      <c r="B3296" s="22" t="s">
        <v>10</v>
      </c>
      <c r="C3296" s="22">
        <v>1185732</v>
      </c>
      <c r="D3296" s="23">
        <v>44459</v>
      </c>
      <c r="E3296" s="22" t="s">
        <v>130</v>
      </c>
      <c r="F3296" s="22" t="s">
        <v>112</v>
      </c>
      <c r="G3296" s="22" t="s">
        <v>87</v>
      </c>
      <c r="H3296" s="22" t="s">
        <v>13</v>
      </c>
      <c r="I3296" s="24">
        <v>0.4</v>
      </c>
      <c r="J3296" s="25">
        <v>1250</v>
      </c>
      <c r="K3296" s="26">
        <f t="shared" ref="K3296:K3299" si="1081">I3296*J3296</f>
        <v>500</v>
      </c>
      <c r="L3296" s="26">
        <f t="shared" ref="L3296:L3299" si="1082">K3296*M3296</f>
        <v>175</v>
      </c>
      <c r="M3296" s="27">
        <v>0.35</v>
      </c>
      <c r="O3296" s="1"/>
      <c r="P3296" s="2"/>
      <c r="Q3296" s="3"/>
      <c r="R3296" s="5"/>
    </row>
    <row r="3297" spans="2:18" x14ac:dyDescent="0.3">
      <c r="B3297" s="22" t="s">
        <v>10</v>
      </c>
      <c r="C3297" s="22">
        <v>1185732</v>
      </c>
      <c r="D3297" s="23">
        <v>44459</v>
      </c>
      <c r="E3297" s="22" t="s">
        <v>130</v>
      </c>
      <c r="F3297" s="22" t="s">
        <v>112</v>
      </c>
      <c r="G3297" s="22" t="s">
        <v>87</v>
      </c>
      <c r="H3297" s="22" t="s">
        <v>14</v>
      </c>
      <c r="I3297" s="24">
        <v>0.4</v>
      </c>
      <c r="J3297" s="25">
        <v>1000</v>
      </c>
      <c r="K3297" s="26">
        <f t="shared" si="1081"/>
        <v>400</v>
      </c>
      <c r="L3297" s="26">
        <f t="shared" si="1082"/>
        <v>140</v>
      </c>
      <c r="M3297" s="27">
        <v>0.35</v>
      </c>
      <c r="O3297" s="1"/>
      <c r="P3297" s="2"/>
      <c r="Q3297" s="3"/>
      <c r="R3297" s="5"/>
    </row>
    <row r="3298" spans="2:18" x14ac:dyDescent="0.3">
      <c r="B3298" s="22" t="s">
        <v>10</v>
      </c>
      <c r="C3298" s="22">
        <v>1185732</v>
      </c>
      <c r="D3298" s="23">
        <v>44459</v>
      </c>
      <c r="E3298" s="22" t="s">
        <v>130</v>
      </c>
      <c r="F3298" s="22" t="s">
        <v>112</v>
      </c>
      <c r="G3298" s="22" t="s">
        <v>87</v>
      </c>
      <c r="H3298" s="22" t="s">
        <v>16</v>
      </c>
      <c r="I3298" s="24">
        <v>0.49999999999999994</v>
      </c>
      <c r="J3298" s="25">
        <v>1000</v>
      </c>
      <c r="K3298" s="26">
        <f t="shared" si="1081"/>
        <v>499.99999999999994</v>
      </c>
      <c r="L3298" s="26">
        <f t="shared" si="1082"/>
        <v>149.99999999999997</v>
      </c>
      <c r="M3298" s="27">
        <v>0.3</v>
      </c>
      <c r="O3298" s="1"/>
      <c r="P3298" s="2"/>
      <c r="Q3298" s="3"/>
      <c r="R3298" s="5"/>
    </row>
    <row r="3299" spans="2:18" x14ac:dyDescent="0.3">
      <c r="B3299" s="22" t="s">
        <v>10</v>
      </c>
      <c r="C3299" s="22">
        <v>1185732</v>
      </c>
      <c r="D3299" s="23">
        <v>44459</v>
      </c>
      <c r="E3299" s="22" t="s">
        <v>130</v>
      </c>
      <c r="F3299" s="22" t="s">
        <v>112</v>
      </c>
      <c r="G3299" s="22" t="s">
        <v>87</v>
      </c>
      <c r="H3299" s="22" t="s">
        <v>17</v>
      </c>
      <c r="I3299" s="24">
        <v>0.54999999999999993</v>
      </c>
      <c r="J3299" s="25">
        <v>2000</v>
      </c>
      <c r="K3299" s="26">
        <f t="shared" si="1081"/>
        <v>1099.9999999999998</v>
      </c>
      <c r="L3299" s="26">
        <f t="shared" si="1082"/>
        <v>329.99999999999994</v>
      </c>
      <c r="M3299" s="27">
        <v>0.3</v>
      </c>
      <c r="O3299" s="1"/>
      <c r="P3299" s="2"/>
      <c r="Q3299" s="3"/>
      <c r="R3299" s="5"/>
    </row>
    <row r="3300" spans="2:18" x14ac:dyDescent="0.3">
      <c r="B3300" s="22" t="s">
        <v>10</v>
      </c>
      <c r="C3300" s="22">
        <v>1185732</v>
      </c>
      <c r="D3300" s="23">
        <v>44491</v>
      </c>
      <c r="E3300" s="22" t="s">
        <v>130</v>
      </c>
      <c r="F3300" s="22" t="s">
        <v>112</v>
      </c>
      <c r="G3300" s="22" t="s">
        <v>87</v>
      </c>
      <c r="H3300" s="22" t="s">
        <v>12</v>
      </c>
      <c r="I3300" s="24">
        <v>0.54999999999999993</v>
      </c>
      <c r="J3300" s="25">
        <v>3750</v>
      </c>
      <c r="K3300" s="26">
        <f>I3300*J3300</f>
        <v>2062.4999999999995</v>
      </c>
      <c r="L3300" s="26">
        <f>K3300*M3300</f>
        <v>824.99999999999989</v>
      </c>
      <c r="M3300" s="27">
        <v>0.4</v>
      </c>
      <c r="O3300" s="1"/>
      <c r="P3300" s="2"/>
      <c r="Q3300" s="3"/>
      <c r="R3300" s="5"/>
    </row>
    <row r="3301" spans="2:18" x14ac:dyDescent="0.3">
      <c r="B3301" s="22" t="s">
        <v>10</v>
      </c>
      <c r="C3301" s="22">
        <v>1185732</v>
      </c>
      <c r="D3301" s="23">
        <v>44491</v>
      </c>
      <c r="E3301" s="22" t="s">
        <v>130</v>
      </c>
      <c r="F3301" s="22" t="s">
        <v>112</v>
      </c>
      <c r="G3301" s="22" t="s">
        <v>87</v>
      </c>
      <c r="H3301" s="22" t="s">
        <v>15</v>
      </c>
      <c r="I3301" s="24">
        <v>0.5</v>
      </c>
      <c r="J3301" s="25">
        <v>2000</v>
      </c>
      <c r="K3301" s="26">
        <f>I3301*J3301</f>
        <v>1000</v>
      </c>
      <c r="L3301" s="26">
        <f>K3301*M3301</f>
        <v>350</v>
      </c>
      <c r="M3301" s="27">
        <v>0.35</v>
      </c>
      <c r="O3301" s="1"/>
      <c r="P3301" s="2"/>
      <c r="Q3301" s="3"/>
      <c r="R3301" s="5"/>
    </row>
    <row r="3302" spans="2:18" x14ac:dyDescent="0.3">
      <c r="B3302" s="22" t="s">
        <v>10</v>
      </c>
      <c r="C3302" s="22">
        <v>1185732</v>
      </c>
      <c r="D3302" s="23">
        <v>44491</v>
      </c>
      <c r="E3302" s="22" t="s">
        <v>130</v>
      </c>
      <c r="F3302" s="22" t="s">
        <v>112</v>
      </c>
      <c r="G3302" s="22" t="s">
        <v>87</v>
      </c>
      <c r="H3302" s="22" t="s">
        <v>13</v>
      </c>
      <c r="I3302" s="24">
        <v>0.5</v>
      </c>
      <c r="J3302" s="25">
        <v>1000</v>
      </c>
      <c r="K3302" s="26">
        <f t="shared" ref="K3302:K3305" si="1083">I3302*J3302</f>
        <v>500</v>
      </c>
      <c r="L3302" s="26">
        <f t="shared" ref="L3302:L3305" si="1084">K3302*M3302</f>
        <v>175</v>
      </c>
      <c r="M3302" s="27">
        <v>0.35</v>
      </c>
      <c r="O3302" s="1"/>
      <c r="P3302" s="2"/>
      <c r="Q3302" s="3"/>
      <c r="R3302" s="5"/>
    </row>
    <row r="3303" spans="2:18" x14ac:dyDescent="0.3">
      <c r="B3303" s="22" t="s">
        <v>10</v>
      </c>
      <c r="C3303" s="22">
        <v>1185732</v>
      </c>
      <c r="D3303" s="23">
        <v>44491</v>
      </c>
      <c r="E3303" s="22" t="s">
        <v>130</v>
      </c>
      <c r="F3303" s="22" t="s">
        <v>112</v>
      </c>
      <c r="G3303" s="22" t="s">
        <v>87</v>
      </c>
      <c r="H3303" s="22" t="s">
        <v>14</v>
      </c>
      <c r="I3303" s="24">
        <v>0.5</v>
      </c>
      <c r="J3303" s="25">
        <v>750</v>
      </c>
      <c r="K3303" s="26">
        <f t="shared" si="1083"/>
        <v>375</v>
      </c>
      <c r="L3303" s="26">
        <f t="shared" si="1084"/>
        <v>131.25</v>
      </c>
      <c r="M3303" s="27">
        <v>0.35</v>
      </c>
      <c r="O3303" s="1"/>
      <c r="P3303" s="2"/>
      <c r="Q3303" s="3"/>
      <c r="R3303" s="5"/>
    </row>
    <row r="3304" spans="2:18" x14ac:dyDescent="0.3">
      <c r="B3304" s="22" t="s">
        <v>10</v>
      </c>
      <c r="C3304" s="22">
        <v>1185732</v>
      </c>
      <c r="D3304" s="23">
        <v>44491</v>
      </c>
      <c r="E3304" s="22" t="s">
        <v>130</v>
      </c>
      <c r="F3304" s="22" t="s">
        <v>112</v>
      </c>
      <c r="G3304" s="22" t="s">
        <v>87</v>
      </c>
      <c r="H3304" s="22" t="s">
        <v>16</v>
      </c>
      <c r="I3304" s="24">
        <v>0.6</v>
      </c>
      <c r="J3304" s="25">
        <v>750</v>
      </c>
      <c r="K3304" s="26">
        <f t="shared" si="1083"/>
        <v>450</v>
      </c>
      <c r="L3304" s="26">
        <f t="shared" si="1084"/>
        <v>135</v>
      </c>
      <c r="M3304" s="27">
        <v>0.3</v>
      </c>
      <c r="O3304" s="1"/>
      <c r="P3304" s="2"/>
      <c r="Q3304" s="3"/>
      <c r="R3304" s="5"/>
    </row>
    <row r="3305" spans="2:18" x14ac:dyDescent="0.3">
      <c r="B3305" s="22" t="s">
        <v>10</v>
      </c>
      <c r="C3305" s="22">
        <v>1185732</v>
      </c>
      <c r="D3305" s="23">
        <v>44491</v>
      </c>
      <c r="E3305" s="22" t="s">
        <v>130</v>
      </c>
      <c r="F3305" s="22" t="s">
        <v>112</v>
      </c>
      <c r="G3305" s="22" t="s">
        <v>87</v>
      </c>
      <c r="H3305" s="22" t="s">
        <v>17</v>
      </c>
      <c r="I3305" s="24">
        <v>0.64999999999999991</v>
      </c>
      <c r="J3305" s="25">
        <v>2000</v>
      </c>
      <c r="K3305" s="26">
        <f t="shared" si="1083"/>
        <v>1299.9999999999998</v>
      </c>
      <c r="L3305" s="26">
        <f t="shared" si="1084"/>
        <v>389.99999999999994</v>
      </c>
      <c r="M3305" s="27">
        <v>0.3</v>
      </c>
      <c r="O3305" s="1"/>
      <c r="P3305" s="2"/>
      <c r="Q3305" s="3"/>
      <c r="R3305" s="5"/>
    </row>
    <row r="3306" spans="2:18" x14ac:dyDescent="0.3">
      <c r="B3306" s="22" t="s">
        <v>10</v>
      </c>
      <c r="C3306" s="22">
        <v>1185732</v>
      </c>
      <c r="D3306" s="23">
        <v>44521</v>
      </c>
      <c r="E3306" s="22" t="s">
        <v>130</v>
      </c>
      <c r="F3306" s="22" t="s">
        <v>112</v>
      </c>
      <c r="G3306" s="22" t="s">
        <v>87</v>
      </c>
      <c r="H3306" s="22" t="s">
        <v>12</v>
      </c>
      <c r="I3306" s="24">
        <v>0.6</v>
      </c>
      <c r="J3306" s="25">
        <v>3500</v>
      </c>
      <c r="K3306" s="26">
        <f>I3306*J3306</f>
        <v>2100</v>
      </c>
      <c r="L3306" s="26">
        <f>K3306*M3306</f>
        <v>840</v>
      </c>
      <c r="M3306" s="27">
        <v>0.4</v>
      </c>
      <c r="O3306" s="1"/>
      <c r="P3306" s="2"/>
      <c r="Q3306" s="3"/>
      <c r="R3306" s="5"/>
    </row>
    <row r="3307" spans="2:18" x14ac:dyDescent="0.3">
      <c r="B3307" s="22" t="s">
        <v>10</v>
      </c>
      <c r="C3307" s="22">
        <v>1185732</v>
      </c>
      <c r="D3307" s="23">
        <v>44521</v>
      </c>
      <c r="E3307" s="22" t="s">
        <v>130</v>
      </c>
      <c r="F3307" s="22" t="s">
        <v>112</v>
      </c>
      <c r="G3307" s="22" t="s">
        <v>87</v>
      </c>
      <c r="H3307" s="22" t="s">
        <v>15</v>
      </c>
      <c r="I3307" s="24">
        <v>0.5</v>
      </c>
      <c r="J3307" s="25">
        <v>1750</v>
      </c>
      <c r="K3307" s="26">
        <f>I3307*J3307</f>
        <v>875</v>
      </c>
      <c r="L3307" s="26">
        <f>K3307*M3307</f>
        <v>306.25</v>
      </c>
      <c r="M3307" s="27">
        <v>0.35</v>
      </c>
      <c r="O3307" s="1"/>
      <c r="P3307" s="2"/>
      <c r="Q3307" s="3"/>
      <c r="R3307" s="5"/>
    </row>
    <row r="3308" spans="2:18" x14ac:dyDescent="0.3">
      <c r="B3308" s="22" t="s">
        <v>10</v>
      </c>
      <c r="C3308" s="22">
        <v>1185732</v>
      </c>
      <c r="D3308" s="23">
        <v>44521</v>
      </c>
      <c r="E3308" s="22" t="s">
        <v>130</v>
      </c>
      <c r="F3308" s="22" t="s">
        <v>112</v>
      </c>
      <c r="G3308" s="22" t="s">
        <v>87</v>
      </c>
      <c r="H3308" s="22" t="s">
        <v>13</v>
      </c>
      <c r="I3308" s="24">
        <v>0.5</v>
      </c>
      <c r="J3308" s="25">
        <v>1700</v>
      </c>
      <c r="K3308" s="26">
        <f t="shared" ref="K3308:K3311" si="1085">I3308*J3308</f>
        <v>850</v>
      </c>
      <c r="L3308" s="26">
        <f t="shared" ref="L3308:L3311" si="1086">K3308*M3308</f>
        <v>297.5</v>
      </c>
      <c r="M3308" s="27">
        <v>0.35</v>
      </c>
      <c r="O3308" s="1"/>
      <c r="P3308" s="2"/>
      <c r="Q3308" s="3"/>
      <c r="R3308" s="5"/>
    </row>
    <row r="3309" spans="2:18" x14ac:dyDescent="0.3">
      <c r="B3309" s="22" t="s">
        <v>10</v>
      </c>
      <c r="C3309" s="22">
        <v>1185732</v>
      </c>
      <c r="D3309" s="23">
        <v>44521</v>
      </c>
      <c r="E3309" s="22" t="s">
        <v>130</v>
      </c>
      <c r="F3309" s="22" t="s">
        <v>112</v>
      </c>
      <c r="G3309" s="22" t="s">
        <v>87</v>
      </c>
      <c r="H3309" s="22" t="s">
        <v>14</v>
      </c>
      <c r="I3309" s="24">
        <v>0.5</v>
      </c>
      <c r="J3309" s="25">
        <v>1500</v>
      </c>
      <c r="K3309" s="26">
        <f t="shared" si="1085"/>
        <v>750</v>
      </c>
      <c r="L3309" s="26">
        <f t="shared" si="1086"/>
        <v>262.5</v>
      </c>
      <c r="M3309" s="27">
        <v>0.35</v>
      </c>
      <c r="O3309" s="1"/>
      <c r="P3309" s="2"/>
      <c r="Q3309" s="3"/>
      <c r="R3309" s="5"/>
    </row>
    <row r="3310" spans="2:18" x14ac:dyDescent="0.3">
      <c r="B3310" s="22" t="s">
        <v>10</v>
      </c>
      <c r="C3310" s="22">
        <v>1185732</v>
      </c>
      <c r="D3310" s="23">
        <v>44521</v>
      </c>
      <c r="E3310" s="22" t="s">
        <v>130</v>
      </c>
      <c r="F3310" s="22" t="s">
        <v>112</v>
      </c>
      <c r="G3310" s="22" t="s">
        <v>87</v>
      </c>
      <c r="H3310" s="22" t="s">
        <v>16</v>
      </c>
      <c r="I3310" s="24">
        <v>0.6</v>
      </c>
      <c r="J3310" s="25">
        <v>1250</v>
      </c>
      <c r="K3310" s="26">
        <f t="shared" si="1085"/>
        <v>750</v>
      </c>
      <c r="L3310" s="26">
        <f t="shared" si="1086"/>
        <v>225</v>
      </c>
      <c r="M3310" s="27">
        <v>0.3</v>
      </c>
      <c r="O3310" s="1"/>
      <c r="P3310" s="2"/>
      <c r="Q3310" s="3"/>
      <c r="R3310" s="5"/>
    </row>
    <row r="3311" spans="2:18" x14ac:dyDescent="0.3">
      <c r="B3311" s="22" t="s">
        <v>10</v>
      </c>
      <c r="C3311" s="22">
        <v>1185732</v>
      </c>
      <c r="D3311" s="23">
        <v>44521</v>
      </c>
      <c r="E3311" s="22" t="s">
        <v>130</v>
      </c>
      <c r="F3311" s="22" t="s">
        <v>112</v>
      </c>
      <c r="G3311" s="22" t="s">
        <v>87</v>
      </c>
      <c r="H3311" s="22" t="s">
        <v>17</v>
      </c>
      <c r="I3311" s="24">
        <v>0.64999999999999991</v>
      </c>
      <c r="J3311" s="25">
        <v>2250</v>
      </c>
      <c r="K3311" s="26">
        <f t="shared" si="1085"/>
        <v>1462.4999999999998</v>
      </c>
      <c r="L3311" s="26">
        <f t="shared" si="1086"/>
        <v>438.74999999999994</v>
      </c>
      <c r="M3311" s="27">
        <v>0.3</v>
      </c>
      <c r="O3311" s="1"/>
      <c r="P3311" s="2"/>
      <c r="Q3311" s="3"/>
      <c r="R3311" s="5"/>
    </row>
    <row r="3312" spans="2:18" x14ac:dyDescent="0.3">
      <c r="B3312" s="22" t="s">
        <v>10</v>
      </c>
      <c r="C3312" s="22">
        <v>1185732</v>
      </c>
      <c r="D3312" s="23">
        <v>44550</v>
      </c>
      <c r="E3312" s="22" t="s">
        <v>130</v>
      </c>
      <c r="F3312" s="22" t="s">
        <v>112</v>
      </c>
      <c r="G3312" s="22" t="s">
        <v>87</v>
      </c>
      <c r="H3312" s="22" t="s">
        <v>12</v>
      </c>
      <c r="I3312" s="24">
        <v>0.6</v>
      </c>
      <c r="J3312" s="25">
        <v>4500</v>
      </c>
      <c r="K3312" s="26">
        <f>I3312*J3312</f>
        <v>2700</v>
      </c>
      <c r="L3312" s="26">
        <f>K3312*M3312</f>
        <v>1080</v>
      </c>
      <c r="M3312" s="27">
        <v>0.4</v>
      </c>
      <c r="O3312" s="1"/>
      <c r="P3312" s="2"/>
      <c r="Q3312" s="3"/>
      <c r="R3312" s="5"/>
    </row>
    <row r="3313" spans="1:18" x14ac:dyDescent="0.3">
      <c r="B3313" s="22" t="s">
        <v>10</v>
      </c>
      <c r="C3313" s="22">
        <v>1185732</v>
      </c>
      <c r="D3313" s="23">
        <v>44550</v>
      </c>
      <c r="E3313" s="22" t="s">
        <v>130</v>
      </c>
      <c r="F3313" s="22" t="s">
        <v>112</v>
      </c>
      <c r="G3313" s="22" t="s">
        <v>87</v>
      </c>
      <c r="H3313" s="22" t="s">
        <v>15</v>
      </c>
      <c r="I3313" s="24">
        <v>0.5</v>
      </c>
      <c r="J3313" s="25">
        <v>2500</v>
      </c>
      <c r="K3313" s="26">
        <f>I3313*J3313</f>
        <v>1250</v>
      </c>
      <c r="L3313" s="26">
        <f>K3313*M3313</f>
        <v>437.5</v>
      </c>
      <c r="M3313" s="27">
        <v>0.35</v>
      </c>
      <c r="O3313" s="1"/>
      <c r="P3313" s="2"/>
      <c r="Q3313" s="3"/>
      <c r="R3313" s="5"/>
    </row>
    <row r="3314" spans="1:18" x14ac:dyDescent="0.3">
      <c r="B3314" s="22" t="s">
        <v>10</v>
      </c>
      <c r="C3314" s="22">
        <v>1185732</v>
      </c>
      <c r="D3314" s="23">
        <v>44550</v>
      </c>
      <c r="E3314" s="22" t="s">
        <v>130</v>
      </c>
      <c r="F3314" s="22" t="s">
        <v>112</v>
      </c>
      <c r="G3314" s="22" t="s">
        <v>87</v>
      </c>
      <c r="H3314" s="22" t="s">
        <v>13</v>
      </c>
      <c r="I3314" s="24">
        <v>0.5</v>
      </c>
      <c r="J3314" s="25">
        <v>2250</v>
      </c>
      <c r="K3314" s="26">
        <f t="shared" ref="K3314:K3317" si="1087">I3314*J3314</f>
        <v>1125</v>
      </c>
      <c r="L3314" s="26">
        <f t="shared" ref="L3314:L3317" si="1088">K3314*M3314</f>
        <v>393.75</v>
      </c>
      <c r="M3314" s="27">
        <v>0.35</v>
      </c>
      <c r="O3314" s="1"/>
      <c r="P3314" s="2"/>
      <c r="Q3314" s="3"/>
      <c r="R3314" s="5"/>
    </row>
    <row r="3315" spans="1:18" x14ac:dyDescent="0.3">
      <c r="B3315" s="22" t="s">
        <v>10</v>
      </c>
      <c r="C3315" s="22">
        <v>1185732</v>
      </c>
      <c r="D3315" s="23">
        <v>44550</v>
      </c>
      <c r="E3315" s="22" t="s">
        <v>130</v>
      </c>
      <c r="F3315" s="22" t="s">
        <v>112</v>
      </c>
      <c r="G3315" s="22" t="s">
        <v>87</v>
      </c>
      <c r="H3315" s="22" t="s">
        <v>14</v>
      </c>
      <c r="I3315" s="24">
        <v>0.5</v>
      </c>
      <c r="J3315" s="25">
        <v>1750</v>
      </c>
      <c r="K3315" s="26">
        <f t="shared" si="1087"/>
        <v>875</v>
      </c>
      <c r="L3315" s="26">
        <f t="shared" si="1088"/>
        <v>306.25</v>
      </c>
      <c r="M3315" s="27">
        <v>0.35</v>
      </c>
      <c r="O3315" s="1"/>
      <c r="P3315" s="2"/>
      <c r="Q3315" s="3"/>
      <c r="R3315" s="5"/>
    </row>
    <row r="3316" spans="1:18" x14ac:dyDescent="0.3">
      <c r="B3316" s="22" t="s">
        <v>10</v>
      </c>
      <c r="C3316" s="22">
        <v>1185732</v>
      </c>
      <c r="D3316" s="23">
        <v>44550</v>
      </c>
      <c r="E3316" s="22" t="s">
        <v>130</v>
      </c>
      <c r="F3316" s="22" t="s">
        <v>112</v>
      </c>
      <c r="G3316" s="22" t="s">
        <v>87</v>
      </c>
      <c r="H3316" s="22" t="s">
        <v>16</v>
      </c>
      <c r="I3316" s="24">
        <v>0.6</v>
      </c>
      <c r="J3316" s="25">
        <v>1750</v>
      </c>
      <c r="K3316" s="26">
        <f t="shared" si="1087"/>
        <v>1050</v>
      </c>
      <c r="L3316" s="26">
        <f t="shared" si="1088"/>
        <v>315</v>
      </c>
      <c r="M3316" s="27">
        <v>0.3</v>
      </c>
      <c r="O3316" s="1"/>
      <c r="P3316" s="2"/>
      <c r="Q3316" s="3"/>
      <c r="R3316" s="5"/>
    </row>
    <row r="3317" spans="1:18" x14ac:dyDescent="0.3">
      <c r="B3317" s="22" t="s">
        <v>10</v>
      </c>
      <c r="C3317" s="22">
        <v>1185732</v>
      </c>
      <c r="D3317" s="23">
        <v>44550</v>
      </c>
      <c r="E3317" s="22" t="s">
        <v>130</v>
      </c>
      <c r="F3317" s="22" t="s">
        <v>112</v>
      </c>
      <c r="G3317" s="22" t="s">
        <v>87</v>
      </c>
      <c r="H3317" s="22" t="s">
        <v>17</v>
      </c>
      <c r="I3317" s="24">
        <v>0.64999999999999991</v>
      </c>
      <c r="J3317" s="25">
        <v>2750</v>
      </c>
      <c r="K3317" s="26">
        <f t="shared" si="1087"/>
        <v>1787.4999999999998</v>
      </c>
      <c r="L3317" s="26">
        <f t="shared" si="1088"/>
        <v>536.24999999999989</v>
      </c>
      <c r="M3317" s="27">
        <v>0.3</v>
      </c>
      <c r="O3317" s="1"/>
      <c r="P3317" s="2"/>
      <c r="Q3317" s="3"/>
      <c r="R3317" s="5"/>
    </row>
    <row r="3318" spans="1:18" x14ac:dyDescent="0.3">
      <c r="A3318" s="8" t="s">
        <v>40</v>
      </c>
      <c r="B3318" s="22" t="s">
        <v>10</v>
      </c>
      <c r="C3318" s="22">
        <v>1185732</v>
      </c>
      <c r="D3318" s="23">
        <v>44213</v>
      </c>
      <c r="E3318" s="22" t="s">
        <v>130</v>
      </c>
      <c r="F3318" s="22" t="s">
        <v>113</v>
      </c>
      <c r="G3318" s="22" t="s">
        <v>114</v>
      </c>
      <c r="H3318" s="22" t="s">
        <v>12</v>
      </c>
      <c r="I3318" s="24">
        <v>0.4</v>
      </c>
      <c r="J3318" s="25">
        <v>5250</v>
      </c>
      <c r="K3318" s="26">
        <f>I3318*J3318</f>
        <v>2100</v>
      </c>
      <c r="L3318" s="26">
        <f>K3318*M3318</f>
        <v>735</v>
      </c>
      <c r="M3318" s="27">
        <v>0.35</v>
      </c>
      <c r="O3318" s="1"/>
      <c r="P3318" s="2"/>
      <c r="Q3318" s="3"/>
      <c r="R3318" s="5"/>
    </row>
    <row r="3319" spans="1:18" x14ac:dyDescent="0.3">
      <c r="B3319" s="22" t="s">
        <v>10</v>
      </c>
      <c r="C3319" s="22">
        <v>1185732</v>
      </c>
      <c r="D3319" s="23">
        <v>44213</v>
      </c>
      <c r="E3319" s="22" t="s">
        <v>130</v>
      </c>
      <c r="F3319" s="22" t="s">
        <v>113</v>
      </c>
      <c r="G3319" s="22" t="s">
        <v>114</v>
      </c>
      <c r="H3319" s="22" t="s">
        <v>15</v>
      </c>
      <c r="I3319" s="24">
        <v>0.4</v>
      </c>
      <c r="J3319" s="25">
        <v>3250</v>
      </c>
      <c r="K3319" s="26">
        <f>I3319*J3319</f>
        <v>1300</v>
      </c>
      <c r="L3319" s="26">
        <f>K3319*M3319</f>
        <v>454.99999999999994</v>
      </c>
      <c r="M3319" s="27">
        <v>0.35</v>
      </c>
      <c r="O3319" s="1"/>
      <c r="P3319" s="2"/>
      <c r="Q3319" s="3"/>
      <c r="R3319" s="5"/>
    </row>
    <row r="3320" spans="1:18" x14ac:dyDescent="0.3">
      <c r="B3320" s="22" t="s">
        <v>10</v>
      </c>
      <c r="C3320" s="22">
        <v>1185732</v>
      </c>
      <c r="D3320" s="23">
        <v>44213</v>
      </c>
      <c r="E3320" s="22" t="s">
        <v>130</v>
      </c>
      <c r="F3320" s="22" t="s">
        <v>113</v>
      </c>
      <c r="G3320" s="22" t="s">
        <v>114</v>
      </c>
      <c r="H3320" s="22" t="s">
        <v>13</v>
      </c>
      <c r="I3320" s="24">
        <v>0.30000000000000004</v>
      </c>
      <c r="J3320" s="25">
        <v>3250</v>
      </c>
      <c r="K3320" s="26">
        <f t="shared" ref="K3320:K3323" si="1089">I3320*J3320</f>
        <v>975.00000000000011</v>
      </c>
      <c r="L3320" s="26">
        <f t="shared" ref="L3320:L3329" si="1090">K3320*M3320</f>
        <v>390.00000000000006</v>
      </c>
      <c r="M3320" s="27">
        <v>0.4</v>
      </c>
      <c r="O3320" s="1"/>
      <c r="P3320" s="2"/>
      <c r="Q3320" s="3"/>
      <c r="R3320" s="5"/>
    </row>
    <row r="3321" spans="1:18" x14ac:dyDescent="0.3">
      <c r="B3321" s="22" t="s">
        <v>10</v>
      </c>
      <c r="C3321" s="22">
        <v>1185732</v>
      </c>
      <c r="D3321" s="23">
        <v>44213</v>
      </c>
      <c r="E3321" s="22" t="s">
        <v>130</v>
      </c>
      <c r="F3321" s="22" t="s">
        <v>113</v>
      </c>
      <c r="G3321" s="22" t="s">
        <v>114</v>
      </c>
      <c r="H3321" s="22" t="s">
        <v>14</v>
      </c>
      <c r="I3321" s="24">
        <v>0.35</v>
      </c>
      <c r="J3321" s="25">
        <v>1750</v>
      </c>
      <c r="K3321" s="26">
        <f t="shared" si="1089"/>
        <v>612.5</v>
      </c>
      <c r="L3321" s="26">
        <f t="shared" si="1090"/>
        <v>245</v>
      </c>
      <c r="M3321" s="27">
        <v>0.4</v>
      </c>
      <c r="O3321" s="1"/>
      <c r="P3321" s="2"/>
      <c r="Q3321" s="3"/>
      <c r="R3321" s="5"/>
    </row>
    <row r="3322" spans="1:18" x14ac:dyDescent="0.3">
      <c r="B3322" s="22" t="s">
        <v>10</v>
      </c>
      <c r="C3322" s="22">
        <v>1185732</v>
      </c>
      <c r="D3322" s="23">
        <v>44213</v>
      </c>
      <c r="E3322" s="22" t="s">
        <v>130</v>
      </c>
      <c r="F3322" s="22" t="s">
        <v>113</v>
      </c>
      <c r="G3322" s="22" t="s">
        <v>114</v>
      </c>
      <c r="H3322" s="22" t="s">
        <v>16</v>
      </c>
      <c r="I3322" s="24">
        <v>0.5</v>
      </c>
      <c r="J3322" s="25">
        <v>2250</v>
      </c>
      <c r="K3322" s="26">
        <f t="shared" si="1089"/>
        <v>1125</v>
      </c>
      <c r="L3322" s="26">
        <f t="shared" si="1090"/>
        <v>337.5</v>
      </c>
      <c r="M3322" s="27">
        <v>0.3</v>
      </c>
      <c r="O3322" s="1"/>
      <c r="P3322" s="2"/>
      <c r="Q3322" s="3"/>
      <c r="R3322" s="5"/>
    </row>
    <row r="3323" spans="1:18" x14ac:dyDescent="0.3">
      <c r="B3323" s="22" t="s">
        <v>10</v>
      </c>
      <c r="C3323" s="22">
        <v>1185732</v>
      </c>
      <c r="D3323" s="23">
        <v>44213</v>
      </c>
      <c r="E3323" s="22" t="s">
        <v>130</v>
      </c>
      <c r="F3323" s="22" t="s">
        <v>113</v>
      </c>
      <c r="G3323" s="22" t="s">
        <v>114</v>
      </c>
      <c r="H3323" s="22" t="s">
        <v>17</v>
      </c>
      <c r="I3323" s="24">
        <v>0.4</v>
      </c>
      <c r="J3323" s="25">
        <v>3250</v>
      </c>
      <c r="K3323" s="26">
        <f t="shared" si="1089"/>
        <v>1300</v>
      </c>
      <c r="L3323" s="26">
        <f t="shared" si="1090"/>
        <v>520</v>
      </c>
      <c r="M3323" s="27">
        <v>0.4</v>
      </c>
      <c r="O3323" s="1"/>
      <c r="P3323" s="2"/>
      <c r="Q3323" s="3"/>
      <c r="R3323" s="5"/>
    </row>
    <row r="3324" spans="1:18" x14ac:dyDescent="0.3">
      <c r="B3324" s="22" t="s">
        <v>10</v>
      </c>
      <c r="C3324" s="22">
        <v>1185732</v>
      </c>
      <c r="D3324" s="23">
        <v>44242</v>
      </c>
      <c r="E3324" s="22" t="s">
        <v>130</v>
      </c>
      <c r="F3324" s="22" t="s">
        <v>113</v>
      </c>
      <c r="G3324" s="22" t="s">
        <v>114</v>
      </c>
      <c r="H3324" s="22" t="s">
        <v>12</v>
      </c>
      <c r="I3324" s="24">
        <v>0.4</v>
      </c>
      <c r="J3324" s="25">
        <v>5750</v>
      </c>
      <c r="K3324" s="26">
        <f>I3324*J3324</f>
        <v>2300</v>
      </c>
      <c r="L3324" s="26">
        <f>K3324*M3324</f>
        <v>805</v>
      </c>
      <c r="M3324" s="27">
        <v>0.35</v>
      </c>
      <c r="O3324" s="1"/>
      <c r="P3324" s="2"/>
      <c r="Q3324" s="3"/>
      <c r="R3324" s="5"/>
    </row>
    <row r="3325" spans="1:18" x14ac:dyDescent="0.3">
      <c r="B3325" s="22" t="s">
        <v>10</v>
      </c>
      <c r="C3325" s="22">
        <v>1185732</v>
      </c>
      <c r="D3325" s="23">
        <v>44242</v>
      </c>
      <c r="E3325" s="22" t="s">
        <v>130</v>
      </c>
      <c r="F3325" s="22" t="s">
        <v>113</v>
      </c>
      <c r="G3325" s="22" t="s">
        <v>114</v>
      </c>
      <c r="H3325" s="22" t="s">
        <v>15</v>
      </c>
      <c r="I3325" s="24">
        <v>0.4</v>
      </c>
      <c r="J3325" s="25">
        <v>2250</v>
      </c>
      <c r="K3325" s="26">
        <f>I3325*J3325</f>
        <v>900</v>
      </c>
      <c r="L3325" s="26">
        <f>K3325*M3325</f>
        <v>315</v>
      </c>
      <c r="M3325" s="27">
        <v>0.35</v>
      </c>
      <c r="O3325" s="1"/>
      <c r="P3325" s="2"/>
      <c r="Q3325" s="3"/>
      <c r="R3325" s="5"/>
    </row>
    <row r="3326" spans="1:18" x14ac:dyDescent="0.3">
      <c r="B3326" s="22" t="s">
        <v>10</v>
      </c>
      <c r="C3326" s="22">
        <v>1185732</v>
      </c>
      <c r="D3326" s="23">
        <v>44242</v>
      </c>
      <c r="E3326" s="22" t="s">
        <v>130</v>
      </c>
      <c r="F3326" s="22" t="s">
        <v>113</v>
      </c>
      <c r="G3326" s="22" t="s">
        <v>114</v>
      </c>
      <c r="H3326" s="22" t="s">
        <v>13</v>
      </c>
      <c r="I3326" s="24">
        <v>0.30000000000000004</v>
      </c>
      <c r="J3326" s="25">
        <v>2750</v>
      </c>
      <c r="K3326" s="26">
        <f t="shared" ref="K3326:K3329" si="1091">I3326*J3326</f>
        <v>825.00000000000011</v>
      </c>
      <c r="L3326" s="26">
        <f t="shared" si="1090"/>
        <v>330.00000000000006</v>
      </c>
      <c r="M3326" s="27">
        <v>0.4</v>
      </c>
      <c r="O3326" s="1"/>
      <c r="P3326" s="2"/>
      <c r="Q3326" s="3"/>
      <c r="R3326" s="5"/>
    </row>
    <row r="3327" spans="1:18" x14ac:dyDescent="0.3">
      <c r="B3327" s="22" t="s">
        <v>10</v>
      </c>
      <c r="C3327" s="22">
        <v>1185732</v>
      </c>
      <c r="D3327" s="23">
        <v>44242</v>
      </c>
      <c r="E3327" s="22" t="s">
        <v>130</v>
      </c>
      <c r="F3327" s="22" t="s">
        <v>113</v>
      </c>
      <c r="G3327" s="22" t="s">
        <v>114</v>
      </c>
      <c r="H3327" s="22" t="s">
        <v>14</v>
      </c>
      <c r="I3327" s="24">
        <v>0.35</v>
      </c>
      <c r="J3327" s="25">
        <v>1500</v>
      </c>
      <c r="K3327" s="26">
        <f t="shared" si="1091"/>
        <v>525</v>
      </c>
      <c r="L3327" s="26">
        <f t="shared" si="1090"/>
        <v>210</v>
      </c>
      <c r="M3327" s="27">
        <v>0.4</v>
      </c>
      <c r="O3327" s="1"/>
      <c r="P3327" s="2"/>
      <c r="Q3327" s="3"/>
      <c r="R3327" s="5"/>
    </row>
    <row r="3328" spans="1:18" x14ac:dyDescent="0.3">
      <c r="B3328" s="22" t="s">
        <v>10</v>
      </c>
      <c r="C3328" s="22">
        <v>1185732</v>
      </c>
      <c r="D3328" s="23">
        <v>44242</v>
      </c>
      <c r="E3328" s="22" t="s">
        <v>130</v>
      </c>
      <c r="F3328" s="22" t="s">
        <v>113</v>
      </c>
      <c r="G3328" s="22" t="s">
        <v>114</v>
      </c>
      <c r="H3328" s="22" t="s">
        <v>16</v>
      </c>
      <c r="I3328" s="24">
        <v>0.5</v>
      </c>
      <c r="J3328" s="25">
        <v>2250</v>
      </c>
      <c r="K3328" s="26">
        <f t="shared" si="1091"/>
        <v>1125</v>
      </c>
      <c r="L3328" s="26">
        <f t="shared" si="1090"/>
        <v>337.5</v>
      </c>
      <c r="M3328" s="27">
        <v>0.3</v>
      </c>
      <c r="O3328" s="1"/>
      <c r="P3328" s="2"/>
      <c r="Q3328" s="3"/>
      <c r="R3328" s="5"/>
    </row>
    <row r="3329" spans="2:18" x14ac:dyDescent="0.3">
      <c r="B3329" s="22" t="s">
        <v>10</v>
      </c>
      <c r="C3329" s="22">
        <v>1185732</v>
      </c>
      <c r="D3329" s="23">
        <v>44242</v>
      </c>
      <c r="E3329" s="22" t="s">
        <v>130</v>
      </c>
      <c r="F3329" s="22" t="s">
        <v>113</v>
      </c>
      <c r="G3329" s="22" t="s">
        <v>114</v>
      </c>
      <c r="H3329" s="22" t="s">
        <v>17</v>
      </c>
      <c r="I3329" s="24">
        <v>0.4</v>
      </c>
      <c r="J3329" s="25">
        <v>3250</v>
      </c>
      <c r="K3329" s="26">
        <f t="shared" si="1091"/>
        <v>1300</v>
      </c>
      <c r="L3329" s="26">
        <f t="shared" si="1090"/>
        <v>520</v>
      </c>
      <c r="M3329" s="27">
        <v>0.4</v>
      </c>
      <c r="O3329" s="1"/>
      <c r="P3329" s="2"/>
      <c r="Q3329" s="3"/>
      <c r="R3329" s="5"/>
    </row>
    <row r="3330" spans="2:18" x14ac:dyDescent="0.3">
      <c r="B3330" s="22" t="s">
        <v>10</v>
      </c>
      <c r="C3330" s="22">
        <v>1185732</v>
      </c>
      <c r="D3330" s="23">
        <v>44268</v>
      </c>
      <c r="E3330" s="22" t="s">
        <v>130</v>
      </c>
      <c r="F3330" s="22" t="s">
        <v>113</v>
      </c>
      <c r="G3330" s="22" t="s">
        <v>114</v>
      </c>
      <c r="H3330" s="22" t="s">
        <v>12</v>
      </c>
      <c r="I3330" s="24">
        <v>0.4</v>
      </c>
      <c r="J3330" s="25">
        <v>5450</v>
      </c>
      <c r="K3330" s="26">
        <f>I3330*J3330</f>
        <v>2180</v>
      </c>
      <c r="L3330" s="26">
        <f>K3330*M3330</f>
        <v>763</v>
      </c>
      <c r="M3330" s="27">
        <v>0.35</v>
      </c>
      <c r="O3330" s="1"/>
      <c r="P3330" s="2"/>
      <c r="Q3330" s="3"/>
      <c r="R3330" s="5"/>
    </row>
    <row r="3331" spans="2:18" x14ac:dyDescent="0.3">
      <c r="B3331" s="22" t="s">
        <v>10</v>
      </c>
      <c r="C3331" s="22">
        <v>1185732</v>
      </c>
      <c r="D3331" s="23">
        <v>44268</v>
      </c>
      <c r="E3331" s="22" t="s">
        <v>130</v>
      </c>
      <c r="F3331" s="22" t="s">
        <v>113</v>
      </c>
      <c r="G3331" s="22" t="s">
        <v>114</v>
      </c>
      <c r="H3331" s="22" t="s">
        <v>15</v>
      </c>
      <c r="I3331" s="24">
        <v>0.4</v>
      </c>
      <c r="J3331" s="25">
        <v>2500</v>
      </c>
      <c r="K3331" s="26">
        <f>I3331*J3331</f>
        <v>1000</v>
      </c>
      <c r="L3331" s="26">
        <f>K3331*M3331</f>
        <v>350</v>
      </c>
      <c r="M3331" s="27">
        <v>0.35</v>
      </c>
      <c r="O3331" s="1"/>
      <c r="P3331" s="2"/>
      <c r="Q3331" s="3"/>
      <c r="R3331" s="5"/>
    </row>
    <row r="3332" spans="2:18" x14ac:dyDescent="0.3">
      <c r="B3332" s="22" t="s">
        <v>10</v>
      </c>
      <c r="C3332" s="22">
        <v>1185732</v>
      </c>
      <c r="D3332" s="23">
        <v>44268</v>
      </c>
      <c r="E3332" s="22" t="s">
        <v>130</v>
      </c>
      <c r="F3332" s="22" t="s">
        <v>113</v>
      </c>
      <c r="G3332" s="22" t="s">
        <v>114</v>
      </c>
      <c r="H3332" s="22" t="s">
        <v>13</v>
      </c>
      <c r="I3332" s="24">
        <v>0.30000000000000004</v>
      </c>
      <c r="J3332" s="25">
        <v>2750</v>
      </c>
      <c r="K3332" s="26">
        <f t="shared" ref="K3332:K3335" si="1092">I3332*J3332</f>
        <v>825.00000000000011</v>
      </c>
      <c r="L3332" s="26">
        <f t="shared" ref="L3332:L3335" si="1093">K3332*M3332</f>
        <v>330.00000000000006</v>
      </c>
      <c r="M3332" s="27">
        <v>0.4</v>
      </c>
      <c r="O3332" s="1"/>
      <c r="P3332" s="2"/>
      <c r="Q3332" s="3"/>
      <c r="R3332" s="5"/>
    </row>
    <row r="3333" spans="2:18" x14ac:dyDescent="0.3">
      <c r="B3333" s="22" t="s">
        <v>10</v>
      </c>
      <c r="C3333" s="22">
        <v>1185732</v>
      </c>
      <c r="D3333" s="23">
        <v>44268</v>
      </c>
      <c r="E3333" s="22" t="s">
        <v>130</v>
      </c>
      <c r="F3333" s="22" t="s">
        <v>113</v>
      </c>
      <c r="G3333" s="22" t="s">
        <v>114</v>
      </c>
      <c r="H3333" s="22" t="s">
        <v>14</v>
      </c>
      <c r="I3333" s="24">
        <v>0.35</v>
      </c>
      <c r="J3333" s="25">
        <v>1250</v>
      </c>
      <c r="K3333" s="26">
        <f t="shared" si="1092"/>
        <v>437.5</v>
      </c>
      <c r="L3333" s="26">
        <f t="shared" si="1093"/>
        <v>175</v>
      </c>
      <c r="M3333" s="27">
        <v>0.4</v>
      </c>
      <c r="O3333" s="1"/>
      <c r="P3333" s="2"/>
      <c r="Q3333" s="3"/>
      <c r="R3333" s="5"/>
    </row>
    <row r="3334" spans="2:18" x14ac:dyDescent="0.3">
      <c r="B3334" s="22" t="s">
        <v>10</v>
      </c>
      <c r="C3334" s="22">
        <v>1185732</v>
      </c>
      <c r="D3334" s="23">
        <v>44268</v>
      </c>
      <c r="E3334" s="22" t="s">
        <v>130</v>
      </c>
      <c r="F3334" s="22" t="s">
        <v>113</v>
      </c>
      <c r="G3334" s="22" t="s">
        <v>114</v>
      </c>
      <c r="H3334" s="22" t="s">
        <v>16</v>
      </c>
      <c r="I3334" s="24">
        <v>0.5</v>
      </c>
      <c r="J3334" s="25">
        <v>1750</v>
      </c>
      <c r="K3334" s="26">
        <f t="shared" si="1092"/>
        <v>875</v>
      </c>
      <c r="L3334" s="26">
        <f t="shared" si="1093"/>
        <v>262.5</v>
      </c>
      <c r="M3334" s="27">
        <v>0.3</v>
      </c>
      <c r="O3334" s="1"/>
      <c r="P3334" s="2"/>
      <c r="Q3334" s="3"/>
      <c r="R3334" s="5"/>
    </row>
    <row r="3335" spans="2:18" x14ac:dyDescent="0.3">
      <c r="B3335" s="22" t="s">
        <v>10</v>
      </c>
      <c r="C3335" s="22">
        <v>1185732</v>
      </c>
      <c r="D3335" s="23">
        <v>44268</v>
      </c>
      <c r="E3335" s="22" t="s">
        <v>130</v>
      </c>
      <c r="F3335" s="22" t="s">
        <v>113</v>
      </c>
      <c r="G3335" s="22" t="s">
        <v>114</v>
      </c>
      <c r="H3335" s="22" t="s">
        <v>17</v>
      </c>
      <c r="I3335" s="24">
        <v>0.4</v>
      </c>
      <c r="J3335" s="25">
        <v>2750</v>
      </c>
      <c r="K3335" s="26">
        <f t="shared" si="1092"/>
        <v>1100</v>
      </c>
      <c r="L3335" s="26">
        <f t="shared" si="1093"/>
        <v>440</v>
      </c>
      <c r="M3335" s="27">
        <v>0.4</v>
      </c>
      <c r="O3335" s="1"/>
      <c r="P3335" s="2"/>
      <c r="Q3335" s="3"/>
      <c r="R3335" s="5"/>
    </row>
    <row r="3336" spans="2:18" x14ac:dyDescent="0.3">
      <c r="B3336" s="22" t="s">
        <v>10</v>
      </c>
      <c r="C3336" s="22">
        <v>1185732</v>
      </c>
      <c r="D3336" s="23">
        <v>44300</v>
      </c>
      <c r="E3336" s="22" t="s">
        <v>130</v>
      </c>
      <c r="F3336" s="22" t="s">
        <v>113</v>
      </c>
      <c r="G3336" s="22" t="s">
        <v>114</v>
      </c>
      <c r="H3336" s="22" t="s">
        <v>12</v>
      </c>
      <c r="I3336" s="24">
        <v>0.4</v>
      </c>
      <c r="J3336" s="25">
        <v>5250</v>
      </c>
      <c r="K3336" s="26">
        <f>I3336*J3336</f>
        <v>2100</v>
      </c>
      <c r="L3336" s="26">
        <f>K3336*M3336</f>
        <v>735</v>
      </c>
      <c r="M3336" s="27">
        <v>0.35</v>
      </c>
      <c r="O3336" s="1"/>
      <c r="P3336" s="2"/>
      <c r="Q3336" s="3"/>
      <c r="R3336" s="5"/>
    </row>
    <row r="3337" spans="2:18" x14ac:dyDescent="0.3">
      <c r="B3337" s="22" t="s">
        <v>10</v>
      </c>
      <c r="C3337" s="22">
        <v>1185732</v>
      </c>
      <c r="D3337" s="23">
        <v>44300</v>
      </c>
      <c r="E3337" s="22" t="s">
        <v>130</v>
      </c>
      <c r="F3337" s="22" t="s">
        <v>113</v>
      </c>
      <c r="G3337" s="22" t="s">
        <v>114</v>
      </c>
      <c r="H3337" s="22" t="s">
        <v>15</v>
      </c>
      <c r="I3337" s="24">
        <v>0.4</v>
      </c>
      <c r="J3337" s="25">
        <v>2250</v>
      </c>
      <c r="K3337" s="26">
        <f>I3337*J3337</f>
        <v>900</v>
      </c>
      <c r="L3337" s="26">
        <f>K3337*M3337</f>
        <v>315</v>
      </c>
      <c r="M3337" s="27">
        <v>0.35</v>
      </c>
      <c r="O3337" s="1"/>
      <c r="P3337" s="2"/>
      <c r="Q3337" s="3"/>
      <c r="R3337" s="5"/>
    </row>
    <row r="3338" spans="2:18" x14ac:dyDescent="0.3">
      <c r="B3338" s="22" t="s">
        <v>10</v>
      </c>
      <c r="C3338" s="22">
        <v>1185732</v>
      </c>
      <c r="D3338" s="23">
        <v>44300</v>
      </c>
      <c r="E3338" s="22" t="s">
        <v>130</v>
      </c>
      <c r="F3338" s="22" t="s">
        <v>113</v>
      </c>
      <c r="G3338" s="22" t="s">
        <v>114</v>
      </c>
      <c r="H3338" s="22" t="s">
        <v>13</v>
      </c>
      <c r="I3338" s="24">
        <v>0.30000000000000004</v>
      </c>
      <c r="J3338" s="25">
        <v>2250</v>
      </c>
      <c r="K3338" s="26">
        <f t="shared" ref="K3338:K3341" si="1094">I3338*J3338</f>
        <v>675.00000000000011</v>
      </c>
      <c r="L3338" s="26">
        <f t="shared" ref="L3338:L3341" si="1095">K3338*M3338</f>
        <v>270.00000000000006</v>
      </c>
      <c r="M3338" s="27">
        <v>0.4</v>
      </c>
      <c r="O3338" s="1"/>
      <c r="P3338" s="2"/>
      <c r="Q3338" s="3"/>
      <c r="R3338" s="5"/>
    </row>
    <row r="3339" spans="2:18" x14ac:dyDescent="0.3">
      <c r="B3339" s="22" t="s">
        <v>10</v>
      </c>
      <c r="C3339" s="22">
        <v>1185732</v>
      </c>
      <c r="D3339" s="23">
        <v>44300</v>
      </c>
      <c r="E3339" s="22" t="s">
        <v>130</v>
      </c>
      <c r="F3339" s="22" t="s">
        <v>113</v>
      </c>
      <c r="G3339" s="22" t="s">
        <v>114</v>
      </c>
      <c r="H3339" s="22" t="s">
        <v>14</v>
      </c>
      <c r="I3339" s="24">
        <v>0.35</v>
      </c>
      <c r="J3339" s="25">
        <v>1500</v>
      </c>
      <c r="K3339" s="26">
        <f t="shared" si="1094"/>
        <v>525</v>
      </c>
      <c r="L3339" s="26">
        <f t="shared" si="1095"/>
        <v>210</v>
      </c>
      <c r="M3339" s="27">
        <v>0.4</v>
      </c>
      <c r="O3339" s="1"/>
      <c r="P3339" s="2"/>
      <c r="Q3339" s="3"/>
      <c r="R3339" s="5"/>
    </row>
    <row r="3340" spans="2:18" x14ac:dyDescent="0.3">
      <c r="B3340" s="22" t="s">
        <v>10</v>
      </c>
      <c r="C3340" s="22">
        <v>1185732</v>
      </c>
      <c r="D3340" s="23">
        <v>44300</v>
      </c>
      <c r="E3340" s="22" t="s">
        <v>130</v>
      </c>
      <c r="F3340" s="22" t="s">
        <v>113</v>
      </c>
      <c r="G3340" s="22" t="s">
        <v>114</v>
      </c>
      <c r="H3340" s="22" t="s">
        <v>16</v>
      </c>
      <c r="I3340" s="24">
        <v>0.5</v>
      </c>
      <c r="J3340" s="25">
        <v>1500</v>
      </c>
      <c r="K3340" s="26">
        <f t="shared" si="1094"/>
        <v>750</v>
      </c>
      <c r="L3340" s="26">
        <f t="shared" si="1095"/>
        <v>225</v>
      </c>
      <c r="M3340" s="27">
        <v>0.3</v>
      </c>
      <c r="O3340" s="1"/>
      <c r="P3340" s="2"/>
      <c r="Q3340" s="3"/>
      <c r="R3340" s="5"/>
    </row>
    <row r="3341" spans="2:18" x14ac:dyDescent="0.3">
      <c r="B3341" s="22" t="s">
        <v>10</v>
      </c>
      <c r="C3341" s="22">
        <v>1185732</v>
      </c>
      <c r="D3341" s="23">
        <v>44300</v>
      </c>
      <c r="E3341" s="22" t="s">
        <v>130</v>
      </c>
      <c r="F3341" s="22" t="s">
        <v>113</v>
      </c>
      <c r="G3341" s="22" t="s">
        <v>114</v>
      </c>
      <c r="H3341" s="22" t="s">
        <v>17</v>
      </c>
      <c r="I3341" s="24">
        <v>0.4</v>
      </c>
      <c r="J3341" s="25">
        <v>3000</v>
      </c>
      <c r="K3341" s="26">
        <f t="shared" si="1094"/>
        <v>1200</v>
      </c>
      <c r="L3341" s="26">
        <f t="shared" si="1095"/>
        <v>480</v>
      </c>
      <c r="M3341" s="27">
        <v>0.4</v>
      </c>
      <c r="O3341" s="1"/>
      <c r="P3341" s="2"/>
      <c r="Q3341" s="3"/>
      <c r="R3341" s="5"/>
    </row>
    <row r="3342" spans="2:18" x14ac:dyDescent="0.3">
      <c r="B3342" s="22" t="s">
        <v>10</v>
      </c>
      <c r="C3342" s="22">
        <v>1185732</v>
      </c>
      <c r="D3342" s="23">
        <v>44329</v>
      </c>
      <c r="E3342" s="22" t="s">
        <v>130</v>
      </c>
      <c r="F3342" s="22" t="s">
        <v>113</v>
      </c>
      <c r="G3342" s="22" t="s">
        <v>114</v>
      </c>
      <c r="H3342" s="22" t="s">
        <v>12</v>
      </c>
      <c r="I3342" s="24">
        <v>0.54999999999999993</v>
      </c>
      <c r="J3342" s="25">
        <v>5700</v>
      </c>
      <c r="K3342" s="26">
        <f>I3342*J3342</f>
        <v>3134.9999999999995</v>
      </c>
      <c r="L3342" s="26">
        <f>K3342*M3342</f>
        <v>1097.2499999999998</v>
      </c>
      <c r="M3342" s="27">
        <v>0.35</v>
      </c>
      <c r="O3342" s="1"/>
      <c r="P3342" s="2"/>
      <c r="Q3342" s="3"/>
      <c r="R3342" s="5"/>
    </row>
    <row r="3343" spans="2:18" x14ac:dyDescent="0.3">
      <c r="B3343" s="22" t="s">
        <v>10</v>
      </c>
      <c r="C3343" s="22">
        <v>1185732</v>
      </c>
      <c r="D3343" s="23">
        <v>44329</v>
      </c>
      <c r="E3343" s="22" t="s">
        <v>130</v>
      </c>
      <c r="F3343" s="22" t="s">
        <v>113</v>
      </c>
      <c r="G3343" s="22" t="s">
        <v>114</v>
      </c>
      <c r="H3343" s="22" t="s">
        <v>15</v>
      </c>
      <c r="I3343" s="24">
        <v>0.5</v>
      </c>
      <c r="J3343" s="25">
        <v>2750</v>
      </c>
      <c r="K3343" s="26">
        <f>I3343*J3343</f>
        <v>1375</v>
      </c>
      <c r="L3343" s="26">
        <f>K3343*M3343</f>
        <v>481.24999999999994</v>
      </c>
      <c r="M3343" s="27">
        <v>0.35</v>
      </c>
      <c r="O3343" s="1"/>
      <c r="P3343" s="2"/>
      <c r="Q3343" s="3"/>
      <c r="R3343" s="5"/>
    </row>
    <row r="3344" spans="2:18" x14ac:dyDescent="0.3">
      <c r="B3344" s="22" t="s">
        <v>10</v>
      </c>
      <c r="C3344" s="22">
        <v>1185732</v>
      </c>
      <c r="D3344" s="23">
        <v>44329</v>
      </c>
      <c r="E3344" s="22" t="s">
        <v>130</v>
      </c>
      <c r="F3344" s="22" t="s">
        <v>113</v>
      </c>
      <c r="G3344" s="22" t="s">
        <v>114</v>
      </c>
      <c r="H3344" s="22" t="s">
        <v>13</v>
      </c>
      <c r="I3344" s="24">
        <v>0.45</v>
      </c>
      <c r="J3344" s="25">
        <v>3000</v>
      </c>
      <c r="K3344" s="26">
        <f t="shared" ref="K3344:K3347" si="1096">I3344*J3344</f>
        <v>1350</v>
      </c>
      <c r="L3344" s="26">
        <f t="shared" ref="L3344:L3347" si="1097">K3344*M3344</f>
        <v>540</v>
      </c>
      <c r="M3344" s="27">
        <v>0.4</v>
      </c>
      <c r="O3344" s="1"/>
      <c r="P3344" s="2"/>
      <c r="Q3344" s="3"/>
      <c r="R3344" s="5"/>
    </row>
    <row r="3345" spans="2:18" x14ac:dyDescent="0.3">
      <c r="B3345" s="22" t="s">
        <v>10</v>
      </c>
      <c r="C3345" s="22">
        <v>1185732</v>
      </c>
      <c r="D3345" s="23">
        <v>44329</v>
      </c>
      <c r="E3345" s="22" t="s">
        <v>130</v>
      </c>
      <c r="F3345" s="22" t="s">
        <v>113</v>
      </c>
      <c r="G3345" s="22" t="s">
        <v>114</v>
      </c>
      <c r="H3345" s="22" t="s">
        <v>14</v>
      </c>
      <c r="I3345" s="24">
        <v>0.45</v>
      </c>
      <c r="J3345" s="25">
        <v>2500</v>
      </c>
      <c r="K3345" s="26">
        <f t="shared" si="1096"/>
        <v>1125</v>
      </c>
      <c r="L3345" s="26">
        <f t="shared" si="1097"/>
        <v>450</v>
      </c>
      <c r="M3345" s="27">
        <v>0.4</v>
      </c>
      <c r="O3345" s="1"/>
      <c r="P3345" s="2"/>
      <c r="Q3345" s="3"/>
      <c r="R3345" s="5"/>
    </row>
    <row r="3346" spans="2:18" x14ac:dyDescent="0.3">
      <c r="B3346" s="22" t="s">
        <v>10</v>
      </c>
      <c r="C3346" s="22">
        <v>1185732</v>
      </c>
      <c r="D3346" s="23">
        <v>44329</v>
      </c>
      <c r="E3346" s="22" t="s">
        <v>130</v>
      </c>
      <c r="F3346" s="22" t="s">
        <v>113</v>
      </c>
      <c r="G3346" s="22" t="s">
        <v>114</v>
      </c>
      <c r="H3346" s="22" t="s">
        <v>16</v>
      </c>
      <c r="I3346" s="24">
        <v>0.54999999999999993</v>
      </c>
      <c r="J3346" s="25">
        <v>2750</v>
      </c>
      <c r="K3346" s="26">
        <f t="shared" si="1096"/>
        <v>1512.4999999999998</v>
      </c>
      <c r="L3346" s="26">
        <f t="shared" si="1097"/>
        <v>453.74999999999994</v>
      </c>
      <c r="M3346" s="27">
        <v>0.3</v>
      </c>
      <c r="O3346" s="1"/>
      <c r="P3346" s="2"/>
      <c r="Q3346" s="3"/>
      <c r="R3346" s="5"/>
    </row>
    <row r="3347" spans="2:18" x14ac:dyDescent="0.3">
      <c r="B3347" s="22" t="s">
        <v>10</v>
      </c>
      <c r="C3347" s="22">
        <v>1185732</v>
      </c>
      <c r="D3347" s="23">
        <v>44329</v>
      </c>
      <c r="E3347" s="22" t="s">
        <v>130</v>
      </c>
      <c r="F3347" s="22" t="s">
        <v>113</v>
      </c>
      <c r="G3347" s="22" t="s">
        <v>114</v>
      </c>
      <c r="H3347" s="22" t="s">
        <v>17</v>
      </c>
      <c r="I3347" s="24">
        <v>0.6</v>
      </c>
      <c r="J3347" s="25">
        <v>4000</v>
      </c>
      <c r="K3347" s="26">
        <f t="shared" si="1096"/>
        <v>2400</v>
      </c>
      <c r="L3347" s="26">
        <f t="shared" si="1097"/>
        <v>960</v>
      </c>
      <c r="M3347" s="27">
        <v>0.4</v>
      </c>
      <c r="O3347" s="1"/>
      <c r="P3347" s="2"/>
      <c r="Q3347" s="3"/>
      <c r="R3347" s="5"/>
    </row>
    <row r="3348" spans="2:18" x14ac:dyDescent="0.3">
      <c r="B3348" s="22" t="s">
        <v>10</v>
      </c>
      <c r="C3348" s="22">
        <v>1185732</v>
      </c>
      <c r="D3348" s="23">
        <v>44362</v>
      </c>
      <c r="E3348" s="22" t="s">
        <v>130</v>
      </c>
      <c r="F3348" s="22" t="s">
        <v>113</v>
      </c>
      <c r="G3348" s="22" t="s">
        <v>114</v>
      </c>
      <c r="H3348" s="22" t="s">
        <v>12</v>
      </c>
      <c r="I3348" s="24">
        <v>0.54999999999999993</v>
      </c>
      <c r="J3348" s="25">
        <v>6500</v>
      </c>
      <c r="K3348" s="26">
        <f>I3348*J3348</f>
        <v>3574.9999999999995</v>
      </c>
      <c r="L3348" s="26">
        <f>K3348*M3348</f>
        <v>1251.2499999999998</v>
      </c>
      <c r="M3348" s="27">
        <v>0.35</v>
      </c>
      <c r="O3348" s="1"/>
      <c r="P3348" s="2"/>
      <c r="Q3348" s="3"/>
      <c r="R3348" s="5"/>
    </row>
    <row r="3349" spans="2:18" x14ac:dyDescent="0.3">
      <c r="B3349" s="22" t="s">
        <v>10</v>
      </c>
      <c r="C3349" s="22">
        <v>1185732</v>
      </c>
      <c r="D3349" s="23">
        <v>44362</v>
      </c>
      <c r="E3349" s="22" t="s">
        <v>130</v>
      </c>
      <c r="F3349" s="22" t="s">
        <v>113</v>
      </c>
      <c r="G3349" s="22" t="s">
        <v>114</v>
      </c>
      <c r="H3349" s="22" t="s">
        <v>15</v>
      </c>
      <c r="I3349" s="24">
        <v>0.5</v>
      </c>
      <c r="J3349" s="25">
        <v>4000</v>
      </c>
      <c r="K3349" s="26">
        <f>I3349*J3349</f>
        <v>2000</v>
      </c>
      <c r="L3349" s="26">
        <f>K3349*M3349</f>
        <v>700</v>
      </c>
      <c r="M3349" s="27">
        <v>0.35</v>
      </c>
      <c r="O3349" s="1"/>
      <c r="P3349" s="2"/>
      <c r="Q3349" s="3"/>
      <c r="R3349" s="5"/>
    </row>
    <row r="3350" spans="2:18" x14ac:dyDescent="0.3">
      <c r="B3350" s="22" t="s">
        <v>10</v>
      </c>
      <c r="C3350" s="22">
        <v>1185732</v>
      </c>
      <c r="D3350" s="23">
        <v>44362</v>
      </c>
      <c r="E3350" s="22" t="s">
        <v>130</v>
      </c>
      <c r="F3350" s="22" t="s">
        <v>113</v>
      </c>
      <c r="G3350" s="22" t="s">
        <v>114</v>
      </c>
      <c r="H3350" s="22" t="s">
        <v>13</v>
      </c>
      <c r="I3350" s="24">
        <v>0.45</v>
      </c>
      <c r="J3350" s="25">
        <v>3250</v>
      </c>
      <c r="K3350" s="26">
        <f t="shared" ref="K3350:K3353" si="1098">I3350*J3350</f>
        <v>1462.5</v>
      </c>
      <c r="L3350" s="26">
        <f t="shared" ref="L3350:L3353" si="1099">K3350*M3350</f>
        <v>585</v>
      </c>
      <c r="M3350" s="27">
        <v>0.4</v>
      </c>
      <c r="O3350" s="1"/>
      <c r="P3350" s="2"/>
      <c r="Q3350" s="3"/>
      <c r="R3350" s="5"/>
    </row>
    <row r="3351" spans="2:18" x14ac:dyDescent="0.3">
      <c r="B3351" s="22" t="s">
        <v>10</v>
      </c>
      <c r="C3351" s="22">
        <v>1185732</v>
      </c>
      <c r="D3351" s="23">
        <v>44362</v>
      </c>
      <c r="E3351" s="22" t="s">
        <v>130</v>
      </c>
      <c r="F3351" s="22" t="s">
        <v>113</v>
      </c>
      <c r="G3351" s="22" t="s">
        <v>114</v>
      </c>
      <c r="H3351" s="22" t="s">
        <v>14</v>
      </c>
      <c r="I3351" s="24">
        <v>0.45</v>
      </c>
      <c r="J3351" s="25">
        <v>3000</v>
      </c>
      <c r="K3351" s="26">
        <f t="shared" si="1098"/>
        <v>1350</v>
      </c>
      <c r="L3351" s="26">
        <f t="shared" si="1099"/>
        <v>540</v>
      </c>
      <c r="M3351" s="27">
        <v>0.4</v>
      </c>
      <c r="O3351" s="1"/>
      <c r="P3351" s="2"/>
      <c r="Q3351" s="3"/>
      <c r="R3351" s="5"/>
    </row>
    <row r="3352" spans="2:18" x14ac:dyDescent="0.3">
      <c r="B3352" s="22" t="s">
        <v>10</v>
      </c>
      <c r="C3352" s="22">
        <v>1185732</v>
      </c>
      <c r="D3352" s="23">
        <v>44362</v>
      </c>
      <c r="E3352" s="22" t="s">
        <v>130</v>
      </c>
      <c r="F3352" s="22" t="s">
        <v>113</v>
      </c>
      <c r="G3352" s="22" t="s">
        <v>114</v>
      </c>
      <c r="H3352" s="22" t="s">
        <v>16</v>
      </c>
      <c r="I3352" s="24">
        <v>0.54999999999999993</v>
      </c>
      <c r="J3352" s="25">
        <v>3000</v>
      </c>
      <c r="K3352" s="26">
        <f t="shared" si="1098"/>
        <v>1649.9999999999998</v>
      </c>
      <c r="L3352" s="26">
        <f t="shared" si="1099"/>
        <v>494.99999999999989</v>
      </c>
      <c r="M3352" s="27">
        <v>0.3</v>
      </c>
      <c r="O3352" s="1"/>
      <c r="P3352" s="2"/>
      <c r="Q3352" s="3"/>
      <c r="R3352" s="5"/>
    </row>
    <row r="3353" spans="2:18" x14ac:dyDescent="0.3">
      <c r="B3353" s="22" t="s">
        <v>10</v>
      </c>
      <c r="C3353" s="22">
        <v>1185732</v>
      </c>
      <c r="D3353" s="23">
        <v>44362</v>
      </c>
      <c r="E3353" s="22" t="s">
        <v>130</v>
      </c>
      <c r="F3353" s="22" t="s">
        <v>113</v>
      </c>
      <c r="G3353" s="22" t="s">
        <v>114</v>
      </c>
      <c r="H3353" s="22" t="s">
        <v>17</v>
      </c>
      <c r="I3353" s="24">
        <v>0.6</v>
      </c>
      <c r="J3353" s="25">
        <v>4500</v>
      </c>
      <c r="K3353" s="26">
        <f t="shared" si="1098"/>
        <v>2700</v>
      </c>
      <c r="L3353" s="26">
        <f t="shared" si="1099"/>
        <v>1080</v>
      </c>
      <c r="M3353" s="27">
        <v>0.4</v>
      </c>
      <c r="O3353" s="1"/>
      <c r="P3353" s="2"/>
      <c r="Q3353" s="3"/>
      <c r="R3353" s="5"/>
    </row>
    <row r="3354" spans="2:18" x14ac:dyDescent="0.3">
      <c r="B3354" s="22" t="s">
        <v>10</v>
      </c>
      <c r="C3354" s="22">
        <v>1185732</v>
      </c>
      <c r="D3354" s="23">
        <v>44390</v>
      </c>
      <c r="E3354" s="22" t="s">
        <v>130</v>
      </c>
      <c r="F3354" s="22" t="s">
        <v>113</v>
      </c>
      <c r="G3354" s="22" t="s">
        <v>114</v>
      </c>
      <c r="H3354" s="22" t="s">
        <v>12</v>
      </c>
      <c r="I3354" s="24">
        <v>0.54999999999999993</v>
      </c>
      <c r="J3354" s="25">
        <v>6750</v>
      </c>
      <c r="K3354" s="26">
        <f>I3354*J3354</f>
        <v>3712.4999999999995</v>
      </c>
      <c r="L3354" s="26">
        <f>K3354*M3354</f>
        <v>1299.3749999999998</v>
      </c>
      <c r="M3354" s="27">
        <v>0.35</v>
      </c>
      <c r="O3354" s="1"/>
      <c r="P3354" s="2"/>
      <c r="Q3354" s="3"/>
      <c r="R3354" s="5"/>
    </row>
    <row r="3355" spans="2:18" x14ac:dyDescent="0.3">
      <c r="B3355" s="22" t="s">
        <v>10</v>
      </c>
      <c r="C3355" s="22">
        <v>1185732</v>
      </c>
      <c r="D3355" s="23">
        <v>44390</v>
      </c>
      <c r="E3355" s="22" t="s">
        <v>130</v>
      </c>
      <c r="F3355" s="22" t="s">
        <v>113</v>
      </c>
      <c r="G3355" s="22" t="s">
        <v>114</v>
      </c>
      <c r="H3355" s="22" t="s">
        <v>15</v>
      </c>
      <c r="I3355" s="24">
        <v>0.5</v>
      </c>
      <c r="J3355" s="25">
        <v>4250</v>
      </c>
      <c r="K3355" s="26">
        <f>I3355*J3355</f>
        <v>2125</v>
      </c>
      <c r="L3355" s="26">
        <f>K3355*M3355</f>
        <v>743.75</v>
      </c>
      <c r="M3355" s="27">
        <v>0.35</v>
      </c>
      <c r="O3355" s="1"/>
      <c r="P3355" s="2"/>
      <c r="Q3355" s="3"/>
      <c r="R3355" s="5"/>
    </row>
    <row r="3356" spans="2:18" x14ac:dyDescent="0.3">
      <c r="B3356" s="22" t="s">
        <v>10</v>
      </c>
      <c r="C3356" s="22">
        <v>1185732</v>
      </c>
      <c r="D3356" s="23">
        <v>44390</v>
      </c>
      <c r="E3356" s="22" t="s">
        <v>130</v>
      </c>
      <c r="F3356" s="22" t="s">
        <v>113</v>
      </c>
      <c r="G3356" s="22" t="s">
        <v>114</v>
      </c>
      <c r="H3356" s="22" t="s">
        <v>13</v>
      </c>
      <c r="I3356" s="24">
        <v>0.45</v>
      </c>
      <c r="J3356" s="25">
        <v>3500</v>
      </c>
      <c r="K3356" s="26">
        <f t="shared" ref="K3356:K3359" si="1100">I3356*J3356</f>
        <v>1575</v>
      </c>
      <c r="L3356" s="26">
        <f t="shared" ref="L3356:L3359" si="1101">K3356*M3356</f>
        <v>630</v>
      </c>
      <c r="M3356" s="27">
        <v>0.4</v>
      </c>
      <c r="O3356" s="1"/>
      <c r="P3356" s="2"/>
      <c r="Q3356" s="3"/>
      <c r="R3356" s="5"/>
    </row>
    <row r="3357" spans="2:18" x14ac:dyDescent="0.3">
      <c r="B3357" s="22" t="s">
        <v>10</v>
      </c>
      <c r="C3357" s="22">
        <v>1185732</v>
      </c>
      <c r="D3357" s="23">
        <v>44390</v>
      </c>
      <c r="E3357" s="22" t="s">
        <v>130</v>
      </c>
      <c r="F3357" s="22" t="s">
        <v>113</v>
      </c>
      <c r="G3357" s="22" t="s">
        <v>114</v>
      </c>
      <c r="H3357" s="22" t="s">
        <v>14</v>
      </c>
      <c r="I3357" s="24">
        <v>0.45</v>
      </c>
      <c r="J3357" s="25">
        <v>3000</v>
      </c>
      <c r="K3357" s="26">
        <f t="shared" si="1100"/>
        <v>1350</v>
      </c>
      <c r="L3357" s="26">
        <f t="shared" si="1101"/>
        <v>540</v>
      </c>
      <c r="M3357" s="27">
        <v>0.4</v>
      </c>
      <c r="O3357" s="1"/>
      <c r="P3357" s="2"/>
      <c r="Q3357" s="3"/>
      <c r="R3357" s="5"/>
    </row>
    <row r="3358" spans="2:18" x14ac:dyDescent="0.3">
      <c r="B3358" s="22" t="s">
        <v>10</v>
      </c>
      <c r="C3358" s="22">
        <v>1185732</v>
      </c>
      <c r="D3358" s="23">
        <v>44390</v>
      </c>
      <c r="E3358" s="22" t="s">
        <v>130</v>
      </c>
      <c r="F3358" s="22" t="s">
        <v>113</v>
      </c>
      <c r="G3358" s="22" t="s">
        <v>114</v>
      </c>
      <c r="H3358" s="22" t="s">
        <v>16</v>
      </c>
      <c r="I3358" s="24">
        <v>0.54999999999999993</v>
      </c>
      <c r="J3358" s="25">
        <v>3250</v>
      </c>
      <c r="K3358" s="26">
        <f t="shared" si="1100"/>
        <v>1787.4999999999998</v>
      </c>
      <c r="L3358" s="26">
        <f t="shared" si="1101"/>
        <v>536.24999999999989</v>
      </c>
      <c r="M3358" s="27">
        <v>0.3</v>
      </c>
      <c r="O3358" s="1"/>
      <c r="P3358" s="2"/>
      <c r="Q3358" s="3"/>
      <c r="R3358" s="5"/>
    </row>
    <row r="3359" spans="2:18" x14ac:dyDescent="0.3">
      <c r="B3359" s="22" t="s">
        <v>10</v>
      </c>
      <c r="C3359" s="22">
        <v>1185732</v>
      </c>
      <c r="D3359" s="23">
        <v>44390</v>
      </c>
      <c r="E3359" s="22" t="s">
        <v>130</v>
      </c>
      <c r="F3359" s="22" t="s">
        <v>113</v>
      </c>
      <c r="G3359" s="22" t="s">
        <v>114</v>
      </c>
      <c r="H3359" s="22" t="s">
        <v>17</v>
      </c>
      <c r="I3359" s="24">
        <v>0.6</v>
      </c>
      <c r="J3359" s="25">
        <v>5000</v>
      </c>
      <c r="K3359" s="26">
        <f t="shared" si="1100"/>
        <v>3000</v>
      </c>
      <c r="L3359" s="26">
        <f t="shared" si="1101"/>
        <v>1200</v>
      </c>
      <c r="M3359" s="27">
        <v>0.4</v>
      </c>
      <c r="O3359" s="1"/>
      <c r="P3359" s="2"/>
      <c r="Q3359" s="3"/>
      <c r="R3359" s="5"/>
    </row>
    <row r="3360" spans="2:18" x14ac:dyDescent="0.3">
      <c r="B3360" s="22" t="s">
        <v>10</v>
      </c>
      <c r="C3360" s="22">
        <v>1185732</v>
      </c>
      <c r="D3360" s="23">
        <v>44422</v>
      </c>
      <c r="E3360" s="22" t="s">
        <v>130</v>
      </c>
      <c r="F3360" s="22" t="s">
        <v>113</v>
      </c>
      <c r="G3360" s="22" t="s">
        <v>114</v>
      </c>
      <c r="H3360" s="22" t="s">
        <v>12</v>
      </c>
      <c r="I3360" s="24">
        <v>0.54999999999999993</v>
      </c>
      <c r="J3360" s="25">
        <v>6500</v>
      </c>
      <c r="K3360" s="26">
        <f>I3360*J3360</f>
        <v>3574.9999999999995</v>
      </c>
      <c r="L3360" s="26">
        <f>K3360*M3360</f>
        <v>1251.2499999999998</v>
      </c>
      <c r="M3360" s="27">
        <v>0.35</v>
      </c>
      <c r="O3360" s="1"/>
      <c r="P3360" s="2"/>
      <c r="Q3360" s="3"/>
      <c r="R3360" s="5"/>
    </row>
    <row r="3361" spans="2:18" x14ac:dyDescent="0.3">
      <c r="B3361" s="22" t="s">
        <v>10</v>
      </c>
      <c r="C3361" s="22">
        <v>1185732</v>
      </c>
      <c r="D3361" s="23">
        <v>44422</v>
      </c>
      <c r="E3361" s="22" t="s">
        <v>130</v>
      </c>
      <c r="F3361" s="22" t="s">
        <v>113</v>
      </c>
      <c r="G3361" s="22" t="s">
        <v>114</v>
      </c>
      <c r="H3361" s="22" t="s">
        <v>15</v>
      </c>
      <c r="I3361" s="24">
        <v>0.5</v>
      </c>
      <c r="J3361" s="25">
        <v>4250</v>
      </c>
      <c r="K3361" s="26">
        <f>I3361*J3361</f>
        <v>2125</v>
      </c>
      <c r="L3361" s="26">
        <f>K3361*M3361</f>
        <v>743.75</v>
      </c>
      <c r="M3361" s="27">
        <v>0.35</v>
      </c>
      <c r="O3361" s="1"/>
      <c r="P3361" s="2"/>
      <c r="Q3361" s="3"/>
      <c r="R3361" s="5"/>
    </row>
    <row r="3362" spans="2:18" x14ac:dyDescent="0.3">
      <c r="B3362" s="22" t="s">
        <v>10</v>
      </c>
      <c r="C3362" s="22">
        <v>1185732</v>
      </c>
      <c r="D3362" s="23">
        <v>44422</v>
      </c>
      <c r="E3362" s="22" t="s">
        <v>130</v>
      </c>
      <c r="F3362" s="22" t="s">
        <v>113</v>
      </c>
      <c r="G3362" s="22" t="s">
        <v>114</v>
      </c>
      <c r="H3362" s="22" t="s">
        <v>13</v>
      </c>
      <c r="I3362" s="24">
        <v>0.45</v>
      </c>
      <c r="J3362" s="25">
        <v>3500</v>
      </c>
      <c r="K3362" s="26">
        <f t="shared" ref="K3362:K3365" si="1102">I3362*J3362</f>
        <v>1575</v>
      </c>
      <c r="L3362" s="26">
        <f t="shared" ref="L3362:L3365" si="1103">K3362*M3362</f>
        <v>630</v>
      </c>
      <c r="M3362" s="27">
        <v>0.4</v>
      </c>
      <c r="O3362" s="1"/>
      <c r="P3362" s="2"/>
      <c r="Q3362" s="3"/>
      <c r="R3362" s="5"/>
    </row>
    <row r="3363" spans="2:18" x14ac:dyDescent="0.3">
      <c r="B3363" s="22" t="s">
        <v>10</v>
      </c>
      <c r="C3363" s="22">
        <v>1185732</v>
      </c>
      <c r="D3363" s="23">
        <v>44422</v>
      </c>
      <c r="E3363" s="22" t="s">
        <v>130</v>
      </c>
      <c r="F3363" s="22" t="s">
        <v>113</v>
      </c>
      <c r="G3363" s="22" t="s">
        <v>114</v>
      </c>
      <c r="H3363" s="22" t="s">
        <v>14</v>
      </c>
      <c r="I3363" s="24">
        <v>0.45</v>
      </c>
      <c r="J3363" s="25">
        <v>2500</v>
      </c>
      <c r="K3363" s="26">
        <f t="shared" si="1102"/>
        <v>1125</v>
      </c>
      <c r="L3363" s="26">
        <f t="shared" si="1103"/>
        <v>450</v>
      </c>
      <c r="M3363" s="27">
        <v>0.4</v>
      </c>
      <c r="O3363" s="1"/>
      <c r="P3363" s="2"/>
      <c r="Q3363" s="3"/>
      <c r="R3363" s="5"/>
    </row>
    <row r="3364" spans="2:18" x14ac:dyDescent="0.3">
      <c r="B3364" s="22" t="s">
        <v>10</v>
      </c>
      <c r="C3364" s="22">
        <v>1185732</v>
      </c>
      <c r="D3364" s="23">
        <v>44422</v>
      </c>
      <c r="E3364" s="22" t="s">
        <v>130</v>
      </c>
      <c r="F3364" s="22" t="s">
        <v>113</v>
      </c>
      <c r="G3364" s="22" t="s">
        <v>114</v>
      </c>
      <c r="H3364" s="22" t="s">
        <v>16</v>
      </c>
      <c r="I3364" s="24">
        <v>0.54999999999999993</v>
      </c>
      <c r="J3364" s="25">
        <v>2250</v>
      </c>
      <c r="K3364" s="26">
        <f t="shared" si="1102"/>
        <v>1237.4999999999998</v>
      </c>
      <c r="L3364" s="26">
        <f t="shared" si="1103"/>
        <v>371.24999999999994</v>
      </c>
      <c r="M3364" s="27">
        <v>0.3</v>
      </c>
      <c r="O3364" s="1"/>
      <c r="P3364" s="2"/>
      <c r="Q3364" s="3"/>
      <c r="R3364" s="5"/>
    </row>
    <row r="3365" spans="2:18" x14ac:dyDescent="0.3">
      <c r="B3365" s="22" t="s">
        <v>10</v>
      </c>
      <c r="C3365" s="22">
        <v>1185732</v>
      </c>
      <c r="D3365" s="23">
        <v>44422</v>
      </c>
      <c r="E3365" s="22" t="s">
        <v>130</v>
      </c>
      <c r="F3365" s="22" t="s">
        <v>113</v>
      </c>
      <c r="G3365" s="22" t="s">
        <v>114</v>
      </c>
      <c r="H3365" s="22" t="s">
        <v>17</v>
      </c>
      <c r="I3365" s="24">
        <v>0.6</v>
      </c>
      <c r="J3365" s="25">
        <v>4000</v>
      </c>
      <c r="K3365" s="26">
        <f t="shared" si="1102"/>
        <v>2400</v>
      </c>
      <c r="L3365" s="26">
        <f t="shared" si="1103"/>
        <v>960</v>
      </c>
      <c r="M3365" s="27">
        <v>0.4</v>
      </c>
      <c r="O3365" s="1"/>
      <c r="P3365" s="2"/>
      <c r="Q3365" s="3"/>
      <c r="R3365" s="5"/>
    </row>
    <row r="3366" spans="2:18" x14ac:dyDescent="0.3">
      <c r="B3366" s="22" t="s">
        <v>10</v>
      </c>
      <c r="C3366" s="22">
        <v>1185732</v>
      </c>
      <c r="D3366" s="23">
        <v>44452</v>
      </c>
      <c r="E3366" s="22" t="s">
        <v>130</v>
      </c>
      <c r="F3366" s="22" t="s">
        <v>113</v>
      </c>
      <c r="G3366" s="22" t="s">
        <v>114</v>
      </c>
      <c r="H3366" s="22" t="s">
        <v>12</v>
      </c>
      <c r="I3366" s="24">
        <v>0.54999999999999993</v>
      </c>
      <c r="J3366" s="25">
        <v>5250</v>
      </c>
      <c r="K3366" s="26">
        <f>I3366*J3366</f>
        <v>2887.4999999999995</v>
      </c>
      <c r="L3366" s="26">
        <f>K3366*M3366</f>
        <v>1010.6249999999998</v>
      </c>
      <c r="M3366" s="27">
        <v>0.35</v>
      </c>
      <c r="O3366" s="1"/>
      <c r="P3366" s="2"/>
      <c r="Q3366" s="3"/>
      <c r="R3366" s="5"/>
    </row>
    <row r="3367" spans="2:18" x14ac:dyDescent="0.3">
      <c r="B3367" s="22" t="s">
        <v>10</v>
      </c>
      <c r="C3367" s="22">
        <v>1185732</v>
      </c>
      <c r="D3367" s="23">
        <v>44452</v>
      </c>
      <c r="E3367" s="22" t="s">
        <v>130</v>
      </c>
      <c r="F3367" s="22" t="s">
        <v>113</v>
      </c>
      <c r="G3367" s="22" t="s">
        <v>114</v>
      </c>
      <c r="H3367" s="22" t="s">
        <v>15</v>
      </c>
      <c r="I3367" s="24">
        <v>0.5</v>
      </c>
      <c r="J3367" s="25">
        <v>3250</v>
      </c>
      <c r="K3367" s="26">
        <f>I3367*J3367</f>
        <v>1625</v>
      </c>
      <c r="L3367" s="26">
        <f>K3367*M3367</f>
        <v>568.75</v>
      </c>
      <c r="M3367" s="27">
        <v>0.35</v>
      </c>
      <c r="O3367" s="1"/>
      <c r="P3367" s="2"/>
      <c r="Q3367" s="3"/>
      <c r="R3367" s="5"/>
    </row>
    <row r="3368" spans="2:18" x14ac:dyDescent="0.3">
      <c r="B3368" s="22" t="s">
        <v>10</v>
      </c>
      <c r="C3368" s="22">
        <v>1185732</v>
      </c>
      <c r="D3368" s="23">
        <v>44452</v>
      </c>
      <c r="E3368" s="22" t="s">
        <v>130</v>
      </c>
      <c r="F3368" s="22" t="s">
        <v>113</v>
      </c>
      <c r="G3368" s="22" t="s">
        <v>114</v>
      </c>
      <c r="H3368" s="22" t="s">
        <v>13</v>
      </c>
      <c r="I3368" s="24">
        <v>0.45</v>
      </c>
      <c r="J3368" s="25">
        <v>2250</v>
      </c>
      <c r="K3368" s="26">
        <f t="shared" ref="K3368:K3371" si="1104">I3368*J3368</f>
        <v>1012.5</v>
      </c>
      <c r="L3368" s="26">
        <f t="shared" ref="L3368:L3371" si="1105">K3368*M3368</f>
        <v>405</v>
      </c>
      <c r="M3368" s="27">
        <v>0.4</v>
      </c>
      <c r="O3368" s="1"/>
      <c r="P3368" s="2"/>
      <c r="Q3368" s="3"/>
      <c r="R3368" s="5"/>
    </row>
    <row r="3369" spans="2:18" x14ac:dyDescent="0.3">
      <c r="B3369" s="22" t="s">
        <v>10</v>
      </c>
      <c r="C3369" s="22">
        <v>1185732</v>
      </c>
      <c r="D3369" s="23">
        <v>44452</v>
      </c>
      <c r="E3369" s="22" t="s">
        <v>130</v>
      </c>
      <c r="F3369" s="22" t="s">
        <v>113</v>
      </c>
      <c r="G3369" s="22" t="s">
        <v>114</v>
      </c>
      <c r="H3369" s="22" t="s">
        <v>14</v>
      </c>
      <c r="I3369" s="24">
        <v>0.45</v>
      </c>
      <c r="J3369" s="25">
        <v>2000</v>
      </c>
      <c r="K3369" s="26">
        <f t="shared" si="1104"/>
        <v>900</v>
      </c>
      <c r="L3369" s="26">
        <f t="shared" si="1105"/>
        <v>360</v>
      </c>
      <c r="M3369" s="27">
        <v>0.4</v>
      </c>
      <c r="O3369" s="1"/>
      <c r="P3369" s="2"/>
      <c r="Q3369" s="3"/>
      <c r="R3369" s="5"/>
    </row>
    <row r="3370" spans="2:18" x14ac:dyDescent="0.3">
      <c r="B3370" s="22" t="s">
        <v>10</v>
      </c>
      <c r="C3370" s="22">
        <v>1185732</v>
      </c>
      <c r="D3370" s="23">
        <v>44452</v>
      </c>
      <c r="E3370" s="22" t="s">
        <v>130</v>
      </c>
      <c r="F3370" s="22" t="s">
        <v>113</v>
      </c>
      <c r="G3370" s="22" t="s">
        <v>114</v>
      </c>
      <c r="H3370" s="22" t="s">
        <v>16</v>
      </c>
      <c r="I3370" s="24">
        <v>0.54999999999999993</v>
      </c>
      <c r="J3370" s="25">
        <v>2000</v>
      </c>
      <c r="K3370" s="26">
        <f t="shared" si="1104"/>
        <v>1099.9999999999998</v>
      </c>
      <c r="L3370" s="26">
        <f t="shared" si="1105"/>
        <v>329.99999999999994</v>
      </c>
      <c r="M3370" s="27">
        <v>0.3</v>
      </c>
      <c r="O3370" s="1"/>
      <c r="P3370" s="2"/>
      <c r="Q3370" s="3"/>
      <c r="R3370" s="5"/>
    </row>
    <row r="3371" spans="2:18" x14ac:dyDescent="0.3">
      <c r="B3371" s="22" t="s">
        <v>10</v>
      </c>
      <c r="C3371" s="22">
        <v>1185732</v>
      </c>
      <c r="D3371" s="23">
        <v>44452</v>
      </c>
      <c r="E3371" s="22" t="s">
        <v>130</v>
      </c>
      <c r="F3371" s="22" t="s">
        <v>113</v>
      </c>
      <c r="G3371" s="22" t="s">
        <v>114</v>
      </c>
      <c r="H3371" s="22" t="s">
        <v>17</v>
      </c>
      <c r="I3371" s="24">
        <v>0.6</v>
      </c>
      <c r="J3371" s="25">
        <v>3000</v>
      </c>
      <c r="K3371" s="26">
        <f t="shared" si="1104"/>
        <v>1800</v>
      </c>
      <c r="L3371" s="26">
        <f t="shared" si="1105"/>
        <v>720</v>
      </c>
      <c r="M3371" s="27">
        <v>0.4</v>
      </c>
      <c r="O3371" s="1"/>
      <c r="P3371" s="2"/>
      <c r="Q3371" s="3"/>
      <c r="R3371" s="5"/>
    </row>
    <row r="3372" spans="2:18" x14ac:dyDescent="0.3">
      <c r="B3372" s="22" t="s">
        <v>10</v>
      </c>
      <c r="C3372" s="22">
        <v>1185732</v>
      </c>
      <c r="D3372" s="23">
        <v>44484</v>
      </c>
      <c r="E3372" s="22" t="s">
        <v>130</v>
      </c>
      <c r="F3372" s="22" t="s">
        <v>113</v>
      </c>
      <c r="G3372" s="22" t="s">
        <v>114</v>
      </c>
      <c r="H3372" s="22" t="s">
        <v>12</v>
      </c>
      <c r="I3372" s="24">
        <v>0.6</v>
      </c>
      <c r="J3372" s="25">
        <v>4750</v>
      </c>
      <c r="K3372" s="26">
        <f>I3372*J3372</f>
        <v>2850</v>
      </c>
      <c r="L3372" s="26">
        <f>K3372*M3372</f>
        <v>997.49999999999989</v>
      </c>
      <c r="M3372" s="27">
        <v>0.35</v>
      </c>
      <c r="O3372" s="1"/>
      <c r="P3372" s="2"/>
      <c r="Q3372" s="3"/>
      <c r="R3372" s="5"/>
    </row>
    <row r="3373" spans="2:18" x14ac:dyDescent="0.3">
      <c r="B3373" s="22" t="s">
        <v>10</v>
      </c>
      <c r="C3373" s="22">
        <v>1185732</v>
      </c>
      <c r="D3373" s="23">
        <v>44484</v>
      </c>
      <c r="E3373" s="22" t="s">
        <v>130</v>
      </c>
      <c r="F3373" s="22" t="s">
        <v>113</v>
      </c>
      <c r="G3373" s="22" t="s">
        <v>114</v>
      </c>
      <c r="H3373" s="22" t="s">
        <v>15</v>
      </c>
      <c r="I3373" s="24">
        <v>0.55000000000000004</v>
      </c>
      <c r="J3373" s="25">
        <v>3000</v>
      </c>
      <c r="K3373" s="26">
        <f>I3373*J3373</f>
        <v>1650.0000000000002</v>
      </c>
      <c r="L3373" s="26">
        <f>K3373*M3373</f>
        <v>577.5</v>
      </c>
      <c r="M3373" s="27">
        <v>0.35</v>
      </c>
      <c r="O3373" s="1"/>
      <c r="P3373" s="2"/>
      <c r="Q3373" s="3"/>
      <c r="R3373" s="5"/>
    </row>
    <row r="3374" spans="2:18" x14ac:dyDescent="0.3">
      <c r="B3374" s="22" t="s">
        <v>10</v>
      </c>
      <c r="C3374" s="22">
        <v>1185732</v>
      </c>
      <c r="D3374" s="23">
        <v>44484</v>
      </c>
      <c r="E3374" s="22" t="s">
        <v>130</v>
      </c>
      <c r="F3374" s="22" t="s">
        <v>113</v>
      </c>
      <c r="G3374" s="22" t="s">
        <v>114</v>
      </c>
      <c r="H3374" s="22" t="s">
        <v>13</v>
      </c>
      <c r="I3374" s="24">
        <v>0.55000000000000004</v>
      </c>
      <c r="J3374" s="25">
        <v>2000</v>
      </c>
      <c r="K3374" s="26">
        <f t="shared" ref="K3374:K3377" si="1106">I3374*J3374</f>
        <v>1100</v>
      </c>
      <c r="L3374" s="26">
        <f t="shared" ref="L3374:L3377" si="1107">K3374*M3374</f>
        <v>440</v>
      </c>
      <c r="M3374" s="27">
        <v>0.4</v>
      </c>
      <c r="O3374" s="1"/>
      <c r="P3374" s="2"/>
      <c r="Q3374" s="3"/>
      <c r="R3374" s="5"/>
    </row>
    <row r="3375" spans="2:18" x14ac:dyDescent="0.3">
      <c r="B3375" s="22" t="s">
        <v>10</v>
      </c>
      <c r="C3375" s="22">
        <v>1185732</v>
      </c>
      <c r="D3375" s="23">
        <v>44484</v>
      </c>
      <c r="E3375" s="22" t="s">
        <v>130</v>
      </c>
      <c r="F3375" s="22" t="s">
        <v>113</v>
      </c>
      <c r="G3375" s="22" t="s">
        <v>114</v>
      </c>
      <c r="H3375" s="22" t="s">
        <v>14</v>
      </c>
      <c r="I3375" s="24">
        <v>0.55000000000000004</v>
      </c>
      <c r="J3375" s="25">
        <v>1750</v>
      </c>
      <c r="K3375" s="26">
        <f t="shared" si="1106"/>
        <v>962.50000000000011</v>
      </c>
      <c r="L3375" s="26">
        <f t="shared" si="1107"/>
        <v>385.00000000000006</v>
      </c>
      <c r="M3375" s="27">
        <v>0.4</v>
      </c>
      <c r="O3375" s="1"/>
      <c r="P3375" s="2"/>
      <c r="Q3375" s="3"/>
      <c r="R3375" s="5"/>
    </row>
    <row r="3376" spans="2:18" x14ac:dyDescent="0.3">
      <c r="B3376" s="22" t="s">
        <v>10</v>
      </c>
      <c r="C3376" s="22">
        <v>1185732</v>
      </c>
      <c r="D3376" s="23">
        <v>44484</v>
      </c>
      <c r="E3376" s="22" t="s">
        <v>130</v>
      </c>
      <c r="F3376" s="22" t="s">
        <v>113</v>
      </c>
      <c r="G3376" s="22" t="s">
        <v>114</v>
      </c>
      <c r="H3376" s="22" t="s">
        <v>16</v>
      </c>
      <c r="I3376" s="24">
        <v>0.65</v>
      </c>
      <c r="J3376" s="25">
        <v>1750</v>
      </c>
      <c r="K3376" s="26">
        <f t="shared" si="1106"/>
        <v>1137.5</v>
      </c>
      <c r="L3376" s="26">
        <f t="shared" si="1107"/>
        <v>341.25</v>
      </c>
      <c r="M3376" s="27">
        <v>0.3</v>
      </c>
      <c r="O3376" s="1"/>
      <c r="P3376" s="2"/>
      <c r="Q3376" s="3"/>
      <c r="R3376" s="5"/>
    </row>
    <row r="3377" spans="1:18" x14ac:dyDescent="0.3">
      <c r="B3377" s="22" t="s">
        <v>10</v>
      </c>
      <c r="C3377" s="22">
        <v>1185732</v>
      </c>
      <c r="D3377" s="23">
        <v>44484</v>
      </c>
      <c r="E3377" s="22" t="s">
        <v>130</v>
      </c>
      <c r="F3377" s="22" t="s">
        <v>113</v>
      </c>
      <c r="G3377" s="22" t="s">
        <v>114</v>
      </c>
      <c r="H3377" s="22" t="s">
        <v>17</v>
      </c>
      <c r="I3377" s="24">
        <v>0.7</v>
      </c>
      <c r="J3377" s="25">
        <v>3000</v>
      </c>
      <c r="K3377" s="26">
        <f t="shared" si="1106"/>
        <v>2100</v>
      </c>
      <c r="L3377" s="26">
        <f t="shared" si="1107"/>
        <v>840</v>
      </c>
      <c r="M3377" s="27">
        <v>0.4</v>
      </c>
      <c r="O3377" s="1"/>
      <c r="P3377" s="2"/>
      <c r="Q3377" s="3"/>
      <c r="R3377" s="5"/>
    </row>
    <row r="3378" spans="1:18" x14ac:dyDescent="0.3">
      <c r="B3378" s="22" t="s">
        <v>10</v>
      </c>
      <c r="C3378" s="22">
        <v>1185732</v>
      </c>
      <c r="D3378" s="23">
        <v>44514</v>
      </c>
      <c r="E3378" s="22" t="s">
        <v>130</v>
      </c>
      <c r="F3378" s="22" t="s">
        <v>113</v>
      </c>
      <c r="G3378" s="22" t="s">
        <v>114</v>
      </c>
      <c r="H3378" s="22" t="s">
        <v>12</v>
      </c>
      <c r="I3378" s="24">
        <v>0.65</v>
      </c>
      <c r="J3378" s="25">
        <v>4500</v>
      </c>
      <c r="K3378" s="26">
        <f>I3378*J3378</f>
        <v>2925</v>
      </c>
      <c r="L3378" s="26">
        <f>K3378*M3378</f>
        <v>1023.7499999999999</v>
      </c>
      <c r="M3378" s="27">
        <v>0.35</v>
      </c>
      <c r="O3378" s="1"/>
      <c r="P3378" s="2"/>
      <c r="Q3378" s="3"/>
      <c r="R3378" s="5"/>
    </row>
    <row r="3379" spans="1:18" x14ac:dyDescent="0.3">
      <c r="B3379" s="22" t="s">
        <v>10</v>
      </c>
      <c r="C3379" s="22">
        <v>1185732</v>
      </c>
      <c r="D3379" s="23">
        <v>44514</v>
      </c>
      <c r="E3379" s="22" t="s">
        <v>130</v>
      </c>
      <c r="F3379" s="22" t="s">
        <v>113</v>
      </c>
      <c r="G3379" s="22" t="s">
        <v>114</v>
      </c>
      <c r="H3379" s="22" t="s">
        <v>15</v>
      </c>
      <c r="I3379" s="24">
        <v>0.55000000000000004</v>
      </c>
      <c r="J3379" s="25">
        <v>3250</v>
      </c>
      <c r="K3379" s="26">
        <f>I3379*J3379</f>
        <v>1787.5000000000002</v>
      </c>
      <c r="L3379" s="26">
        <f>K3379*M3379</f>
        <v>625.625</v>
      </c>
      <c r="M3379" s="27">
        <v>0.35</v>
      </c>
      <c r="O3379" s="1"/>
      <c r="P3379" s="2"/>
      <c r="Q3379" s="3"/>
      <c r="R3379" s="5"/>
    </row>
    <row r="3380" spans="1:18" x14ac:dyDescent="0.3">
      <c r="B3380" s="22" t="s">
        <v>10</v>
      </c>
      <c r="C3380" s="22">
        <v>1185732</v>
      </c>
      <c r="D3380" s="23">
        <v>44514</v>
      </c>
      <c r="E3380" s="22" t="s">
        <v>130</v>
      </c>
      <c r="F3380" s="22" t="s">
        <v>113</v>
      </c>
      <c r="G3380" s="22" t="s">
        <v>114</v>
      </c>
      <c r="H3380" s="22" t="s">
        <v>13</v>
      </c>
      <c r="I3380" s="24">
        <v>0.55000000000000004</v>
      </c>
      <c r="J3380" s="25">
        <v>3200</v>
      </c>
      <c r="K3380" s="26">
        <f t="shared" ref="K3380:K3383" si="1108">I3380*J3380</f>
        <v>1760.0000000000002</v>
      </c>
      <c r="L3380" s="26">
        <f t="shared" ref="L3380:L3383" si="1109">K3380*M3380</f>
        <v>704.00000000000011</v>
      </c>
      <c r="M3380" s="27">
        <v>0.4</v>
      </c>
      <c r="O3380" s="1"/>
      <c r="P3380" s="2"/>
      <c r="Q3380" s="3"/>
      <c r="R3380" s="5"/>
    </row>
    <row r="3381" spans="1:18" x14ac:dyDescent="0.3">
      <c r="B3381" s="22" t="s">
        <v>10</v>
      </c>
      <c r="C3381" s="22">
        <v>1185732</v>
      </c>
      <c r="D3381" s="23">
        <v>44514</v>
      </c>
      <c r="E3381" s="22" t="s">
        <v>130</v>
      </c>
      <c r="F3381" s="22" t="s">
        <v>113</v>
      </c>
      <c r="G3381" s="22" t="s">
        <v>114</v>
      </c>
      <c r="H3381" s="22" t="s">
        <v>14</v>
      </c>
      <c r="I3381" s="24">
        <v>0.55000000000000004</v>
      </c>
      <c r="J3381" s="25">
        <v>3000</v>
      </c>
      <c r="K3381" s="26">
        <f t="shared" si="1108"/>
        <v>1650.0000000000002</v>
      </c>
      <c r="L3381" s="26">
        <f t="shared" si="1109"/>
        <v>660.00000000000011</v>
      </c>
      <c r="M3381" s="27">
        <v>0.4</v>
      </c>
      <c r="O3381" s="1"/>
      <c r="P3381" s="2"/>
      <c r="Q3381" s="3"/>
      <c r="R3381" s="5"/>
    </row>
    <row r="3382" spans="1:18" x14ac:dyDescent="0.3">
      <c r="B3382" s="22" t="s">
        <v>10</v>
      </c>
      <c r="C3382" s="22">
        <v>1185732</v>
      </c>
      <c r="D3382" s="23">
        <v>44514</v>
      </c>
      <c r="E3382" s="22" t="s">
        <v>130</v>
      </c>
      <c r="F3382" s="22" t="s">
        <v>113</v>
      </c>
      <c r="G3382" s="22" t="s">
        <v>114</v>
      </c>
      <c r="H3382" s="22" t="s">
        <v>16</v>
      </c>
      <c r="I3382" s="24">
        <v>0.65</v>
      </c>
      <c r="J3382" s="25">
        <v>2750</v>
      </c>
      <c r="K3382" s="26">
        <f t="shared" si="1108"/>
        <v>1787.5</v>
      </c>
      <c r="L3382" s="26">
        <f t="shared" si="1109"/>
        <v>536.25</v>
      </c>
      <c r="M3382" s="27">
        <v>0.3</v>
      </c>
      <c r="O3382" s="1"/>
      <c r="P3382" s="2"/>
      <c r="Q3382" s="3"/>
      <c r="R3382" s="5"/>
    </row>
    <row r="3383" spans="1:18" x14ac:dyDescent="0.3">
      <c r="B3383" s="22" t="s">
        <v>10</v>
      </c>
      <c r="C3383" s="22">
        <v>1185732</v>
      </c>
      <c r="D3383" s="23">
        <v>44514</v>
      </c>
      <c r="E3383" s="22" t="s">
        <v>130</v>
      </c>
      <c r="F3383" s="22" t="s">
        <v>113</v>
      </c>
      <c r="G3383" s="22" t="s">
        <v>114</v>
      </c>
      <c r="H3383" s="22" t="s">
        <v>17</v>
      </c>
      <c r="I3383" s="24">
        <v>0.7</v>
      </c>
      <c r="J3383" s="25">
        <v>3750</v>
      </c>
      <c r="K3383" s="26">
        <f t="shared" si="1108"/>
        <v>2625</v>
      </c>
      <c r="L3383" s="26">
        <f t="shared" si="1109"/>
        <v>1050</v>
      </c>
      <c r="M3383" s="27">
        <v>0.4</v>
      </c>
      <c r="O3383" s="1"/>
      <c r="P3383" s="2"/>
      <c r="Q3383" s="3"/>
      <c r="R3383" s="5"/>
    </row>
    <row r="3384" spans="1:18" x14ac:dyDescent="0.3">
      <c r="B3384" s="22" t="s">
        <v>10</v>
      </c>
      <c r="C3384" s="22">
        <v>1185732</v>
      </c>
      <c r="D3384" s="23">
        <v>44543</v>
      </c>
      <c r="E3384" s="22" t="s">
        <v>130</v>
      </c>
      <c r="F3384" s="22" t="s">
        <v>113</v>
      </c>
      <c r="G3384" s="22" t="s">
        <v>114</v>
      </c>
      <c r="H3384" s="22" t="s">
        <v>12</v>
      </c>
      <c r="I3384" s="24">
        <v>0.65</v>
      </c>
      <c r="J3384" s="25">
        <v>6000</v>
      </c>
      <c r="K3384" s="26">
        <f>I3384*J3384</f>
        <v>3900</v>
      </c>
      <c r="L3384" s="26">
        <f>K3384*M3384</f>
        <v>1365</v>
      </c>
      <c r="M3384" s="27">
        <v>0.35</v>
      </c>
      <c r="O3384" s="1"/>
      <c r="P3384" s="2"/>
      <c r="Q3384" s="3"/>
      <c r="R3384" s="5"/>
    </row>
    <row r="3385" spans="1:18" x14ac:dyDescent="0.3">
      <c r="B3385" s="22" t="s">
        <v>10</v>
      </c>
      <c r="C3385" s="22">
        <v>1185732</v>
      </c>
      <c r="D3385" s="23">
        <v>44543</v>
      </c>
      <c r="E3385" s="22" t="s">
        <v>130</v>
      </c>
      <c r="F3385" s="22" t="s">
        <v>113</v>
      </c>
      <c r="G3385" s="22" t="s">
        <v>114</v>
      </c>
      <c r="H3385" s="22" t="s">
        <v>15</v>
      </c>
      <c r="I3385" s="24">
        <v>0.55000000000000004</v>
      </c>
      <c r="J3385" s="25">
        <v>4000</v>
      </c>
      <c r="K3385" s="26">
        <f>I3385*J3385</f>
        <v>2200</v>
      </c>
      <c r="L3385" s="26">
        <f>K3385*M3385</f>
        <v>770</v>
      </c>
      <c r="M3385" s="27">
        <v>0.35</v>
      </c>
      <c r="O3385" s="1"/>
      <c r="P3385" s="2"/>
      <c r="Q3385" s="3"/>
      <c r="R3385" s="5"/>
    </row>
    <row r="3386" spans="1:18" x14ac:dyDescent="0.3">
      <c r="B3386" s="22" t="s">
        <v>10</v>
      </c>
      <c r="C3386" s="22">
        <v>1185732</v>
      </c>
      <c r="D3386" s="23">
        <v>44543</v>
      </c>
      <c r="E3386" s="22" t="s">
        <v>130</v>
      </c>
      <c r="F3386" s="22" t="s">
        <v>113</v>
      </c>
      <c r="G3386" s="22" t="s">
        <v>114</v>
      </c>
      <c r="H3386" s="22" t="s">
        <v>13</v>
      </c>
      <c r="I3386" s="24">
        <v>0.55000000000000004</v>
      </c>
      <c r="J3386" s="25">
        <v>3750</v>
      </c>
      <c r="K3386" s="26">
        <f t="shared" ref="K3386:K3389" si="1110">I3386*J3386</f>
        <v>2062.5</v>
      </c>
      <c r="L3386" s="26">
        <f t="shared" ref="L3386:L3389" si="1111">K3386*M3386</f>
        <v>825</v>
      </c>
      <c r="M3386" s="27">
        <v>0.4</v>
      </c>
      <c r="O3386" s="1"/>
      <c r="P3386" s="2"/>
      <c r="Q3386" s="3"/>
      <c r="R3386" s="5"/>
    </row>
    <row r="3387" spans="1:18" x14ac:dyDescent="0.3">
      <c r="B3387" s="22" t="s">
        <v>10</v>
      </c>
      <c r="C3387" s="22">
        <v>1185732</v>
      </c>
      <c r="D3387" s="23">
        <v>44543</v>
      </c>
      <c r="E3387" s="22" t="s">
        <v>130</v>
      </c>
      <c r="F3387" s="22" t="s">
        <v>113</v>
      </c>
      <c r="G3387" s="22" t="s">
        <v>114</v>
      </c>
      <c r="H3387" s="22" t="s">
        <v>14</v>
      </c>
      <c r="I3387" s="24">
        <v>0.55000000000000004</v>
      </c>
      <c r="J3387" s="25">
        <v>3250</v>
      </c>
      <c r="K3387" s="26">
        <f t="shared" si="1110"/>
        <v>1787.5000000000002</v>
      </c>
      <c r="L3387" s="26">
        <f t="shared" si="1111"/>
        <v>715.00000000000011</v>
      </c>
      <c r="M3387" s="27">
        <v>0.4</v>
      </c>
      <c r="O3387" s="1"/>
      <c r="P3387" s="2"/>
      <c r="Q3387" s="3"/>
      <c r="R3387" s="5"/>
    </row>
    <row r="3388" spans="1:18" x14ac:dyDescent="0.3">
      <c r="B3388" s="22" t="s">
        <v>10</v>
      </c>
      <c r="C3388" s="22">
        <v>1185732</v>
      </c>
      <c r="D3388" s="23">
        <v>44543</v>
      </c>
      <c r="E3388" s="22" t="s">
        <v>130</v>
      </c>
      <c r="F3388" s="22" t="s">
        <v>113</v>
      </c>
      <c r="G3388" s="22" t="s">
        <v>114</v>
      </c>
      <c r="H3388" s="22" t="s">
        <v>16</v>
      </c>
      <c r="I3388" s="24">
        <v>0.65</v>
      </c>
      <c r="J3388" s="25">
        <v>3250</v>
      </c>
      <c r="K3388" s="26">
        <f t="shared" si="1110"/>
        <v>2112.5</v>
      </c>
      <c r="L3388" s="26">
        <f t="shared" si="1111"/>
        <v>633.75</v>
      </c>
      <c r="M3388" s="27">
        <v>0.3</v>
      </c>
      <c r="O3388" s="1"/>
      <c r="P3388" s="2"/>
      <c r="Q3388" s="3"/>
      <c r="R3388" s="5"/>
    </row>
    <row r="3389" spans="1:18" x14ac:dyDescent="0.3">
      <c r="B3389" s="22" t="s">
        <v>10</v>
      </c>
      <c r="C3389" s="22">
        <v>1185732</v>
      </c>
      <c r="D3389" s="23">
        <v>44543</v>
      </c>
      <c r="E3389" s="22" t="s">
        <v>130</v>
      </c>
      <c r="F3389" s="22" t="s">
        <v>113</v>
      </c>
      <c r="G3389" s="22" t="s">
        <v>114</v>
      </c>
      <c r="H3389" s="22" t="s">
        <v>17</v>
      </c>
      <c r="I3389" s="24">
        <v>0.7</v>
      </c>
      <c r="J3389" s="25">
        <v>4250</v>
      </c>
      <c r="K3389" s="26">
        <f t="shared" si="1110"/>
        <v>2975</v>
      </c>
      <c r="L3389" s="26">
        <f t="shared" si="1111"/>
        <v>1190</v>
      </c>
      <c r="M3389" s="27">
        <v>0.4</v>
      </c>
      <c r="O3389" s="1"/>
      <c r="P3389" s="2"/>
      <c r="Q3389" s="3"/>
      <c r="R3389" s="5"/>
    </row>
    <row r="3390" spans="1:18" x14ac:dyDescent="0.3">
      <c r="A3390" s="8" t="s">
        <v>40</v>
      </c>
      <c r="B3390" s="22" t="s">
        <v>10</v>
      </c>
      <c r="C3390" s="22">
        <v>1185732</v>
      </c>
      <c r="D3390" s="23">
        <v>44206</v>
      </c>
      <c r="E3390" s="22" t="s">
        <v>130</v>
      </c>
      <c r="F3390" s="22" t="s">
        <v>115</v>
      </c>
      <c r="G3390" s="22" t="s">
        <v>116</v>
      </c>
      <c r="H3390" s="22" t="s">
        <v>12</v>
      </c>
      <c r="I3390" s="24">
        <v>0.35000000000000003</v>
      </c>
      <c r="J3390" s="25">
        <v>4750</v>
      </c>
      <c r="K3390" s="26">
        <f>I3390*J3390</f>
        <v>1662.5000000000002</v>
      </c>
      <c r="L3390" s="26">
        <f>K3390*M3390</f>
        <v>581.875</v>
      </c>
      <c r="M3390" s="27">
        <v>0.35</v>
      </c>
      <c r="O3390" s="1"/>
      <c r="P3390" s="2"/>
      <c r="Q3390" s="3"/>
      <c r="R3390" s="5"/>
    </row>
    <row r="3391" spans="1:18" x14ac:dyDescent="0.3">
      <c r="B3391" s="22" t="s">
        <v>10</v>
      </c>
      <c r="C3391" s="22">
        <v>1185732</v>
      </c>
      <c r="D3391" s="23">
        <v>44206</v>
      </c>
      <c r="E3391" s="22" t="s">
        <v>130</v>
      </c>
      <c r="F3391" s="22" t="s">
        <v>115</v>
      </c>
      <c r="G3391" s="22" t="s">
        <v>116</v>
      </c>
      <c r="H3391" s="22" t="s">
        <v>15</v>
      </c>
      <c r="I3391" s="24">
        <v>0.35000000000000003</v>
      </c>
      <c r="J3391" s="25">
        <v>2750</v>
      </c>
      <c r="K3391" s="26">
        <f>I3391*J3391</f>
        <v>962.50000000000011</v>
      </c>
      <c r="L3391" s="26">
        <f>K3391*M3391</f>
        <v>336.875</v>
      </c>
      <c r="M3391" s="27">
        <v>0.35</v>
      </c>
      <c r="O3391" s="1"/>
      <c r="P3391" s="2"/>
      <c r="Q3391" s="3"/>
      <c r="R3391" s="5"/>
    </row>
    <row r="3392" spans="1:18" x14ac:dyDescent="0.3">
      <c r="B3392" s="22" t="s">
        <v>10</v>
      </c>
      <c r="C3392" s="22">
        <v>1185732</v>
      </c>
      <c r="D3392" s="23">
        <v>44206</v>
      </c>
      <c r="E3392" s="22" t="s">
        <v>130</v>
      </c>
      <c r="F3392" s="22" t="s">
        <v>115</v>
      </c>
      <c r="G3392" s="22" t="s">
        <v>116</v>
      </c>
      <c r="H3392" s="22" t="s">
        <v>13</v>
      </c>
      <c r="I3392" s="24">
        <v>0.25000000000000006</v>
      </c>
      <c r="J3392" s="25">
        <v>2750</v>
      </c>
      <c r="K3392" s="26">
        <f t="shared" ref="K3392:K3395" si="1112">I3392*J3392</f>
        <v>687.50000000000011</v>
      </c>
      <c r="L3392" s="26">
        <f t="shared" ref="L3392:L3401" si="1113">K3392*M3392</f>
        <v>275.00000000000006</v>
      </c>
      <c r="M3392" s="27">
        <v>0.4</v>
      </c>
      <c r="O3392" s="1"/>
      <c r="P3392" s="2"/>
      <c r="Q3392" s="3"/>
      <c r="R3392" s="5"/>
    </row>
    <row r="3393" spans="2:18" x14ac:dyDescent="0.3">
      <c r="B3393" s="22" t="s">
        <v>10</v>
      </c>
      <c r="C3393" s="22">
        <v>1185732</v>
      </c>
      <c r="D3393" s="23">
        <v>44206</v>
      </c>
      <c r="E3393" s="22" t="s">
        <v>130</v>
      </c>
      <c r="F3393" s="22" t="s">
        <v>115</v>
      </c>
      <c r="G3393" s="22" t="s">
        <v>116</v>
      </c>
      <c r="H3393" s="22" t="s">
        <v>14</v>
      </c>
      <c r="I3393" s="24">
        <v>0.3</v>
      </c>
      <c r="J3393" s="25">
        <v>1250</v>
      </c>
      <c r="K3393" s="26">
        <f t="shared" si="1112"/>
        <v>375</v>
      </c>
      <c r="L3393" s="26">
        <f t="shared" si="1113"/>
        <v>150</v>
      </c>
      <c r="M3393" s="27">
        <v>0.4</v>
      </c>
      <c r="O3393" s="1"/>
      <c r="P3393" s="2"/>
      <c r="Q3393" s="3"/>
      <c r="R3393" s="5"/>
    </row>
    <row r="3394" spans="2:18" x14ac:dyDescent="0.3">
      <c r="B3394" s="22" t="s">
        <v>10</v>
      </c>
      <c r="C3394" s="22">
        <v>1185732</v>
      </c>
      <c r="D3394" s="23">
        <v>44206</v>
      </c>
      <c r="E3394" s="22" t="s">
        <v>130</v>
      </c>
      <c r="F3394" s="22" t="s">
        <v>115</v>
      </c>
      <c r="G3394" s="22" t="s">
        <v>116</v>
      </c>
      <c r="H3394" s="22" t="s">
        <v>16</v>
      </c>
      <c r="I3394" s="24">
        <v>0.45</v>
      </c>
      <c r="J3394" s="25">
        <v>1750</v>
      </c>
      <c r="K3394" s="26">
        <f t="shared" si="1112"/>
        <v>787.5</v>
      </c>
      <c r="L3394" s="26">
        <f t="shared" si="1113"/>
        <v>236.25</v>
      </c>
      <c r="M3394" s="27">
        <v>0.3</v>
      </c>
      <c r="O3394" s="1"/>
      <c r="P3394" s="2"/>
      <c r="Q3394" s="3"/>
      <c r="R3394" s="5"/>
    </row>
    <row r="3395" spans="2:18" x14ac:dyDescent="0.3">
      <c r="B3395" s="22" t="s">
        <v>10</v>
      </c>
      <c r="C3395" s="22">
        <v>1185732</v>
      </c>
      <c r="D3395" s="23">
        <v>44206</v>
      </c>
      <c r="E3395" s="22" t="s">
        <v>130</v>
      </c>
      <c r="F3395" s="22" t="s">
        <v>115</v>
      </c>
      <c r="G3395" s="22" t="s">
        <v>116</v>
      </c>
      <c r="H3395" s="22" t="s">
        <v>17</v>
      </c>
      <c r="I3395" s="24">
        <v>0.35000000000000003</v>
      </c>
      <c r="J3395" s="25">
        <v>2750</v>
      </c>
      <c r="K3395" s="26">
        <f t="shared" si="1112"/>
        <v>962.50000000000011</v>
      </c>
      <c r="L3395" s="26">
        <f t="shared" si="1113"/>
        <v>385.00000000000006</v>
      </c>
      <c r="M3395" s="27">
        <v>0.4</v>
      </c>
      <c r="O3395" s="1"/>
      <c r="P3395" s="2"/>
      <c r="Q3395" s="3"/>
      <c r="R3395" s="5"/>
    </row>
    <row r="3396" spans="2:18" x14ac:dyDescent="0.3">
      <c r="B3396" s="22" t="s">
        <v>10</v>
      </c>
      <c r="C3396" s="22">
        <v>1185732</v>
      </c>
      <c r="D3396" s="23">
        <v>44235</v>
      </c>
      <c r="E3396" s="22" t="s">
        <v>130</v>
      </c>
      <c r="F3396" s="22" t="s">
        <v>115</v>
      </c>
      <c r="G3396" s="22" t="s">
        <v>116</v>
      </c>
      <c r="H3396" s="22" t="s">
        <v>12</v>
      </c>
      <c r="I3396" s="24">
        <v>0.35000000000000003</v>
      </c>
      <c r="J3396" s="25">
        <v>5250</v>
      </c>
      <c r="K3396" s="26">
        <f>I3396*J3396</f>
        <v>1837.5000000000002</v>
      </c>
      <c r="L3396" s="26">
        <f>K3396*M3396</f>
        <v>643.125</v>
      </c>
      <c r="M3396" s="27">
        <v>0.35</v>
      </c>
      <c r="O3396" s="1"/>
      <c r="P3396" s="2"/>
      <c r="Q3396" s="3"/>
      <c r="R3396" s="5"/>
    </row>
    <row r="3397" spans="2:18" x14ac:dyDescent="0.3">
      <c r="B3397" s="22" t="s">
        <v>10</v>
      </c>
      <c r="C3397" s="22">
        <v>1185732</v>
      </c>
      <c r="D3397" s="23">
        <v>44235</v>
      </c>
      <c r="E3397" s="22" t="s">
        <v>130</v>
      </c>
      <c r="F3397" s="22" t="s">
        <v>115</v>
      </c>
      <c r="G3397" s="22" t="s">
        <v>116</v>
      </c>
      <c r="H3397" s="22" t="s">
        <v>15</v>
      </c>
      <c r="I3397" s="24">
        <v>0.35000000000000003</v>
      </c>
      <c r="J3397" s="25">
        <v>1750</v>
      </c>
      <c r="K3397" s="26">
        <f>I3397*J3397</f>
        <v>612.50000000000011</v>
      </c>
      <c r="L3397" s="26">
        <f>K3397*M3397</f>
        <v>214.37500000000003</v>
      </c>
      <c r="M3397" s="27">
        <v>0.35</v>
      </c>
      <c r="O3397" s="1"/>
      <c r="P3397" s="2"/>
      <c r="Q3397" s="3"/>
      <c r="R3397" s="5"/>
    </row>
    <row r="3398" spans="2:18" x14ac:dyDescent="0.3">
      <c r="B3398" s="22" t="s">
        <v>10</v>
      </c>
      <c r="C3398" s="22">
        <v>1185732</v>
      </c>
      <c r="D3398" s="23">
        <v>44235</v>
      </c>
      <c r="E3398" s="22" t="s">
        <v>130</v>
      </c>
      <c r="F3398" s="22" t="s">
        <v>115</v>
      </c>
      <c r="G3398" s="22" t="s">
        <v>116</v>
      </c>
      <c r="H3398" s="22" t="s">
        <v>13</v>
      </c>
      <c r="I3398" s="24">
        <v>0.25000000000000006</v>
      </c>
      <c r="J3398" s="25">
        <v>2250</v>
      </c>
      <c r="K3398" s="26">
        <f t="shared" ref="K3398:K3401" si="1114">I3398*J3398</f>
        <v>562.50000000000011</v>
      </c>
      <c r="L3398" s="26">
        <f t="shared" si="1113"/>
        <v>225.00000000000006</v>
      </c>
      <c r="M3398" s="27">
        <v>0.4</v>
      </c>
      <c r="O3398" s="1"/>
      <c r="P3398" s="2"/>
      <c r="Q3398" s="3"/>
      <c r="R3398" s="5"/>
    </row>
    <row r="3399" spans="2:18" x14ac:dyDescent="0.3">
      <c r="B3399" s="22" t="s">
        <v>10</v>
      </c>
      <c r="C3399" s="22">
        <v>1185732</v>
      </c>
      <c r="D3399" s="23">
        <v>44235</v>
      </c>
      <c r="E3399" s="22" t="s">
        <v>130</v>
      </c>
      <c r="F3399" s="22" t="s">
        <v>115</v>
      </c>
      <c r="G3399" s="22" t="s">
        <v>116</v>
      </c>
      <c r="H3399" s="22" t="s">
        <v>14</v>
      </c>
      <c r="I3399" s="24">
        <v>0.3</v>
      </c>
      <c r="J3399" s="25">
        <v>1000</v>
      </c>
      <c r="K3399" s="26">
        <f t="shared" si="1114"/>
        <v>300</v>
      </c>
      <c r="L3399" s="26">
        <f t="shared" si="1113"/>
        <v>120</v>
      </c>
      <c r="M3399" s="27">
        <v>0.4</v>
      </c>
      <c r="O3399" s="1"/>
      <c r="P3399" s="2"/>
      <c r="Q3399" s="3"/>
      <c r="R3399" s="5"/>
    </row>
    <row r="3400" spans="2:18" x14ac:dyDescent="0.3">
      <c r="B3400" s="22" t="s">
        <v>10</v>
      </c>
      <c r="C3400" s="22">
        <v>1185732</v>
      </c>
      <c r="D3400" s="23">
        <v>44235</v>
      </c>
      <c r="E3400" s="22" t="s">
        <v>130</v>
      </c>
      <c r="F3400" s="22" t="s">
        <v>115</v>
      </c>
      <c r="G3400" s="22" t="s">
        <v>116</v>
      </c>
      <c r="H3400" s="22" t="s">
        <v>16</v>
      </c>
      <c r="I3400" s="24">
        <v>0.45</v>
      </c>
      <c r="J3400" s="25">
        <v>1750</v>
      </c>
      <c r="K3400" s="26">
        <f t="shared" si="1114"/>
        <v>787.5</v>
      </c>
      <c r="L3400" s="26">
        <f t="shared" si="1113"/>
        <v>236.25</v>
      </c>
      <c r="M3400" s="27">
        <v>0.3</v>
      </c>
      <c r="O3400" s="1"/>
      <c r="P3400" s="2"/>
      <c r="Q3400" s="3"/>
      <c r="R3400" s="5"/>
    </row>
    <row r="3401" spans="2:18" x14ac:dyDescent="0.3">
      <c r="B3401" s="22" t="s">
        <v>10</v>
      </c>
      <c r="C3401" s="22">
        <v>1185732</v>
      </c>
      <c r="D3401" s="23">
        <v>44235</v>
      </c>
      <c r="E3401" s="22" t="s">
        <v>130</v>
      </c>
      <c r="F3401" s="22" t="s">
        <v>115</v>
      </c>
      <c r="G3401" s="22" t="s">
        <v>116</v>
      </c>
      <c r="H3401" s="22" t="s">
        <v>17</v>
      </c>
      <c r="I3401" s="24">
        <v>0.35000000000000003</v>
      </c>
      <c r="J3401" s="25">
        <v>2750</v>
      </c>
      <c r="K3401" s="26">
        <f t="shared" si="1114"/>
        <v>962.50000000000011</v>
      </c>
      <c r="L3401" s="26">
        <f t="shared" si="1113"/>
        <v>385.00000000000006</v>
      </c>
      <c r="M3401" s="27">
        <v>0.4</v>
      </c>
      <c r="O3401" s="1"/>
      <c r="P3401" s="2"/>
      <c r="Q3401" s="3"/>
      <c r="R3401" s="5"/>
    </row>
    <row r="3402" spans="2:18" x14ac:dyDescent="0.3">
      <c r="B3402" s="22" t="s">
        <v>10</v>
      </c>
      <c r="C3402" s="22">
        <v>1185732</v>
      </c>
      <c r="D3402" s="23">
        <v>44261</v>
      </c>
      <c r="E3402" s="22" t="s">
        <v>130</v>
      </c>
      <c r="F3402" s="22" t="s">
        <v>115</v>
      </c>
      <c r="G3402" s="22" t="s">
        <v>116</v>
      </c>
      <c r="H3402" s="22" t="s">
        <v>12</v>
      </c>
      <c r="I3402" s="24">
        <v>0.35000000000000003</v>
      </c>
      <c r="J3402" s="25">
        <v>4950</v>
      </c>
      <c r="K3402" s="26">
        <f>I3402*J3402</f>
        <v>1732.5000000000002</v>
      </c>
      <c r="L3402" s="26">
        <f>K3402*M3402</f>
        <v>606.375</v>
      </c>
      <c r="M3402" s="27">
        <v>0.35</v>
      </c>
      <c r="O3402" s="1"/>
      <c r="P3402" s="2"/>
      <c r="Q3402" s="3"/>
      <c r="R3402" s="5"/>
    </row>
    <row r="3403" spans="2:18" x14ac:dyDescent="0.3">
      <c r="B3403" s="22" t="s">
        <v>10</v>
      </c>
      <c r="C3403" s="22">
        <v>1185732</v>
      </c>
      <c r="D3403" s="23">
        <v>44261</v>
      </c>
      <c r="E3403" s="22" t="s">
        <v>130</v>
      </c>
      <c r="F3403" s="22" t="s">
        <v>115</v>
      </c>
      <c r="G3403" s="22" t="s">
        <v>116</v>
      </c>
      <c r="H3403" s="22" t="s">
        <v>15</v>
      </c>
      <c r="I3403" s="24">
        <v>0.35000000000000003</v>
      </c>
      <c r="J3403" s="25">
        <v>2000</v>
      </c>
      <c r="K3403" s="26">
        <f>I3403*J3403</f>
        <v>700.00000000000011</v>
      </c>
      <c r="L3403" s="26">
        <f>K3403*M3403</f>
        <v>245.00000000000003</v>
      </c>
      <c r="M3403" s="27">
        <v>0.35</v>
      </c>
      <c r="O3403" s="1"/>
      <c r="P3403" s="2"/>
      <c r="Q3403" s="3"/>
      <c r="R3403" s="5"/>
    </row>
    <row r="3404" spans="2:18" x14ac:dyDescent="0.3">
      <c r="B3404" s="22" t="s">
        <v>10</v>
      </c>
      <c r="C3404" s="22">
        <v>1185732</v>
      </c>
      <c r="D3404" s="23">
        <v>44261</v>
      </c>
      <c r="E3404" s="22" t="s">
        <v>130</v>
      </c>
      <c r="F3404" s="22" t="s">
        <v>115</v>
      </c>
      <c r="G3404" s="22" t="s">
        <v>116</v>
      </c>
      <c r="H3404" s="22" t="s">
        <v>13</v>
      </c>
      <c r="I3404" s="24">
        <v>0.25000000000000006</v>
      </c>
      <c r="J3404" s="25">
        <v>2250</v>
      </c>
      <c r="K3404" s="26">
        <f t="shared" ref="K3404:K3407" si="1115">I3404*J3404</f>
        <v>562.50000000000011</v>
      </c>
      <c r="L3404" s="26">
        <f t="shared" ref="L3404:L3407" si="1116">K3404*M3404</f>
        <v>225.00000000000006</v>
      </c>
      <c r="M3404" s="27">
        <v>0.4</v>
      </c>
      <c r="O3404" s="1"/>
      <c r="P3404" s="2"/>
      <c r="Q3404" s="3"/>
      <c r="R3404" s="5"/>
    </row>
    <row r="3405" spans="2:18" x14ac:dyDescent="0.3">
      <c r="B3405" s="22" t="s">
        <v>10</v>
      </c>
      <c r="C3405" s="22">
        <v>1185732</v>
      </c>
      <c r="D3405" s="23">
        <v>44261</v>
      </c>
      <c r="E3405" s="22" t="s">
        <v>130</v>
      </c>
      <c r="F3405" s="22" t="s">
        <v>115</v>
      </c>
      <c r="G3405" s="22" t="s">
        <v>116</v>
      </c>
      <c r="H3405" s="22" t="s">
        <v>14</v>
      </c>
      <c r="I3405" s="24">
        <v>0.3</v>
      </c>
      <c r="J3405" s="25">
        <v>750</v>
      </c>
      <c r="K3405" s="26">
        <f t="shared" si="1115"/>
        <v>225</v>
      </c>
      <c r="L3405" s="26">
        <f t="shared" si="1116"/>
        <v>90</v>
      </c>
      <c r="M3405" s="27">
        <v>0.4</v>
      </c>
      <c r="O3405" s="1"/>
      <c r="P3405" s="2"/>
      <c r="Q3405" s="3"/>
      <c r="R3405" s="5"/>
    </row>
    <row r="3406" spans="2:18" x14ac:dyDescent="0.3">
      <c r="B3406" s="22" t="s">
        <v>10</v>
      </c>
      <c r="C3406" s="22">
        <v>1185732</v>
      </c>
      <c r="D3406" s="23">
        <v>44261</v>
      </c>
      <c r="E3406" s="22" t="s">
        <v>130</v>
      </c>
      <c r="F3406" s="22" t="s">
        <v>115</v>
      </c>
      <c r="G3406" s="22" t="s">
        <v>116</v>
      </c>
      <c r="H3406" s="22" t="s">
        <v>16</v>
      </c>
      <c r="I3406" s="24">
        <v>0.45</v>
      </c>
      <c r="J3406" s="25">
        <v>1250</v>
      </c>
      <c r="K3406" s="26">
        <f t="shared" si="1115"/>
        <v>562.5</v>
      </c>
      <c r="L3406" s="26">
        <f t="shared" si="1116"/>
        <v>168.75</v>
      </c>
      <c r="M3406" s="27">
        <v>0.3</v>
      </c>
      <c r="O3406" s="1"/>
      <c r="P3406" s="2"/>
      <c r="Q3406" s="3"/>
      <c r="R3406" s="5"/>
    </row>
    <row r="3407" spans="2:18" x14ac:dyDescent="0.3">
      <c r="B3407" s="22" t="s">
        <v>10</v>
      </c>
      <c r="C3407" s="22">
        <v>1185732</v>
      </c>
      <c r="D3407" s="23">
        <v>44261</v>
      </c>
      <c r="E3407" s="22" t="s">
        <v>130</v>
      </c>
      <c r="F3407" s="22" t="s">
        <v>115</v>
      </c>
      <c r="G3407" s="22" t="s">
        <v>116</v>
      </c>
      <c r="H3407" s="22" t="s">
        <v>17</v>
      </c>
      <c r="I3407" s="24">
        <v>0.35000000000000003</v>
      </c>
      <c r="J3407" s="25">
        <v>2250</v>
      </c>
      <c r="K3407" s="26">
        <f t="shared" si="1115"/>
        <v>787.50000000000011</v>
      </c>
      <c r="L3407" s="26">
        <f t="shared" si="1116"/>
        <v>315.00000000000006</v>
      </c>
      <c r="M3407" s="27">
        <v>0.4</v>
      </c>
      <c r="O3407" s="1"/>
      <c r="P3407" s="2"/>
      <c r="Q3407" s="3"/>
      <c r="R3407" s="5"/>
    </row>
    <row r="3408" spans="2:18" x14ac:dyDescent="0.3">
      <c r="B3408" s="22" t="s">
        <v>10</v>
      </c>
      <c r="C3408" s="22">
        <v>1185732</v>
      </c>
      <c r="D3408" s="23">
        <v>44293</v>
      </c>
      <c r="E3408" s="22" t="s">
        <v>130</v>
      </c>
      <c r="F3408" s="22" t="s">
        <v>115</v>
      </c>
      <c r="G3408" s="22" t="s">
        <v>116</v>
      </c>
      <c r="H3408" s="22" t="s">
        <v>12</v>
      </c>
      <c r="I3408" s="24">
        <v>0.35000000000000003</v>
      </c>
      <c r="J3408" s="25">
        <v>4750</v>
      </c>
      <c r="K3408" s="26">
        <f>I3408*J3408</f>
        <v>1662.5000000000002</v>
      </c>
      <c r="L3408" s="26">
        <f>K3408*M3408</f>
        <v>581.875</v>
      </c>
      <c r="M3408" s="27">
        <v>0.35</v>
      </c>
      <c r="O3408" s="1"/>
      <c r="P3408" s="2"/>
      <c r="Q3408" s="3"/>
      <c r="R3408" s="5"/>
    </row>
    <row r="3409" spans="2:18" x14ac:dyDescent="0.3">
      <c r="B3409" s="22" t="s">
        <v>10</v>
      </c>
      <c r="C3409" s="22">
        <v>1185732</v>
      </c>
      <c r="D3409" s="23">
        <v>44293</v>
      </c>
      <c r="E3409" s="22" t="s">
        <v>130</v>
      </c>
      <c r="F3409" s="22" t="s">
        <v>115</v>
      </c>
      <c r="G3409" s="22" t="s">
        <v>116</v>
      </c>
      <c r="H3409" s="22" t="s">
        <v>15</v>
      </c>
      <c r="I3409" s="24">
        <v>0.35000000000000003</v>
      </c>
      <c r="J3409" s="25">
        <v>1750</v>
      </c>
      <c r="K3409" s="26">
        <f>I3409*J3409</f>
        <v>612.50000000000011</v>
      </c>
      <c r="L3409" s="26">
        <f>K3409*M3409</f>
        <v>214.37500000000003</v>
      </c>
      <c r="M3409" s="27">
        <v>0.35</v>
      </c>
      <c r="O3409" s="1"/>
      <c r="P3409" s="2"/>
      <c r="Q3409" s="3"/>
      <c r="R3409" s="5"/>
    </row>
    <row r="3410" spans="2:18" x14ac:dyDescent="0.3">
      <c r="B3410" s="22" t="s">
        <v>10</v>
      </c>
      <c r="C3410" s="22">
        <v>1185732</v>
      </c>
      <c r="D3410" s="23">
        <v>44293</v>
      </c>
      <c r="E3410" s="22" t="s">
        <v>130</v>
      </c>
      <c r="F3410" s="22" t="s">
        <v>115</v>
      </c>
      <c r="G3410" s="22" t="s">
        <v>116</v>
      </c>
      <c r="H3410" s="22" t="s">
        <v>13</v>
      </c>
      <c r="I3410" s="24">
        <v>0.25000000000000006</v>
      </c>
      <c r="J3410" s="25">
        <v>1750</v>
      </c>
      <c r="K3410" s="26">
        <f t="shared" ref="K3410:K3413" si="1117">I3410*J3410</f>
        <v>437.50000000000011</v>
      </c>
      <c r="L3410" s="26">
        <f t="shared" ref="L3410:L3413" si="1118">K3410*M3410</f>
        <v>175.00000000000006</v>
      </c>
      <c r="M3410" s="27">
        <v>0.4</v>
      </c>
      <c r="O3410" s="1"/>
      <c r="P3410" s="2"/>
      <c r="Q3410" s="3"/>
      <c r="R3410" s="5"/>
    </row>
    <row r="3411" spans="2:18" x14ac:dyDescent="0.3">
      <c r="B3411" s="22" t="s">
        <v>10</v>
      </c>
      <c r="C3411" s="22">
        <v>1185732</v>
      </c>
      <c r="D3411" s="23">
        <v>44293</v>
      </c>
      <c r="E3411" s="22" t="s">
        <v>130</v>
      </c>
      <c r="F3411" s="22" t="s">
        <v>115</v>
      </c>
      <c r="G3411" s="22" t="s">
        <v>116</v>
      </c>
      <c r="H3411" s="22" t="s">
        <v>14</v>
      </c>
      <c r="I3411" s="24">
        <v>0.3</v>
      </c>
      <c r="J3411" s="25">
        <v>1000</v>
      </c>
      <c r="K3411" s="26">
        <f t="shared" si="1117"/>
        <v>300</v>
      </c>
      <c r="L3411" s="26">
        <f t="shared" si="1118"/>
        <v>120</v>
      </c>
      <c r="M3411" s="27">
        <v>0.4</v>
      </c>
      <c r="O3411" s="1"/>
      <c r="P3411" s="2"/>
      <c r="Q3411" s="3"/>
      <c r="R3411" s="5"/>
    </row>
    <row r="3412" spans="2:18" x14ac:dyDescent="0.3">
      <c r="B3412" s="22" t="s">
        <v>10</v>
      </c>
      <c r="C3412" s="22">
        <v>1185732</v>
      </c>
      <c r="D3412" s="23">
        <v>44293</v>
      </c>
      <c r="E3412" s="22" t="s">
        <v>130</v>
      </c>
      <c r="F3412" s="22" t="s">
        <v>115</v>
      </c>
      <c r="G3412" s="22" t="s">
        <v>116</v>
      </c>
      <c r="H3412" s="22" t="s">
        <v>16</v>
      </c>
      <c r="I3412" s="24">
        <v>0.45</v>
      </c>
      <c r="J3412" s="25">
        <v>1000</v>
      </c>
      <c r="K3412" s="26">
        <f t="shared" si="1117"/>
        <v>450</v>
      </c>
      <c r="L3412" s="26">
        <f t="shared" si="1118"/>
        <v>135</v>
      </c>
      <c r="M3412" s="27">
        <v>0.3</v>
      </c>
      <c r="O3412" s="1"/>
      <c r="P3412" s="2"/>
      <c r="Q3412" s="3"/>
      <c r="R3412" s="5"/>
    </row>
    <row r="3413" spans="2:18" x14ac:dyDescent="0.3">
      <c r="B3413" s="22" t="s">
        <v>10</v>
      </c>
      <c r="C3413" s="22">
        <v>1185732</v>
      </c>
      <c r="D3413" s="23">
        <v>44293</v>
      </c>
      <c r="E3413" s="22" t="s">
        <v>130</v>
      </c>
      <c r="F3413" s="22" t="s">
        <v>115</v>
      </c>
      <c r="G3413" s="22" t="s">
        <v>116</v>
      </c>
      <c r="H3413" s="22" t="s">
        <v>17</v>
      </c>
      <c r="I3413" s="24">
        <v>0.35000000000000003</v>
      </c>
      <c r="J3413" s="25">
        <v>2500</v>
      </c>
      <c r="K3413" s="26">
        <f t="shared" si="1117"/>
        <v>875.00000000000011</v>
      </c>
      <c r="L3413" s="26">
        <f t="shared" si="1118"/>
        <v>350.00000000000006</v>
      </c>
      <c r="M3413" s="27">
        <v>0.4</v>
      </c>
      <c r="O3413" s="1"/>
      <c r="P3413" s="2"/>
      <c r="Q3413" s="3"/>
      <c r="R3413" s="5"/>
    </row>
    <row r="3414" spans="2:18" x14ac:dyDescent="0.3">
      <c r="B3414" s="22" t="s">
        <v>10</v>
      </c>
      <c r="C3414" s="22">
        <v>1185732</v>
      </c>
      <c r="D3414" s="23">
        <v>44322</v>
      </c>
      <c r="E3414" s="22" t="s">
        <v>130</v>
      </c>
      <c r="F3414" s="22" t="s">
        <v>115</v>
      </c>
      <c r="G3414" s="22" t="s">
        <v>116</v>
      </c>
      <c r="H3414" s="22" t="s">
        <v>12</v>
      </c>
      <c r="I3414" s="24">
        <v>0.49999999999999994</v>
      </c>
      <c r="J3414" s="25">
        <v>5200</v>
      </c>
      <c r="K3414" s="26">
        <f>I3414*J3414</f>
        <v>2599.9999999999995</v>
      </c>
      <c r="L3414" s="26">
        <f>K3414*M3414</f>
        <v>909.99999999999977</v>
      </c>
      <c r="M3414" s="27">
        <v>0.35</v>
      </c>
      <c r="O3414" s="1"/>
      <c r="P3414" s="2"/>
      <c r="Q3414" s="3"/>
      <c r="R3414" s="5"/>
    </row>
    <row r="3415" spans="2:18" x14ac:dyDescent="0.3">
      <c r="B3415" s="22" t="s">
        <v>10</v>
      </c>
      <c r="C3415" s="22">
        <v>1185732</v>
      </c>
      <c r="D3415" s="23">
        <v>44322</v>
      </c>
      <c r="E3415" s="22" t="s">
        <v>130</v>
      </c>
      <c r="F3415" s="22" t="s">
        <v>115</v>
      </c>
      <c r="G3415" s="22" t="s">
        <v>116</v>
      </c>
      <c r="H3415" s="22" t="s">
        <v>15</v>
      </c>
      <c r="I3415" s="24">
        <v>0.45</v>
      </c>
      <c r="J3415" s="25">
        <v>2250</v>
      </c>
      <c r="K3415" s="26">
        <f>I3415*J3415</f>
        <v>1012.5</v>
      </c>
      <c r="L3415" s="26">
        <f>K3415*M3415</f>
        <v>354.375</v>
      </c>
      <c r="M3415" s="27">
        <v>0.35</v>
      </c>
      <c r="O3415" s="1"/>
      <c r="P3415" s="2"/>
      <c r="Q3415" s="3"/>
      <c r="R3415" s="5"/>
    </row>
    <row r="3416" spans="2:18" x14ac:dyDescent="0.3">
      <c r="B3416" s="22" t="s">
        <v>10</v>
      </c>
      <c r="C3416" s="22">
        <v>1185732</v>
      </c>
      <c r="D3416" s="23">
        <v>44322</v>
      </c>
      <c r="E3416" s="22" t="s">
        <v>130</v>
      </c>
      <c r="F3416" s="22" t="s">
        <v>115</v>
      </c>
      <c r="G3416" s="22" t="s">
        <v>116</v>
      </c>
      <c r="H3416" s="22" t="s">
        <v>13</v>
      </c>
      <c r="I3416" s="24">
        <v>0.4</v>
      </c>
      <c r="J3416" s="25">
        <v>2500</v>
      </c>
      <c r="K3416" s="26">
        <f t="shared" ref="K3416:K3419" si="1119">I3416*J3416</f>
        <v>1000</v>
      </c>
      <c r="L3416" s="26">
        <f t="shared" ref="L3416:L3419" si="1120">K3416*M3416</f>
        <v>400</v>
      </c>
      <c r="M3416" s="27">
        <v>0.4</v>
      </c>
      <c r="O3416" s="1"/>
      <c r="P3416" s="2"/>
      <c r="Q3416" s="3"/>
      <c r="R3416" s="5"/>
    </row>
    <row r="3417" spans="2:18" x14ac:dyDescent="0.3">
      <c r="B3417" s="22" t="s">
        <v>10</v>
      </c>
      <c r="C3417" s="22">
        <v>1185732</v>
      </c>
      <c r="D3417" s="23">
        <v>44322</v>
      </c>
      <c r="E3417" s="22" t="s">
        <v>130</v>
      </c>
      <c r="F3417" s="22" t="s">
        <v>115</v>
      </c>
      <c r="G3417" s="22" t="s">
        <v>116</v>
      </c>
      <c r="H3417" s="22" t="s">
        <v>14</v>
      </c>
      <c r="I3417" s="24">
        <v>0.4</v>
      </c>
      <c r="J3417" s="25">
        <v>2000</v>
      </c>
      <c r="K3417" s="26">
        <f t="shared" si="1119"/>
        <v>800</v>
      </c>
      <c r="L3417" s="26">
        <f t="shared" si="1120"/>
        <v>320</v>
      </c>
      <c r="M3417" s="27">
        <v>0.4</v>
      </c>
      <c r="O3417" s="1"/>
      <c r="P3417" s="2"/>
      <c r="Q3417" s="3"/>
      <c r="R3417" s="5"/>
    </row>
    <row r="3418" spans="2:18" x14ac:dyDescent="0.3">
      <c r="B3418" s="22" t="s">
        <v>10</v>
      </c>
      <c r="C3418" s="22">
        <v>1185732</v>
      </c>
      <c r="D3418" s="23">
        <v>44322</v>
      </c>
      <c r="E3418" s="22" t="s">
        <v>130</v>
      </c>
      <c r="F3418" s="22" t="s">
        <v>115</v>
      </c>
      <c r="G3418" s="22" t="s">
        <v>116</v>
      </c>
      <c r="H3418" s="22" t="s">
        <v>16</v>
      </c>
      <c r="I3418" s="24">
        <v>0.49999999999999994</v>
      </c>
      <c r="J3418" s="25">
        <v>2250</v>
      </c>
      <c r="K3418" s="26">
        <f t="shared" si="1119"/>
        <v>1124.9999999999998</v>
      </c>
      <c r="L3418" s="26">
        <f t="shared" si="1120"/>
        <v>337.49999999999994</v>
      </c>
      <c r="M3418" s="27">
        <v>0.3</v>
      </c>
      <c r="O3418" s="1"/>
      <c r="P3418" s="2"/>
      <c r="Q3418" s="3"/>
      <c r="R3418" s="5"/>
    </row>
    <row r="3419" spans="2:18" x14ac:dyDescent="0.3">
      <c r="B3419" s="22" t="s">
        <v>10</v>
      </c>
      <c r="C3419" s="22">
        <v>1185732</v>
      </c>
      <c r="D3419" s="23">
        <v>44322</v>
      </c>
      <c r="E3419" s="22" t="s">
        <v>130</v>
      </c>
      <c r="F3419" s="22" t="s">
        <v>115</v>
      </c>
      <c r="G3419" s="22" t="s">
        <v>116</v>
      </c>
      <c r="H3419" s="22" t="s">
        <v>17</v>
      </c>
      <c r="I3419" s="24">
        <v>0.54999999999999993</v>
      </c>
      <c r="J3419" s="25">
        <v>3500</v>
      </c>
      <c r="K3419" s="26">
        <f t="shared" si="1119"/>
        <v>1924.9999999999998</v>
      </c>
      <c r="L3419" s="26">
        <f t="shared" si="1120"/>
        <v>770</v>
      </c>
      <c r="M3419" s="27">
        <v>0.4</v>
      </c>
      <c r="O3419" s="1"/>
      <c r="P3419" s="2"/>
      <c r="Q3419" s="3"/>
      <c r="R3419" s="5"/>
    </row>
    <row r="3420" spans="2:18" x14ac:dyDescent="0.3">
      <c r="B3420" s="22" t="s">
        <v>10</v>
      </c>
      <c r="C3420" s="22">
        <v>1185732</v>
      </c>
      <c r="D3420" s="23">
        <v>44355</v>
      </c>
      <c r="E3420" s="22" t="s">
        <v>130</v>
      </c>
      <c r="F3420" s="22" t="s">
        <v>115</v>
      </c>
      <c r="G3420" s="22" t="s">
        <v>116</v>
      </c>
      <c r="H3420" s="22" t="s">
        <v>12</v>
      </c>
      <c r="I3420" s="24">
        <v>0.49999999999999994</v>
      </c>
      <c r="J3420" s="25">
        <v>6000</v>
      </c>
      <c r="K3420" s="26">
        <f>I3420*J3420</f>
        <v>2999.9999999999995</v>
      </c>
      <c r="L3420" s="26">
        <f>K3420*M3420</f>
        <v>1049.9999999999998</v>
      </c>
      <c r="M3420" s="27">
        <v>0.35</v>
      </c>
      <c r="O3420" s="1"/>
      <c r="P3420" s="2"/>
      <c r="Q3420" s="3"/>
      <c r="R3420" s="5"/>
    </row>
    <row r="3421" spans="2:18" x14ac:dyDescent="0.3">
      <c r="B3421" s="22" t="s">
        <v>10</v>
      </c>
      <c r="C3421" s="22">
        <v>1185732</v>
      </c>
      <c r="D3421" s="23">
        <v>44355</v>
      </c>
      <c r="E3421" s="22" t="s">
        <v>130</v>
      </c>
      <c r="F3421" s="22" t="s">
        <v>115</v>
      </c>
      <c r="G3421" s="22" t="s">
        <v>116</v>
      </c>
      <c r="H3421" s="22" t="s">
        <v>15</v>
      </c>
      <c r="I3421" s="24">
        <v>0.45</v>
      </c>
      <c r="J3421" s="25">
        <v>3500</v>
      </c>
      <c r="K3421" s="26">
        <f>I3421*J3421</f>
        <v>1575</v>
      </c>
      <c r="L3421" s="26">
        <f>K3421*M3421</f>
        <v>551.25</v>
      </c>
      <c r="M3421" s="27">
        <v>0.35</v>
      </c>
      <c r="O3421" s="1"/>
      <c r="P3421" s="2"/>
      <c r="Q3421" s="3"/>
      <c r="R3421" s="5"/>
    </row>
    <row r="3422" spans="2:18" x14ac:dyDescent="0.3">
      <c r="B3422" s="22" t="s">
        <v>10</v>
      </c>
      <c r="C3422" s="22">
        <v>1185732</v>
      </c>
      <c r="D3422" s="23">
        <v>44355</v>
      </c>
      <c r="E3422" s="22" t="s">
        <v>130</v>
      </c>
      <c r="F3422" s="22" t="s">
        <v>115</v>
      </c>
      <c r="G3422" s="22" t="s">
        <v>116</v>
      </c>
      <c r="H3422" s="22" t="s">
        <v>13</v>
      </c>
      <c r="I3422" s="24">
        <v>0.4</v>
      </c>
      <c r="J3422" s="25">
        <v>2750</v>
      </c>
      <c r="K3422" s="26">
        <f t="shared" ref="K3422:K3425" si="1121">I3422*J3422</f>
        <v>1100</v>
      </c>
      <c r="L3422" s="26">
        <f t="shared" ref="L3422:L3425" si="1122">K3422*M3422</f>
        <v>440</v>
      </c>
      <c r="M3422" s="27">
        <v>0.4</v>
      </c>
      <c r="O3422" s="1"/>
      <c r="P3422" s="2"/>
      <c r="Q3422" s="3"/>
      <c r="R3422" s="5"/>
    </row>
    <row r="3423" spans="2:18" x14ac:dyDescent="0.3">
      <c r="B3423" s="22" t="s">
        <v>10</v>
      </c>
      <c r="C3423" s="22">
        <v>1185732</v>
      </c>
      <c r="D3423" s="23">
        <v>44355</v>
      </c>
      <c r="E3423" s="22" t="s">
        <v>130</v>
      </c>
      <c r="F3423" s="22" t="s">
        <v>115</v>
      </c>
      <c r="G3423" s="22" t="s">
        <v>116</v>
      </c>
      <c r="H3423" s="22" t="s">
        <v>14</v>
      </c>
      <c r="I3423" s="24">
        <v>0.4</v>
      </c>
      <c r="J3423" s="25">
        <v>2500</v>
      </c>
      <c r="K3423" s="26">
        <f t="shared" si="1121"/>
        <v>1000</v>
      </c>
      <c r="L3423" s="26">
        <f t="shared" si="1122"/>
        <v>400</v>
      </c>
      <c r="M3423" s="27">
        <v>0.4</v>
      </c>
      <c r="O3423" s="1"/>
      <c r="P3423" s="2"/>
      <c r="Q3423" s="3"/>
      <c r="R3423" s="5"/>
    </row>
    <row r="3424" spans="2:18" x14ac:dyDescent="0.3">
      <c r="B3424" s="22" t="s">
        <v>10</v>
      </c>
      <c r="C3424" s="22">
        <v>1185732</v>
      </c>
      <c r="D3424" s="23">
        <v>44355</v>
      </c>
      <c r="E3424" s="22" t="s">
        <v>130</v>
      </c>
      <c r="F3424" s="22" t="s">
        <v>115</v>
      </c>
      <c r="G3424" s="22" t="s">
        <v>116</v>
      </c>
      <c r="H3424" s="22" t="s">
        <v>16</v>
      </c>
      <c r="I3424" s="24">
        <v>0.49999999999999994</v>
      </c>
      <c r="J3424" s="25">
        <v>2500</v>
      </c>
      <c r="K3424" s="26">
        <f t="shared" si="1121"/>
        <v>1249.9999999999998</v>
      </c>
      <c r="L3424" s="26">
        <f t="shared" si="1122"/>
        <v>374.99999999999994</v>
      </c>
      <c r="M3424" s="27">
        <v>0.3</v>
      </c>
      <c r="O3424" s="1"/>
      <c r="P3424" s="2"/>
      <c r="Q3424" s="3"/>
      <c r="R3424" s="5"/>
    </row>
    <row r="3425" spans="2:18" x14ac:dyDescent="0.3">
      <c r="B3425" s="22" t="s">
        <v>10</v>
      </c>
      <c r="C3425" s="22">
        <v>1185732</v>
      </c>
      <c r="D3425" s="23">
        <v>44355</v>
      </c>
      <c r="E3425" s="22" t="s">
        <v>130</v>
      </c>
      <c r="F3425" s="22" t="s">
        <v>115</v>
      </c>
      <c r="G3425" s="22" t="s">
        <v>116</v>
      </c>
      <c r="H3425" s="22" t="s">
        <v>17</v>
      </c>
      <c r="I3425" s="24">
        <v>0.54999999999999993</v>
      </c>
      <c r="J3425" s="25">
        <v>4000</v>
      </c>
      <c r="K3425" s="26">
        <f t="shared" si="1121"/>
        <v>2199.9999999999995</v>
      </c>
      <c r="L3425" s="26">
        <f t="shared" si="1122"/>
        <v>879.99999999999989</v>
      </c>
      <c r="M3425" s="27">
        <v>0.4</v>
      </c>
      <c r="O3425" s="1"/>
      <c r="P3425" s="2"/>
      <c r="Q3425" s="3"/>
      <c r="R3425" s="5"/>
    </row>
    <row r="3426" spans="2:18" x14ac:dyDescent="0.3">
      <c r="B3426" s="22" t="s">
        <v>10</v>
      </c>
      <c r="C3426" s="22">
        <v>1185732</v>
      </c>
      <c r="D3426" s="23">
        <v>44383</v>
      </c>
      <c r="E3426" s="22" t="s">
        <v>130</v>
      </c>
      <c r="F3426" s="22" t="s">
        <v>115</v>
      </c>
      <c r="G3426" s="22" t="s">
        <v>116</v>
      </c>
      <c r="H3426" s="22" t="s">
        <v>12</v>
      </c>
      <c r="I3426" s="24">
        <v>0.49999999999999994</v>
      </c>
      <c r="J3426" s="25">
        <v>6250</v>
      </c>
      <c r="K3426" s="26">
        <f>I3426*J3426</f>
        <v>3124.9999999999995</v>
      </c>
      <c r="L3426" s="26">
        <f>K3426*M3426</f>
        <v>1093.7499999999998</v>
      </c>
      <c r="M3426" s="27">
        <v>0.35</v>
      </c>
      <c r="O3426" s="1"/>
      <c r="P3426" s="2"/>
      <c r="Q3426" s="3"/>
      <c r="R3426" s="5"/>
    </row>
    <row r="3427" spans="2:18" x14ac:dyDescent="0.3">
      <c r="B3427" s="22" t="s">
        <v>10</v>
      </c>
      <c r="C3427" s="22">
        <v>1185732</v>
      </c>
      <c r="D3427" s="23">
        <v>44383</v>
      </c>
      <c r="E3427" s="22" t="s">
        <v>130</v>
      </c>
      <c r="F3427" s="22" t="s">
        <v>115</v>
      </c>
      <c r="G3427" s="22" t="s">
        <v>116</v>
      </c>
      <c r="H3427" s="22" t="s">
        <v>15</v>
      </c>
      <c r="I3427" s="24">
        <v>0.45</v>
      </c>
      <c r="J3427" s="25">
        <v>3750</v>
      </c>
      <c r="K3427" s="26">
        <f>I3427*J3427</f>
        <v>1687.5</v>
      </c>
      <c r="L3427" s="26">
        <f>K3427*M3427</f>
        <v>590.625</v>
      </c>
      <c r="M3427" s="27">
        <v>0.35</v>
      </c>
      <c r="O3427" s="1"/>
      <c r="P3427" s="2"/>
      <c r="Q3427" s="3"/>
      <c r="R3427" s="5"/>
    </row>
    <row r="3428" spans="2:18" x14ac:dyDescent="0.3">
      <c r="B3428" s="22" t="s">
        <v>10</v>
      </c>
      <c r="C3428" s="22">
        <v>1185732</v>
      </c>
      <c r="D3428" s="23">
        <v>44383</v>
      </c>
      <c r="E3428" s="22" t="s">
        <v>130</v>
      </c>
      <c r="F3428" s="22" t="s">
        <v>115</v>
      </c>
      <c r="G3428" s="22" t="s">
        <v>116</v>
      </c>
      <c r="H3428" s="22" t="s">
        <v>13</v>
      </c>
      <c r="I3428" s="24">
        <v>0.4</v>
      </c>
      <c r="J3428" s="25">
        <v>3000</v>
      </c>
      <c r="K3428" s="26">
        <f t="shared" ref="K3428:K3431" si="1123">I3428*J3428</f>
        <v>1200</v>
      </c>
      <c r="L3428" s="26">
        <f t="shared" ref="L3428:L3431" si="1124">K3428*M3428</f>
        <v>480</v>
      </c>
      <c r="M3428" s="27">
        <v>0.4</v>
      </c>
      <c r="O3428" s="1"/>
      <c r="P3428" s="2"/>
      <c r="Q3428" s="3"/>
      <c r="R3428" s="5"/>
    </row>
    <row r="3429" spans="2:18" x14ac:dyDescent="0.3">
      <c r="B3429" s="22" t="s">
        <v>10</v>
      </c>
      <c r="C3429" s="22">
        <v>1185732</v>
      </c>
      <c r="D3429" s="23">
        <v>44383</v>
      </c>
      <c r="E3429" s="22" t="s">
        <v>130</v>
      </c>
      <c r="F3429" s="22" t="s">
        <v>115</v>
      </c>
      <c r="G3429" s="22" t="s">
        <v>116</v>
      </c>
      <c r="H3429" s="22" t="s">
        <v>14</v>
      </c>
      <c r="I3429" s="24">
        <v>0.4</v>
      </c>
      <c r="J3429" s="25">
        <v>2500</v>
      </c>
      <c r="K3429" s="26">
        <f t="shared" si="1123"/>
        <v>1000</v>
      </c>
      <c r="L3429" s="26">
        <f t="shared" si="1124"/>
        <v>400</v>
      </c>
      <c r="M3429" s="27">
        <v>0.4</v>
      </c>
      <c r="O3429" s="1"/>
      <c r="P3429" s="2"/>
      <c r="Q3429" s="3"/>
      <c r="R3429" s="5"/>
    </row>
    <row r="3430" spans="2:18" x14ac:dyDescent="0.3">
      <c r="B3430" s="22" t="s">
        <v>10</v>
      </c>
      <c r="C3430" s="22">
        <v>1185732</v>
      </c>
      <c r="D3430" s="23">
        <v>44383</v>
      </c>
      <c r="E3430" s="22" t="s">
        <v>130</v>
      </c>
      <c r="F3430" s="22" t="s">
        <v>115</v>
      </c>
      <c r="G3430" s="22" t="s">
        <v>116</v>
      </c>
      <c r="H3430" s="22" t="s">
        <v>16</v>
      </c>
      <c r="I3430" s="24">
        <v>0.49999999999999994</v>
      </c>
      <c r="J3430" s="25">
        <v>2750</v>
      </c>
      <c r="K3430" s="26">
        <f t="shared" si="1123"/>
        <v>1374.9999999999998</v>
      </c>
      <c r="L3430" s="26">
        <f t="shared" si="1124"/>
        <v>412.49999999999994</v>
      </c>
      <c r="M3430" s="27">
        <v>0.3</v>
      </c>
      <c r="O3430" s="1"/>
      <c r="P3430" s="2"/>
      <c r="Q3430" s="3"/>
      <c r="R3430" s="5"/>
    </row>
    <row r="3431" spans="2:18" x14ac:dyDescent="0.3">
      <c r="B3431" s="22" t="s">
        <v>10</v>
      </c>
      <c r="C3431" s="22">
        <v>1185732</v>
      </c>
      <c r="D3431" s="23">
        <v>44383</v>
      </c>
      <c r="E3431" s="22" t="s">
        <v>130</v>
      </c>
      <c r="F3431" s="22" t="s">
        <v>115</v>
      </c>
      <c r="G3431" s="22" t="s">
        <v>116</v>
      </c>
      <c r="H3431" s="22" t="s">
        <v>17</v>
      </c>
      <c r="I3431" s="24">
        <v>0.54999999999999993</v>
      </c>
      <c r="J3431" s="25">
        <v>4500</v>
      </c>
      <c r="K3431" s="26">
        <f t="shared" si="1123"/>
        <v>2474.9999999999995</v>
      </c>
      <c r="L3431" s="26">
        <f t="shared" si="1124"/>
        <v>989.99999999999989</v>
      </c>
      <c r="M3431" s="27">
        <v>0.4</v>
      </c>
      <c r="O3431" s="1"/>
      <c r="P3431" s="2"/>
      <c r="Q3431" s="3"/>
      <c r="R3431" s="5"/>
    </row>
    <row r="3432" spans="2:18" x14ac:dyDescent="0.3">
      <c r="B3432" s="22" t="s">
        <v>10</v>
      </c>
      <c r="C3432" s="22">
        <v>1185732</v>
      </c>
      <c r="D3432" s="23">
        <v>44415</v>
      </c>
      <c r="E3432" s="22" t="s">
        <v>130</v>
      </c>
      <c r="F3432" s="22" t="s">
        <v>115</v>
      </c>
      <c r="G3432" s="22" t="s">
        <v>116</v>
      </c>
      <c r="H3432" s="22" t="s">
        <v>12</v>
      </c>
      <c r="I3432" s="24">
        <v>0.49999999999999994</v>
      </c>
      <c r="J3432" s="25">
        <v>6000</v>
      </c>
      <c r="K3432" s="26">
        <f>I3432*J3432</f>
        <v>2999.9999999999995</v>
      </c>
      <c r="L3432" s="26">
        <f>K3432*M3432</f>
        <v>1049.9999999999998</v>
      </c>
      <c r="M3432" s="27">
        <v>0.35</v>
      </c>
      <c r="O3432" s="1"/>
      <c r="P3432" s="2"/>
      <c r="Q3432" s="3"/>
      <c r="R3432" s="5"/>
    </row>
    <row r="3433" spans="2:18" x14ac:dyDescent="0.3">
      <c r="B3433" s="22" t="s">
        <v>10</v>
      </c>
      <c r="C3433" s="22">
        <v>1185732</v>
      </c>
      <c r="D3433" s="23">
        <v>44415</v>
      </c>
      <c r="E3433" s="22" t="s">
        <v>130</v>
      </c>
      <c r="F3433" s="22" t="s">
        <v>115</v>
      </c>
      <c r="G3433" s="22" t="s">
        <v>116</v>
      </c>
      <c r="H3433" s="22" t="s">
        <v>15</v>
      </c>
      <c r="I3433" s="24">
        <v>0.45</v>
      </c>
      <c r="J3433" s="25">
        <v>3750</v>
      </c>
      <c r="K3433" s="26">
        <f>I3433*J3433</f>
        <v>1687.5</v>
      </c>
      <c r="L3433" s="26">
        <f>K3433*M3433</f>
        <v>590.625</v>
      </c>
      <c r="M3433" s="27">
        <v>0.35</v>
      </c>
      <c r="O3433" s="1"/>
      <c r="P3433" s="2"/>
      <c r="Q3433" s="3"/>
      <c r="R3433" s="5"/>
    </row>
    <row r="3434" spans="2:18" x14ac:dyDescent="0.3">
      <c r="B3434" s="22" t="s">
        <v>10</v>
      </c>
      <c r="C3434" s="22">
        <v>1185732</v>
      </c>
      <c r="D3434" s="23">
        <v>44415</v>
      </c>
      <c r="E3434" s="22" t="s">
        <v>130</v>
      </c>
      <c r="F3434" s="22" t="s">
        <v>115</v>
      </c>
      <c r="G3434" s="22" t="s">
        <v>116</v>
      </c>
      <c r="H3434" s="22" t="s">
        <v>13</v>
      </c>
      <c r="I3434" s="24">
        <v>0.4</v>
      </c>
      <c r="J3434" s="25">
        <v>3000</v>
      </c>
      <c r="K3434" s="26">
        <f t="shared" ref="K3434:K3437" si="1125">I3434*J3434</f>
        <v>1200</v>
      </c>
      <c r="L3434" s="26">
        <f t="shared" ref="L3434:L3437" si="1126">K3434*M3434</f>
        <v>480</v>
      </c>
      <c r="M3434" s="27">
        <v>0.4</v>
      </c>
      <c r="O3434" s="1"/>
      <c r="P3434" s="2"/>
      <c r="Q3434" s="3"/>
      <c r="R3434" s="5"/>
    </row>
    <row r="3435" spans="2:18" x14ac:dyDescent="0.3">
      <c r="B3435" s="22" t="s">
        <v>10</v>
      </c>
      <c r="C3435" s="22">
        <v>1185732</v>
      </c>
      <c r="D3435" s="23">
        <v>44415</v>
      </c>
      <c r="E3435" s="22" t="s">
        <v>130</v>
      </c>
      <c r="F3435" s="22" t="s">
        <v>115</v>
      </c>
      <c r="G3435" s="22" t="s">
        <v>116</v>
      </c>
      <c r="H3435" s="22" t="s">
        <v>14</v>
      </c>
      <c r="I3435" s="24">
        <v>0.4</v>
      </c>
      <c r="J3435" s="25">
        <v>2000</v>
      </c>
      <c r="K3435" s="26">
        <f t="shared" si="1125"/>
        <v>800</v>
      </c>
      <c r="L3435" s="26">
        <f t="shared" si="1126"/>
        <v>320</v>
      </c>
      <c r="M3435" s="27">
        <v>0.4</v>
      </c>
      <c r="O3435" s="1"/>
      <c r="P3435" s="2"/>
      <c r="Q3435" s="3"/>
      <c r="R3435" s="5"/>
    </row>
    <row r="3436" spans="2:18" x14ac:dyDescent="0.3">
      <c r="B3436" s="22" t="s">
        <v>10</v>
      </c>
      <c r="C3436" s="22">
        <v>1185732</v>
      </c>
      <c r="D3436" s="23">
        <v>44415</v>
      </c>
      <c r="E3436" s="22" t="s">
        <v>130</v>
      </c>
      <c r="F3436" s="22" t="s">
        <v>115</v>
      </c>
      <c r="G3436" s="22" t="s">
        <v>116</v>
      </c>
      <c r="H3436" s="22" t="s">
        <v>16</v>
      </c>
      <c r="I3436" s="24">
        <v>0.49999999999999994</v>
      </c>
      <c r="J3436" s="25">
        <v>1750</v>
      </c>
      <c r="K3436" s="26">
        <f t="shared" si="1125"/>
        <v>874.99999999999989</v>
      </c>
      <c r="L3436" s="26">
        <f t="shared" si="1126"/>
        <v>262.49999999999994</v>
      </c>
      <c r="M3436" s="27">
        <v>0.3</v>
      </c>
      <c r="O3436" s="1"/>
      <c r="P3436" s="2"/>
      <c r="Q3436" s="3"/>
      <c r="R3436" s="5"/>
    </row>
    <row r="3437" spans="2:18" x14ac:dyDescent="0.3">
      <c r="B3437" s="22" t="s">
        <v>10</v>
      </c>
      <c r="C3437" s="22">
        <v>1185732</v>
      </c>
      <c r="D3437" s="23">
        <v>44415</v>
      </c>
      <c r="E3437" s="22" t="s">
        <v>130</v>
      </c>
      <c r="F3437" s="22" t="s">
        <v>115</v>
      </c>
      <c r="G3437" s="22" t="s">
        <v>116</v>
      </c>
      <c r="H3437" s="22" t="s">
        <v>17</v>
      </c>
      <c r="I3437" s="24">
        <v>0.54999999999999993</v>
      </c>
      <c r="J3437" s="25">
        <v>3500</v>
      </c>
      <c r="K3437" s="26">
        <f t="shared" si="1125"/>
        <v>1924.9999999999998</v>
      </c>
      <c r="L3437" s="26">
        <f t="shared" si="1126"/>
        <v>770</v>
      </c>
      <c r="M3437" s="27">
        <v>0.4</v>
      </c>
      <c r="O3437" s="1"/>
      <c r="P3437" s="2"/>
      <c r="Q3437" s="3"/>
      <c r="R3437" s="5"/>
    </row>
    <row r="3438" spans="2:18" x14ac:dyDescent="0.3">
      <c r="B3438" s="22" t="s">
        <v>10</v>
      </c>
      <c r="C3438" s="22">
        <v>1185732</v>
      </c>
      <c r="D3438" s="23">
        <v>44445</v>
      </c>
      <c r="E3438" s="22" t="s">
        <v>130</v>
      </c>
      <c r="F3438" s="22" t="s">
        <v>115</v>
      </c>
      <c r="G3438" s="22" t="s">
        <v>116</v>
      </c>
      <c r="H3438" s="22" t="s">
        <v>12</v>
      </c>
      <c r="I3438" s="24">
        <v>0.49999999999999994</v>
      </c>
      <c r="J3438" s="25">
        <v>4750</v>
      </c>
      <c r="K3438" s="26">
        <f>I3438*J3438</f>
        <v>2374.9999999999995</v>
      </c>
      <c r="L3438" s="26">
        <f>K3438*M3438</f>
        <v>831.24999999999977</v>
      </c>
      <c r="M3438" s="27">
        <v>0.35</v>
      </c>
      <c r="O3438" s="1"/>
      <c r="P3438" s="2"/>
      <c r="Q3438" s="3"/>
      <c r="R3438" s="5"/>
    </row>
    <row r="3439" spans="2:18" x14ac:dyDescent="0.3">
      <c r="B3439" s="22" t="s">
        <v>10</v>
      </c>
      <c r="C3439" s="22">
        <v>1185732</v>
      </c>
      <c r="D3439" s="23">
        <v>44445</v>
      </c>
      <c r="E3439" s="22" t="s">
        <v>130</v>
      </c>
      <c r="F3439" s="22" t="s">
        <v>115</v>
      </c>
      <c r="G3439" s="22" t="s">
        <v>116</v>
      </c>
      <c r="H3439" s="22" t="s">
        <v>15</v>
      </c>
      <c r="I3439" s="24">
        <v>0.45</v>
      </c>
      <c r="J3439" s="25">
        <v>2750</v>
      </c>
      <c r="K3439" s="26">
        <f>I3439*J3439</f>
        <v>1237.5</v>
      </c>
      <c r="L3439" s="26">
        <f>K3439*M3439</f>
        <v>433.125</v>
      </c>
      <c r="M3439" s="27">
        <v>0.35</v>
      </c>
      <c r="O3439" s="1"/>
      <c r="P3439" s="2"/>
      <c r="Q3439" s="3"/>
      <c r="R3439" s="5"/>
    </row>
    <row r="3440" spans="2:18" x14ac:dyDescent="0.3">
      <c r="B3440" s="22" t="s">
        <v>10</v>
      </c>
      <c r="C3440" s="22">
        <v>1185732</v>
      </c>
      <c r="D3440" s="23">
        <v>44445</v>
      </c>
      <c r="E3440" s="22" t="s">
        <v>130</v>
      </c>
      <c r="F3440" s="22" t="s">
        <v>115</v>
      </c>
      <c r="G3440" s="22" t="s">
        <v>116</v>
      </c>
      <c r="H3440" s="22" t="s">
        <v>13</v>
      </c>
      <c r="I3440" s="24">
        <v>0.4</v>
      </c>
      <c r="J3440" s="25">
        <v>1750</v>
      </c>
      <c r="K3440" s="26">
        <f t="shared" ref="K3440:K3443" si="1127">I3440*J3440</f>
        <v>700</v>
      </c>
      <c r="L3440" s="26">
        <f t="shared" ref="L3440:L3443" si="1128">K3440*M3440</f>
        <v>280</v>
      </c>
      <c r="M3440" s="27">
        <v>0.4</v>
      </c>
      <c r="O3440" s="1"/>
      <c r="P3440" s="2"/>
      <c r="Q3440" s="3"/>
      <c r="R3440" s="5"/>
    </row>
    <row r="3441" spans="2:18" x14ac:dyDescent="0.3">
      <c r="B3441" s="22" t="s">
        <v>10</v>
      </c>
      <c r="C3441" s="22">
        <v>1185732</v>
      </c>
      <c r="D3441" s="23">
        <v>44445</v>
      </c>
      <c r="E3441" s="22" t="s">
        <v>130</v>
      </c>
      <c r="F3441" s="22" t="s">
        <v>115</v>
      </c>
      <c r="G3441" s="22" t="s">
        <v>116</v>
      </c>
      <c r="H3441" s="22" t="s">
        <v>14</v>
      </c>
      <c r="I3441" s="24">
        <v>0.4</v>
      </c>
      <c r="J3441" s="25">
        <v>1500</v>
      </c>
      <c r="K3441" s="26">
        <f t="shared" si="1127"/>
        <v>600</v>
      </c>
      <c r="L3441" s="26">
        <f t="shared" si="1128"/>
        <v>240</v>
      </c>
      <c r="M3441" s="27">
        <v>0.4</v>
      </c>
      <c r="O3441" s="1"/>
      <c r="P3441" s="2"/>
      <c r="Q3441" s="3"/>
      <c r="R3441" s="5"/>
    </row>
    <row r="3442" spans="2:18" x14ac:dyDescent="0.3">
      <c r="B3442" s="22" t="s">
        <v>10</v>
      </c>
      <c r="C3442" s="22">
        <v>1185732</v>
      </c>
      <c r="D3442" s="23">
        <v>44445</v>
      </c>
      <c r="E3442" s="22" t="s">
        <v>130</v>
      </c>
      <c r="F3442" s="22" t="s">
        <v>115</v>
      </c>
      <c r="G3442" s="22" t="s">
        <v>116</v>
      </c>
      <c r="H3442" s="22" t="s">
        <v>16</v>
      </c>
      <c r="I3442" s="24">
        <v>0.49999999999999994</v>
      </c>
      <c r="J3442" s="25">
        <v>1500</v>
      </c>
      <c r="K3442" s="26">
        <f t="shared" si="1127"/>
        <v>749.99999999999989</v>
      </c>
      <c r="L3442" s="26">
        <f t="shared" si="1128"/>
        <v>224.99999999999997</v>
      </c>
      <c r="M3442" s="27">
        <v>0.3</v>
      </c>
      <c r="O3442" s="1"/>
      <c r="P3442" s="2"/>
      <c r="Q3442" s="3"/>
      <c r="R3442" s="5"/>
    </row>
    <row r="3443" spans="2:18" x14ac:dyDescent="0.3">
      <c r="B3443" s="22" t="s">
        <v>10</v>
      </c>
      <c r="C3443" s="22">
        <v>1185732</v>
      </c>
      <c r="D3443" s="23">
        <v>44445</v>
      </c>
      <c r="E3443" s="22" t="s">
        <v>130</v>
      </c>
      <c r="F3443" s="22" t="s">
        <v>115</v>
      </c>
      <c r="G3443" s="22" t="s">
        <v>116</v>
      </c>
      <c r="H3443" s="22" t="s">
        <v>17</v>
      </c>
      <c r="I3443" s="24">
        <v>0.54999999999999993</v>
      </c>
      <c r="J3443" s="25">
        <v>2500</v>
      </c>
      <c r="K3443" s="26">
        <f t="shared" si="1127"/>
        <v>1374.9999999999998</v>
      </c>
      <c r="L3443" s="26">
        <f t="shared" si="1128"/>
        <v>549.99999999999989</v>
      </c>
      <c r="M3443" s="27">
        <v>0.4</v>
      </c>
      <c r="O3443" s="1"/>
      <c r="P3443" s="2"/>
      <c r="Q3443" s="3"/>
      <c r="R3443" s="5"/>
    </row>
    <row r="3444" spans="2:18" x14ac:dyDescent="0.3">
      <c r="B3444" s="22" t="s">
        <v>10</v>
      </c>
      <c r="C3444" s="22">
        <v>1185732</v>
      </c>
      <c r="D3444" s="23">
        <v>44477</v>
      </c>
      <c r="E3444" s="22" t="s">
        <v>130</v>
      </c>
      <c r="F3444" s="22" t="s">
        <v>115</v>
      </c>
      <c r="G3444" s="22" t="s">
        <v>116</v>
      </c>
      <c r="H3444" s="22" t="s">
        <v>12</v>
      </c>
      <c r="I3444" s="24">
        <v>0.54999999999999993</v>
      </c>
      <c r="J3444" s="25">
        <v>4250</v>
      </c>
      <c r="K3444" s="26">
        <f>I3444*J3444</f>
        <v>2337.4999999999995</v>
      </c>
      <c r="L3444" s="26">
        <f>K3444*M3444</f>
        <v>818.12499999999977</v>
      </c>
      <c r="M3444" s="27">
        <v>0.35</v>
      </c>
      <c r="O3444" s="1"/>
      <c r="P3444" s="2"/>
      <c r="Q3444" s="3"/>
      <c r="R3444" s="5"/>
    </row>
    <row r="3445" spans="2:18" x14ac:dyDescent="0.3">
      <c r="B3445" s="22" t="s">
        <v>10</v>
      </c>
      <c r="C3445" s="22">
        <v>1185732</v>
      </c>
      <c r="D3445" s="23">
        <v>44477</v>
      </c>
      <c r="E3445" s="22" t="s">
        <v>130</v>
      </c>
      <c r="F3445" s="22" t="s">
        <v>115</v>
      </c>
      <c r="G3445" s="22" t="s">
        <v>116</v>
      </c>
      <c r="H3445" s="22" t="s">
        <v>15</v>
      </c>
      <c r="I3445" s="24">
        <v>0.5</v>
      </c>
      <c r="J3445" s="25">
        <v>2500</v>
      </c>
      <c r="K3445" s="26">
        <f>I3445*J3445</f>
        <v>1250</v>
      </c>
      <c r="L3445" s="26">
        <f>K3445*M3445</f>
        <v>437.5</v>
      </c>
      <c r="M3445" s="27">
        <v>0.35</v>
      </c>
      <c r="O3445" s="1"/>
      <c r="P3445" s="2"/>
      <c r="Q3445" s="3"/>
      <c r="R3445" s="5"/>
    </row>
    <row r="3446" spans="2:18" x14ac:dyDescent="0.3">
      <c r="B3446" s="22" t="s">
        <v>10</v>
      </c>
      <c r="C3446" s="22">
        <v>1185732</v>
      </c>
      <c r="D3446" s="23">
        <v>44477</v>
      </c>
      <c r="E3446" s="22" t="s">
        <v>130</v>
      </c>
      <c r="F3446" s="22" t="s">
        <v>115</v>
      </c>
      <c r="G3446" s="22" t="s">
        <v>116</v>
      </c>
      <c r="H3446" s="22" t="s">
        <v>13</v>
      </c>
      <c r="I3446" s="24">
        <v>0.5</v>
      </c>
      <c r="J3446" s="25">
        <v>1500</v>
      </c>
      <c r="K3446" s="26">
        <f t="shared" ref="K3446:K3449" si="1129">I3446*J3446</f>
        <v>750</v>
      </c>
      <c r="L3446" s="26">
        <f t="shared" ref="L3446:L3449" si="1130">K3446*M3446</f>
        <v>300</v>
      </c>
      <c r="M3446" s="27">
        <v>0.4</v>
      </c>
      <c r="O3446" s="1"/>
      <c r="P3446" s="2"/>
      <c r="Q3446" s="3"/>
      <c r="R3446" s="5"/>
    </row>
    <row r="3447" spans="2:18" x14ac:dyDescent="0.3">
      <c r="B3447" s="22" t="s">
        <v>10</v>
      </c>
      <c r="C3447" s="22">
        <v>1185732</v>
      </c>
      <c r="D3447" s="23">
        <v>44477</v>
      </c>
      <c r="E3447" s="22" t="s">
        <v>130</v>
      </c>
      <c r="F3447" s="22" t="s">
        <v>115</v>
      </c>
      <c r="G3447" s="22" t="s">
        <v>116</v>
      </c>
      <c r="H3447" s="22" t="s">
        <v>14</v>
      </c>
      <c r="I3447" s="24">
        <v>0.5</v>
      </c>
      <c r="J3447" s="25">
        <v>1250</v>
      </c>
      <c r="K3447" s="26">
        <f t="shared" si="1129"/>
        <v>625</v>
      </c>
      <c r="L3447" s="26">
        <f t="shared" si="1130"/>
        <v>250</v>
      </c>
      <c r="M3447" s="27">
        <v>0.4</v>
      </c>
      <c r="O3447" s="1"/>
      <c r="P3447" s="2"/>
      <c r="Q3447" s="3"/>
      <c r="R3447" s="5"/>
    </row>
    <row r="3448" spans="2:18" x14ac:dyDescent="0.3">
      <c r="B3448" s="22" t="s">
        <v>10</v>
      </c>
      <c r="C3448" s="22">
        <v>1185732</v>
      </c>
      <c r="D3448" s="23">
        <v>44477</v>
      </c>
      <c r="E3448" s="22" t="s">
        <v>130</v>
      </c>
      <c r="F3448" s="22" t="s">
        <v>115</v>
      </c>
      <c r="G3448" s="22" t="s">
        <v>116</v>
      </c>
      <c r="H3448" s="22" t="s">
        <v>16</v>
      </c>
      <c r="I3448" s="24">
        <v>0.6</v>
      </c>
      <c r="J3448" s="25">
        <v>1250</v>
      </c>
      <c r="K3448" s="26">
        <f t="shared" si="1129"/>
        <v>750</v>
      </c>
      <c r="L3448" s="26">
        <f t="shared" si="1130"/>
        <v>225</v>
      </c>
      <c r="M3448" s="27">
        <v>0.3</v>
      </c>
      <c r="O3448" s="1"/>
      <c r="P3448" s="2"/>
      <c r="Q3448" s="3"/>
      <c r="R3448" s="5"/>
    </row>
    <row r="3449" spans="2:18" x14ac:dyDescent="0.3">
      <c r="B3449" s="22" t="s">
        <v>10</v>
      </c>
      <c r="C3449" s="22">
        <v>1185732</v>
      </c>
      <c r="D3449" s="23">
        <v>44477</v>
      </c>
      <c r="E3449" s="22" t="s">
        <v>130</v>
      </c>
      <c r="F3449" s="22" t="s">
        <v>115</v>
      </c>
      <c r="G3449" s="22" t="s">
        <v>116</v>
      </c>
      <c r="H3449" s="22" t="s">
        <v>17</v>
      </c>
      <c r="I3449" s="24">
        <v>0.64999999999999991</v>
      </c>
      <c r="J3449" s="25">
        <v>2500</v>
      </c>
      <c r="K3449" s="26">
        <f t="shared" si="1129"/>
        <v>1624.9999999999998</v>
      </c>
      <c r="L3449" s="26">
        <f t="shared" si="1130"/>
        <v>650</v>
      </c>
      <c r="M3449" s="27">
        <v>0.4</v>
      </c>
      <c r="O3449" s="1"/>
      <c r="P3449" s="2"/>
      <c r="Q3449" s="3"/>
      <c r="R3449" s="5"/>
    </row>
    <row r="3450" spans="2:18" x14ac:dyDescent="0.3">
      <c r="B3450" s="22" t="s">
        <v>10</v>
      </c>
      <c r="C3450" s="22">
        <v>1185732</v>
      </c>
      <c r="D3450" s="23">
        <v>44507</v>
      </c>
      <c r="E3450" s="22" t="s">
        <v>130</v>
      </c>
      <c r="F3450" s="22" t="s">
        <v>115</v>
      </c>
      <c r="G3450" s="22" t="s">
        <v>116</v>
      </c>
      <c r="H3450" s="22" t="s">
        <v>12</v>
      </c>
      <c r="I3450" s="24">
        <v>0.6</v>
      </c>
      <c r="J3450" s="25">
        <v>4000</v>
      </c>
      <c r="K3450" s="26">
        <f>I3450*J3450</f>
        <v>2400</v>
      </c>
      <c r="L3450" s="26">
        <f>K3450*M3450</f>
        <v>840</v>
      </c>
      <c r="M3450" s="27">
        <v>0.35</v>
      </c>
      <c r="O3450" s="1"/>
      <c r="P3450" s="2"/>
      <c r="Q3450" s="3"/>
      <c r="R3450" s="5"/>
    </row>
    <row r="3451" spans="2:18" x14ac:dyDescent="0.3">
      <c r="B3451" s="22" t="s">
        <v>10</v>
      </c>
      <c r="C3451" s="22">
        <v>1185732</v>
      </c>
      <c r="D3451" s="23">
        <v>44507</v>
      </c>
      <c r="E3451" s="22" t="s">
        <v>130</v>
      </c>
      <c r="F3451" s="22" t="s">
        <v>115</v>
      </c>
      <c r="G3451" s="22" t="s">
        <v>116</v>
      </c>
      <c r="H3451" s="22" t="s">
        <v>15</v>
      </c>
      <c r="I3451" s="24">
        <v>0.5</v>
      </c>
      <c r="J3451" s="25">
        <v>2750</v>
      </c>
      <c r="K3451" s="26">
        <f>I3451*J3451</f>
        <v>1375</v>
      </c>
      <c r="L3451" s="26">
        <f>K3451*M3451</f>
        <v>481.24999999999994</v>
      </c>
      <c r="M3451" s="27">
        <v>0.35</v>
      </c>
      <c r="O3451" s="1"/>
      <c r="P3451" s="2"/>
      <c r="Q3451" s="3"/>
      <c r="R3451" s="5"/>
    </row>
    <row r="3452" spans="2:18" x14ac:dyDescent="0.3">
      <c r="B3452" s="22" t="s">
        <v>10</v>
      </c>
      <c r="C3452" s="22">
        <v>1185732</v>
      </c>
      <c r="D3452" s="23">
        <v>44507</v>
      </c>
      <c r="E3452" s="22" t="s">
        <v>130</v>
      </c>
      <c r="F3452" s="22" t="s">
        <v>115</v>
      </c>
      <c r="G3452" s="22" t="s">
        <v>116</v>
      </c>
      <c r="H3452" s="22" t="s">
        <v>13</v>
      </c>
      <c r="I3452" s="24">
        <v>0.5</v>
      </c>
      <c r="J3452" s="25">
        <v>2700</v>
      </c>
      <c r="K3452" s="26">
        <f t="shared" ref="K3452:K3455" si="1131">I3452*J3452</f>
        <v>1350</v>
      </c>
      <c r="L3452" s="26">
        <f t="shared" ref="L3452:L3455" si="1132">K3452*M3452</f>
        <v>540</v>
      </c>
      <c r="M3452" s="27">
        <v>0.4</v>
      </c>
      <c r="O3452" s="1"/>
      <c r="P3452" s="2"/>
      <c r="Q3452" s="3"/>
      <c r="R3452" s="5"/>
    </row>
    <row r="3453" spans="2:18" x14ac:dyDescent="0.3">
      <c r="B3453" s="22" t="s">
        <v>10</v>
      </c>
      <c r="C3453" s="22">
        <v>1185732</v>
      </c>
      <c r="D3453" s="23">
        <v>44507</v>
      </c>
      <c r="E3453" s="22" t="s">
        <v>130</v>
      </c>
      <c r="F3453" s="22" t="s">
        <v>115</v>
      </c>
      <c r="G3453" s="22" t="s">
        <v>116</v>
      </c>
      <c r="H3453" s="22" t="s">
        <v>14</v>
      </c>
      <c r="I3453" s="24">
        <v>0.5</v>
      </c>
      <c r="J3453" s="25">
        <v>2500</v>
      </c>
      <c r="K3453" s="26">
        <f t="shared" si="1131"/>
        <v>1250</v>
      </c>
      <c r="L3453" s="26">
        <f t="shared" si="1132"/>
        <v>500</v>
      </c>
      <c r="M3453" s="27">
        <v>0.4</v>
      </c>
      <c r="O3453" s="1"/>
      <c r="P3453" s="2"/>
      <c r="Q3453" s="3"/>
      <c r="R3453" s="5"/>
    </row>
    <row r="3454" spans="2:18" x14ac:dyDescent="0.3">
      <c r="B3454" s="22" t="s">
        <v>10</v>
      </c>
      <c r="C3454" s="22">
        <v>1185732</v>
      </c>
      <c r="D3454" s="23">
        <v>44507</v>
      </c>
      <c r="E3454" s="22" t="s">
        <v>130</v>
      </c>
      <c r="F3454" s="22" t="s">
        <v>115</v>
      </c>
      <c r="G3454" s="22" t="s">
        <v>116</v>
      </c>
      <c r="H3454" s="22" t="s">
        <v>16</v>
      </c>
      <c r="I3454" s="24">
        <v>0.6</v>
      </c>
      <c r="J3454" s="25">
        <v>2250</v>
      </c>
      <c r="K3454" s="26">
        <f t="shared" si="1131"/>
        <v>1350</v>
      </c>
      <c r="L3454" s="26">
        <f t="shared" si="1132"/>
        <v>405</v>
      </c>
      <c r="M3454" s="27">
        <v>0.3</v>
      </c>
      <c r="O3454" s="1"/>
      <c r="P3454" s="2"/>
      <c r="Q3454" s="3"/>
      <c r="R3454" s="5"/>
    </row>
    <row r="3455" spans="2:18" x14ac:dyDescent="0.3">
      <c r="B3455" s="22" t="s">
        <v>10</v>
      </c>
      <c r="C3455" s="22">
        <v>1185732</v>
      </c>
      <c r="D3455" s="23">
        <v>44507</v>
      </c>
      <c r="E3455" s="22" t="s">
        <v>130</v>
      </c>
      <c r="F3455" s="22" t="s">
        <v>115</v>
      </c>
      <c r="G3455" s="22" t="s">
        <v>116</v>
      </c>
      <c r="H3455" s="22" t="s">
        <v>17</v>
      </c>
      <c r="I3455" s="24">
        <v>0.64999999999999991</v>
      </c>
      <c r="J3455" s="25">
        <v>3250</v>
      </c>
      <c r="K3455" s="26">
        <f t="shared" si="1131"/>
        <v>2112.4999999999995</v>
      </c>
      <c r="L3455" s="26">
        <f t="shared" si="1132"/>
        <v>844.99999999999989</v>
      </c>
      <c r="M3455" s="27">
        <v>0.4</v>
      </c>
      <c r="O3455" s="1"/>
      <c r="P3455" s="2"/>
      <c r="Q3455" s="3"/>
      <c r="R3455" s="5"/>
    </row>
    <row r="3456" spans="2:18" x14ac:dyDescent="0.3">
      <c r="B3456" s="22" t="s">
        <v>10</v>
      </c>
      <c r="C3456" s="22">
        <v>1185732</v>
      </c>
      <c r="D3456" s="23">
        <v>44536</v>
      </c>
      <c r="E3456" s="22" t="s">
        <v>130</v>
      </c>
      <c r="F3456" s="22" t="s">
        <v>115</v>
      </c>
      <c r="G3456" s="22" t="s">
        <v>116</v>
      </c>
      <c r="H3456" s="22" t="s">
        <v>12</v>
      </c>
      <c r="I3456" s="24">
        <v>0.6</v>
      </c>
      <c r="J3456" s="25">
        <v>5500</v>
      </c>
      <c r="K3456" s="26">
        <f>I3456*J3456</f>
        <v>3300</v>
      </c>
      <c r="L3456" s="26">
        <f>K3456*M3456</f>
        <v>1155</v>
      </c>
      <c r="M3456" s="27">
        <v>0.35</v>
      </c>
      <c r="O3456" s="1"/>
      <c r="P3456" s="2"/>
      <c r="Q3456" s="3"/>
      <c r="R3456" s="5"/>
    </row>
    <row r="3457" spans="1:18" x14ac:dyDescent="0.3">
      <c r="B3457" s="22" t="s">
        <v>10</v>
      </c>
      <c r="C3457" s="22">
        <v>1185732</v>
      </c>
      <c r="D3457" s="23">
        <v>44536</v>
      </c>
      <c r="E3457" s="22" t="s">
        <v>130</v>
      </c>
      <c r="F3457" s="22" t="s">
        <v>115</v>
      </c>
      <c r="G3457" s="22" t="s">
        <v>116</v>
      </c>
      <c r="H3457" s="22" t="s">
        <v>15</v>
      </c>
      <c r="I3457" s="24">
        <v>0.5</v>
      </c>
      <c r="J3457" s="25">
        <v>3500</v>
      </c>
      <c r="K3457" s="26">
        <f>I3457*J3457</f>
        <v>1750</v>
      </c>
      <c r="L3457" s="26">
        <f>K3457*M3457</f>
        <v>612.5</v>
      </c>
      <c r="M3457" s="27">
        <v>0.35</v>
      </c>
      <c r="O3457" s="1"/>
      <c r="P3457" s="2"/>
      <c r="Q3457" s="3"/>
      <c r="R3457" s="5"/>
    </row>
    <row r="3458" spans="1:18" x14ac:dyDescent="0.3">
      <c r="B3458" s="22" t="s">
        <v>10</v>
      </c>
      <c r="C3458" s="22">
        <v>1185732</v>
      </c>
      <c r="D3458" s="23">
        <v>44536</v>
      </c>
      <c r="E3458" s="22" t="s">
        <v>130</v>
      </c>
      <c r="F3458" s="22" t="s">
        <v>115</v>
      </c>
      <c r="G3458" s="22" t="s">
        <v>116</v>
      </c>
      <c r="H3458" s="22" t="s">
        <v>13</v>
      </c>
      <c r="I3458" s="24">
        <v>0.5</v>
      </c>
      <c r="J3458" s="25">
        <v>3250</v>
      </c>
      <c r="K3458" s="26">
        <f t="shared" ref="K3458:K3461" si="1133">I3458*J3458</f>
        <v>1625</v>
      </c>
      <c r="L3458" s="26">
        <f t="shared" ref="L3458:L3461" si="1134">K3458*M3458</f>
        <v>650</v>
      </c>
      <c r="M3458" s="27">
        <v>0.4</v>
      </c>
      <c r="O3458" s="1"/>
      <c r="P3458" s="2"/>
      <c r="Q3458" s="3"/>
      <c r="R3458" s="5"/>
    </row>
    <row r="3459" spans="1:18" x14ac:dyDescent="0.3">
      <c r="B3459" s="22" t="s">
        <v>10</v>
      </c>
      <c r="C3459" s="22">
        <v>1185732</v>
      </c>
      <c r="D3459" s="23">
        <v>44536</v>
      </c>
      <c r="E3459" s="22" t="s">
        <v>130</v>
      </c>
      <c r="F3459" s="22" t="s">
        <v>115</v>
      </c>
      <c r="G3459" s="22" t="s">
        <v>116</v>
      </c>
      <c r="H3459" s="22" t="s">
        <v>14</v>
      </c>
      <c r="I3459" s="24">
        <v>0.5</v>
      </c>
      <c r="J3459" s="25">
        <v>2750</v>
      </c>
      <c r="K3459" s="26">
        <f t="shared" si="1133"/>
        <v>1375</v>
      </c>
      <c r="L3459" s="26">
        <f t="shared" si="1134"/>
        <v>550</v>
      </c>
      <c r="M3459" s="27">
        <v>0.4</v>
      </c>
      <c r="O3459" s="1"/>
      <c r="P3459" s="2"/>
      <c r="Q3459" s="3"/>
      <c r="R3459" s="5"/>
    </row>
    <row r="3460" spans="1:18" x14ac:dyDescent="0.3">
      <c r="B3460" s="22" t="s">
        <v>10</v>
      </c>
      <c r="C3460" s="22">
        <v>1185732</v>
      </c>
      <c r="D3460" s="23">
        <v>44536</v>
      </c>
      <c r="E3460" s="22" t="s">
        <v>130</v>
      </c>
      <c r="F3460" s="22" t="s">
        <v>115</v>
      </c>
      <c r="G3460" s="22" t="s">
        <v>116</v>
      </c>
      <c r="H3460" s="22" t="s">
        <v>16</v>
      </c>
      <c r="I3460" s="24">
        <v>0.6</v>
      </c>
      <c r="J3460" s="25">
        <v>2750</v>
      </c>
      <c r="K3460" s="26">
        <f t="shared" si="1133"/>
        <v>1650</v>
      </c>
      <c r="L3460" s="26">
        <f t="shared" si="1134"/>
        <v>495</v>
      </c>
      <c r="M3460" s="27">
        <v>0.3</v>
      </c>
      <c r="O3460" s="1"/>
      <c r="P3460" s="2"/>
      <c r="Q3460" s="3"/>
      <c r="R3460" s="5"/>
    </row>
    <row r="3461" spans="1:18" x14ac:dyDescent="0.3">
      <c r="B3461" s="22" t="s">
        <v>10</v>
      </c>
      <c r="C3461" s="22">
        <v>1185732</v>
      </c>
      <c r="D3461" s="23">
        <v>44536</v>
      </c>
      <c r="E3461" s="22" t="s">
        <v>130</v>
      </c>
      <c r="F3461" s="22" t="s">
        <v>115</v>
      </c>
      <c r="G3461" s="22" t="s">
        <v>116</v>
      </c>
      <c r="H3461" s="22" t="s">
        <v>17</v>
      </c>
      <c r="I3461" s="24">
        <v>0.64999999999999991</v>
      </c>
      <c r="J3461" s="25">
        <v>3750</v>
      </c>
      <c r="K3461" s="26">
        <f t="shared" si="1133"/>
        <v>2437.4999999999995</v>
      </c>
      <c r="L3461" s="26">
        <f t="shared" si="1134"/>
        <v>974.99999999999989</v>
      </c>
      <c r="M3461" s="27">
        <v>0.4</v>
      </c>
      <c r="O3461" s="1"/>
      <c r="P3461" s="2"/>
      <c r="Q3461" s="3"/>
      <c r="R3461" s="5"/>
    </row>
    <row r="3462" spans="1:18" x14ac:dyDescent="0.3">
      <c r="A3462" s="8" t="s">
        <v>40</v>
      </c>
      <c r="B3462" s="22" t="s">
        <v>10</v>
      </c>
      <c r="C3462" s="22">
        <v>1185732</v>
      </c>
      <c r="D3462" s="23">
        <v>44203</v>
      </c>
      <c r="E3462" s="22" t="s">
        <v>130</v>
      </c>
      <c r="F3462" s="22" t="s">
        <v>117</v>
      </c>
      <c r="G3462" s="22" t="s">
        <v>118</v>
      </c>
      <c r="H3462" s="22" t="s">
        <v>12</v>
      </c>
      <c r="I3462" s="24">
        <v>0.4</v>
      </c>
      <c r="J3462" s="25">
        <v>5000</v>
      </c>
      <c r="K3462" s="26">
        <f>I3462*J3462</f>
        <v>2000</v>
      </c>
      <c r="L3462" s="26">
        <f>K3462*M3462</f>
        <v>800</v>
      </c>
      <c r="M3462" s="27">
        <v>0.4</v>
      </c>
      <c r="O3462" s="1"/>
      <c r="P3462" s="2"/>
      <c r="Q3462" s="3"/>
      <c r="R3462" s="5"/>
    </row>
    <row r="3463" spans="1:18" x14ac:dyDescent="0.3">
      <c r="B3463" s="22" t="s">
        <v>10</v>
      </c>
      <c r="C3463" s="22">
        <v>1185732</v>
      </c>
      <c r="D3463" s="23">
        <v>44203</v>
      </c>
      <c r="E3463" s="22" t="s">
        <v>130</v>
      </c>
      <c r="F3463" s="22" t="s">
        <v>117</v>
      </c>
      <c r="G3463" s="22" t="s">
        <v>118</v>
      </c>
      <c r="H3463" s="22" t="s">
        <v>15</v>
      </c>
      <c r="I3463" s="24">
        <v>0.4</v>
      </c>
      <c r="J3463" s="25">
        <v>3000</v>
      </c>
      <c r="K3463" s="26">
        <f>I3463*J3463</f>
        <v>1200</v>
      </c>
      <c r="L3463" s="26">
        <f>K3463*M3463</f>
        <v>480</v>
      </c>
      <c r="M3463" s="27">
        <v>0.4</v>
      </c>
      <c r="O3463" s="1"/>
      <c r="P3463" s="2"/>
      <c r="Q3463" s="3"/>
      <c r="R3463" s="5"/>
    </row>
    <row r="3464" spans="1:18" x14ac:dyDescent="0.3">
      <c r="B3464" s="22" t="s">
        <v>10</v>
      </c>
      <c r="C3464" s="22">
        <v>1185732</v>
      </c>
      <c r="D3464" s="23">
        <v>44203</v>
      </c>
      <c r="E3464" s="22" t="s">
        <v>130</v>
      </c>
      <c r="F3464" s="22" t="s">
        <v>117</v>
      </c>
      <c r="G3464" s="22" t="s">
        <v>118</v>
      </c>
      <c r="H3464" s="22" t="s">
        <v>13</v>
      </c>
      <c r="I3464" s="24">
        <v>0.30000000000000004</v>
      </c>
      <c r="J3464" s="25">
        <v>3000</v>
      </c>
      <c r="K3464" s="26">
        <f t="shared" ref="K3464:K3467" si="1135">I3464*J3464</f>
        <v>900.00000000000011</v>
      </c>
      <c r="L3464" s="26">
        <f t="shared" ref="L3464:L3473" si="1136">K3464*M3464</f>
        <v>270</v>
      </c>
      <c r="M3464" s="27">
        <v>0.3</v>
      </c>
      <c r="O3464" s="1"/>
      <c r="P3464" s="2"/>
      <c r="Q3464" s="3"/>
      <c r="R3464" s="5"/>
    </row>
    <row r="3465" spans="1:18" x14ac:dyDescent="0.3">
      <c r="B3465" s="22" t="s">
        <v>10</v>
      </c>
      <c r="C3465" s="22">
        <v>1185732</v>
      </c>
      <c r="D3465" s="23">
        <v>44203</v>
      </c>
      <c r="E3465" s="22" t="s">
        <v>130</v>
      </c>
      <c r="F3465" s="22" t="s">
        <v>117</v>
      </c>
      <c r="G3465" s="22" t="s">
        <v>118</v>
      </c>
      <c r="H3465" s="22" t="s">
        <v>14</v>
      </c>
      <c r="I3465" s="24">
        <v>0.35</v>
      </c>
      <c r="J3465" s="25">
        <v>1500</v>
      </c>
      <c r="K3465" s="26">
        <f t="shared" si="1135"/>
        <v>525</v>
      </c>
      <c r="L3465" s="26">
        <f t="shared" si="1136"/>
        <v>157.5</v>
      </c>
      <c r="M3465" s="27">
        <v>0.3</v>
      </c>
      <c r="O3465" s="1"/>
      <c r="P3465" s="2"/>
      <c r="Q3465" s="3"/>
      <c r="R3465" s="5"/>
    </row>
    <row r="3466" spans="1:18" x14ac:dyDescent="0.3">
      <c r="B3466" s="22" t="s">
        <v>10</v>
      </c>
      <c r="C3466" s="22">
        <v>1185732</v>
      </c>
      <c r="D3466" s="23">
        <v>44203</v>
      </c>
      <c r="E3466" s="22" t="s">
        <v>130</v>
      </c>
      <c r="F3466" s="22" t="s">
        <v>117</v>
      </c>
      <c r="G3466" s="22" t="s">
        <v>118</v>
      </c>
      <c r="H3466" s="22" t="s">
        <v>16</v>
      </c>
      <c r="I3466" s="24">
        <v>0.5</v>
      </c>
      <c r="J3466" s="25">
        <v>2000</v>
      </c>
      <c r="K3466" s="26">
        <f t="shared" si="1135"/>
        <v>1000</v>
      </c>
      <c r="L3466" s="26">
        <f t="shared" si="1136"/>
        <v>300</v>
      </c>
      <c r="M3466" s="27">
        <v>0.3</v>
      </c>
      <c r="O3466" s="1"/>
      <c r="P3466" s="2"/>
      <c r="Q3466" s="3"/>
      <c r="R3466" s="5"/>
    </row>
    <row r="3467" spans="1:18" x14ac:dyDescent="0.3">
      <c r="B3467" s="22" t="s">
        <v>10</v>
      </c>
      <c r="C3467" s="22">
        <v>1185732</v>
      </c>
      <c r="D3467" s="23">
        <v>44203</v>
      </c>
      <c r="E3467" s="22" t="s">
        <v>130</v>
      </c>
      <c r="F3467" s="22" t="s">
        <v>117</v>
      </c>
      <c r="G3467" s="22" t="s">
        <v>118</v>
      </c>
      <c r="H3467" s="22" t="s">
        <v>17</v>
      </c>
      <c r="I3467" s="24">
        <v>0.4</v>
      </c>
      <c r="J3467" s="25">
        <v>3000</v>
      </c>
      <c r="K3467" s="26">
        <f t="shared" si="1135"/>
        <v>1200</v>
      </c>
      <c r="L3467" s="26">
        <f t="shared" si="1136"/>
        <v>420</v>
      </c>
      <c r="M3467" s="27">
        <v>0.35</v>
      </c>
      <c r="O3467" s="1"/>
      <c r="P3467" s="2"/>
      <c r="Q3467" s="3"/>
      <c r="R3467" s="5"/>
    </row>
    <row r="3468" spans="1:18" x14ac:dyDescent="0.3">
      <c r="B3468" s="22" t="s">
        <v>10</v>
      </c>
      <c r="C3468" s="22">
        <v>1185732</v>
      </c>
      <c r="D3468" s="23">
        <v>44232</v>
      </c>
      <c r="E3468" s="22" t="s">
        <v>130</v>
      </c>
      <c r="F3468" s="22" t="s">
        <v>117</v>
      </c>
      <c r="G3468" s="22" t="s">
        <v>118</v>
      </c>
      <c r="H3468" s="22" t="s">
        <v>12</v>
      </c>
      <c r="I3468" s="24">
        <v>0.4</v>
      </c>
      <c r="J3468" s="25">
        <v>5500</v>
      </c>
      <c r="K3468" s="26">
        <f>I3468*J3468</f>
        <v>2200</v>
      </c>
      <c r="L3468" s="26">
        <f>K3468*M3468</f>
        <v>880</v>
      </c>
      <c r="M3468" s="27">
        <v>0.4</v>
      </c>
      <c r="O3468" s="1"/>
      <c r="P3468" s="2"/>
      <c r="Q3468" s="3"/>
      <c r="R3468" s="5"/>
    </row>
    <row r="3469" spans="1:18" x14ac:dyDescent="0.3">
      <c r="B3469" s="22" t="s">
        <v>10</v>
      </c>
      <c r="C3469" s="22">
        <v>1185732</v>
      </c>
      <c r="D3469" s="23">
        <v>44232</v>
      </c>
      <c r="E3469" s="22" t="s">
        <v>130</v>
      </c>
      <c r="F3469" s="22" t="s">
        <v>117</v>
      </c>
      <c r="G3469" s="22" t="s">
        <v>118</v>
      </c>
      <c r="H3469" s="22" t="s">
        <v>15</v>
      </c>
      <c r="I3469" s="24">
        <v>0.4</v>
      </c>
      <c r="J3469" s="25">
        <v>2000</v>
      </c>
      <c r="K3469" s="26">
        <f>I3469*J3469</f>
        <v>800</v>
      </c>
      <c r="L3469" s="26">
        <f>K3469*M3469</f>
        <v>320</v>
      </c>
      <c r="M3469" s="27">
        <v>0.4</v>
      </c>
      <c r="O3469" s="1"/>
      <c r="P3469" s="2"/>
      <c r="Q3469" s="3"/>
      <c r="R3469" s="5"/>
    </row>
    <row r="3470" spans="1:18" x14ac:dyDescent="0.3">
      <c r="B3470" s="22" t="s">
        <v>10</v>
      </c>
      <c r="C3470" s="22">
        <v>1185732</v>
      </c>
      <c r="D3470" s="23">
        <v>44232</v>
      </c>
      <c r="E3470" s="22" t="s">
        <v>130</v>
      </c>
      <c r="F3470" s="22" t="s">
        <v>117</v>
      </c>
      <c r="G3470" s="22" t="s">
        <v>118</v>
      </c>
      <c r="H3470" s="22" t="s">
        <v>13</v>
      </c>
      <c r="I3470" s="24">
        <v>0.30000000000000004</v>
      </c>
      <c r="J3470" s="25">
        <v>2500</v>
      </c>
      <c r="K3470" s="26">
        <f t="shared" ref="K3470:K3473" si="1137">I3470*J3470</f>
        <v>750.00000000000011</v>
      </c>
      <c r="L3470" s="26">
        <f t="shared" si="1136"/>
        <v>225.00000000000003</v>
      </c>
      <c r="M3470" s="27">
        <v>0.3</v>
      </c>
      <c r="O3470" s="1"/>
      <c r="P3470" s="2"/>
      <c r="Q3470" s="3"/>
      <c r="R3470" s="5"/>
    </row>
    <row r="3471" spans="1:18" x14ac:dyDescent="0.3">
      <c r="B3471" s="22" t="s">
        <v>10</v>
      </c>
      <c r="C3471" s="22">
        <v>1185732</v>
      </c>
      <c r="D3471" s="23">
        <v>44232</v>
      </c>
      <c r="E3471" s="22" t="s">
        <v>130</v>
      </c>
      <c r="F3471" s="22" t="s">
        <v>117</v>
      </c>
      <c r="G3471" s="22" t="s">
        <v>118</v>
      </c>
      <c r="H3471" s="22" t="s">
        <v>14</v>
      </c>
      <c r="I3471" s="24">
        <v>0.35</v>
      </c>
      <c r="J3471" s="25">
        <v>1250</v>
      </c>
      <c r="K3471" s="26">
        <f t="shared" si="1137"/>
        <v>437.5</v>
      </c>
      <c r="L3471" s="26">
        <f t="shared" si="1136"/>
        <v>131.25</v>
      </c>
      <c r="M3471" s="27">
        <v>0.3</v>
      </c>
      <c r="O3471" s="1"/>
      <c r="P3471" s="2"/>
      <c r="Q3471" s="3"/>
      <c r="R3471" s="5"/>
    </row>
    <row r="3472" spans="1:18" x14ac:dyDescent="0.3">
      <c r="B3472" s="22" t="s">
        <v>10</v>
      </c>
      <c r="C3472" s="22">
        <v>1185732</v>
      </c>
      <c r="D3472" s="23">
        <v>44232</v>
      </c>
      <c r="E3472" s="22" t="s">
        <v>130</v>
      </c>
      <c r="F3472" s="22" t="s">
        <v>117</v>
      </c>
      <c r="G3472" s="22" t="s">
        <v>118</v>
      </c>
      <c r="H3472" s="22" t="s">
        <v>16</v>
      </c>
      <c r="I3472" s="24">
        <v>0.5</v>
      </c>
      <c r="J3472" s="25">
        <v>2000</v>
      </c>
      <c r="K3472" s="26">
        <f t="shared" si="1137"/>
        <v>1000</v>
      </c>
      <c r="L3472" s="26">
        <f t="shared" si="1136"/>
        <v>300</v>
      </c>
      <c r="M3472" s="27">
        <v>0.3</v>
      </c>
      <c r="O3472" s="1"/>
      <c r="P3472" s="2"/>
      <c r="Q3472" s="3"/>
      <c r="R3472" s="5"/>
    </row>
    <row r="3473" spans="2:18" x14ac:dyDescent="0.3">
      <c r="B3473" s="22" t="s">
        <v>10</v>
      </c>
      <c r="C3473" s="22">
        <v>1185732</v>
      </c>
      <c r="D3473" s="23">
        <v>44232</v>
      </c>
      <c r="E3473" s="22" t="s">
        <v>130</v>
      </c>
      <c r="F3473" s="22" t="s">
        <v>117</v>
      </c>
      <c r="G3473" s="22" t="s">
        <v>118</v>
      </c>
      <c r="H3473" s="22" t="s">
        <v>17</v>
      </c>
      <c r="I3473" s="24">
        <v>0.4</v>
      </c>
      <c r="J3473" s="25">
        <v>3000</v>
      </c>
      <c r="K3473" s="26">
        <f t="shared" si="1137"/>
        <v>1200</v>
      </c>
      <c r="L3473" s="26">
        <f t="shared" si="1136"/>
        <v>420</v>
      </c>
      <c r="M3473" s="27">
        <v>0.35</v>
      </c>
      <c r="O3473" s="1"/>
      <c r="P3473" s="2"/>
      <c r="Q3473" s="3"/>
      <c r="R3473" s="5"/>
    </row>
    <row r="3474" spans="2:18" x14ac:dyDescent="0.3">
      <c r="B3474" s="22" t="s">
        <v>10</v>
      </c>
      <c r="C3474" s="22">
        <v>1185732</v>
      </c>
      <c r="D3474" s="23">
        <v>44258</v>
      </c>
      <c r="E3474" s="22" t="s">
        <v>130</v>
      </c>
      <c r="F3474" s="22" t="s">
        <v>117</v>
      </c>
      <c r="G3474" s="22" t="s">
        <v>118</v>
      </c>
      <c r="H3474" s="22" t="s">
        <v>12</v>
      </c>
      <c r="I3474" s="24">
        <v>0.4</v>
      </c>
      <c r="J3474" s="25">
        <v>5200</v>
      </c>
      <c r="K3474" s="26">
        <f>I3474*J3474</f>
        <v>2080</v>
      </c>
      <c r="L3474" s="26">
        <f>K3474*M3474</f>
        <v>832</v>
      </c>
      <c r="M3474" s="27">
        <v>0.4</v>
      </c>
      <c r="O3474" s="1"/>
      <c r="P3474" s="2"/>
      <c r="Q3474" s="3"/>
      <c r="R3474" s="5"/>
    </row>
    <row r="3475" spans="2:18" x14ac:dyDescent="0.3">
      <c r="B3475" s="22" t="s">
        <v>10</v>
      </c>
      <c r="C3475" s="22">
        <v>1185732</v>
      </c>
      <c r="D3475" s="23">
        <v>44258</v>
      </c>
      <c r="E3475" s="22" t="s">
        <v>130</v>
      </c>
      <c r="F3475" s="22" t="s">
        <v>117</v>
      </c>
      <c r="G3475" s="22" t="s">
        <v>118</v>
      </c>
      <c r="H3475" s="22" t="s">
        <v>15</v>
      </c>
      <c r="I3475" s="24">
        <v>0.4</v>
      </c>
      <c r="J3475" s="25">
        <v>2250</v>
      </c>
      <c r="K3475" s="26">
        <f>I3475*J3475</f>
        <v>900</v>
      </c>
      <c r="L3475" s="26">
        <f>K3475*M3475</f>
        <v>360</v>
      </c>
      <c r="M3475" s="27">
        <v>0.4</v>
      </c>
      <c r="O3475" s="1"/>
      <c r="P3475" s="2"/>
      <c r="Q3475" s="3"/>
      <c r="R3475" s="5"/>
    </row>
    <row r="3476" spans="2:18" x14ac:dyDescent="0.3">
      <c r="B3476" s="22" t="s">
        <v>10</v>
      </c>
      <c r="C3476" s="22">
        <v>1185732</v>
      </c>
      <c r="D3476" s="23">
        <v>44258</v>
      </c>
      <c r="E3476" s="22" t="s">
        <v>130</v>
      </c>
      <c r="F3476" s="22" t="s">
        <v>117</v>
      </c>
      <c r="G3476" s="22" t="s">
        <v>118</v>
      </c>
      <c r="H3476" s="22" t="s">
        <v>13</v>
      </c>
      <c r="I3476" s="24">
        <v>0.30000000000000004</v>
      </c>
      <c r="J3476" s="25">
        <v>2500</v>
      </c>
      <c r="K3476" s="26">
        <f t="shared" ref="K3476:K3479" si="1138">I3476*J3476</f>
        <v>750.00000000000011</v>
      </c>
      <c r="L3476" s="26">
        <f t="shared" ref="L3476:L3479" si="1139">K3476*M3476</f>
        <v>225.00000000000003</v>
      </c>
      <c r="M3476" s="27">
        <v>0.3</v>
      </c>
      <c r="O3476" s="1"/>
      <c r="P3476" s="2"/>
      <c r="Q3476" s="3"/>
      <c r="R3476" s="5"/>
    </row>
    <row r="3477" spans="2:18" x14ac:dyDescent="0.3">
      <c r="B3477" s="22" t="s">
        <v>10</v>
      </c>
      <c r="C3477" s="22">
        <v>1185732</v>
      </c>
      <c r="D3477" s="23">
        <v>44258</v>
      </c>
      <c r="E3477" s="22" t="s">
        <v>130</v>
      </c>
      <c r="F3477" s="22" t="s">
        <v>117</v>
      </c>
      <c r="G3477" s="22" t="s">
        <v>118</v>
      </c>
      <c r="H3477" s="22" t="s">
        <v>14</v>
      </c>
      <c r="I3477" s="24">
        <v>0.35</v>
      </c>
      <c r="J3477" s="25">
        <v>1000</v>
      </c>
      <c r="K3477" s="26">
        <f t="shared" si="1138"/>
        <v>350</v>
      </c>
      <c r="L3477" s="26">
        <f t="shared" si="1139"/>
        <v>105</v>
      </c>
      <c r="M3477" s="27">
        <v>0.3</v>
      </c>
      <c r="O3477" s="1"/>
      <c r="P3477" s="2"/>
      <c r="Q3477" s="3"/>
      <c r="R3477" s="5"/>
    </row>
    <row r="3478" spans="2:18" x14ac:dyDescent="0.3">
      <c r="B3478" s="22" t="s">
        <v>10</v>
      </c>
      <c r="C3478" s="22">
        <v>1185732</v>
      </c>
      <c r="D3478" s="23">
        <v>44258</v>
      </c>
      <c r="E3478" s="22" t="s">
        <v>130</v>
      </c>
      <c r="F3478" s="22" t="s">
        <v>117</v>
      </c>
      <c r="G3478" s="22" t="s">
        <v>118</v>
      </c>
      <c r="H3478" s="22" t="s">
        <v>16</v>
      </c>
      <c r="I3478" s="24">
        <v>0.5</v>
      </c>
      <c r="J3478" s="25">
        <v>1500</v>
      </c>
      <c r="K3478" s="26">
        <f t="shared" si="1138"/>
        <v>750</v>
      </c>
      <c r="L3478" s="26">
        <f t="shared" si="1139"/>
        <v>225</v>
      </c>
      <c r="M3478" s="27">
        <v>0.3</v>
      </c>
      <c r="O3478" s="1"/>
      <c r="P3478" s="2"/>
      <c r="Q3478" s="3"/>
      <c r="R3478" s="5"/>
    </row>
    <row r="3479" spans="2:18" x14ac:dyDescent="0.3">
      <c r="B3479" s="22" t="s">
        <v>10</v>
      </c>
      <c r="C3479" s="22">
        <v>1185732</v>
      </c>
      <c r="D3479" s="23">
        <v>44258</v>
      </c>
      <c r="E3479" s="22" t="s">
        <v>130</v>
      </c>
      <c r="F3479" s="22" t="s">
        <v>117</v>
      </c>
      <c r="G3479" s="22" t="s">
        <v>118</v>
      </c>
      <c r="H3479" s="22" t="s">
        <v>17</v>
      </c>
      <c r="I3479" s="24">
        <v>0.4</v>
      </c>
      <c r="J3479" s="25">
        <v>2500</v>
      </c>
      <c r="K3479" s="26">
        <f t="shared" si="1138"/>
        <v>1000</v>
      </c>
      <c r="L3479" s="26">
        <f t="shared" si="1139"/>
        <v>350</v>
      </c>
      <c r="M3479" s="27">
        <v>0.35</v>
      </c>
      <c r="O3479" s="1"/>
      <c r="P3479" s="2"/>
      <c r="Q3479" s="3"/>
      <c r="R3479" s="5"/>
    </row>
    <row r="3480" spans="2:18" x14ac:dyDescent="0.3">
      <c r="B3480" s="22" t="s">
        <v>10</v>
      </c>
      <c r="C3480" s="22">
        <v>1185732</v>
      </c>
      <c r="D3480" s="23">
        <v>44290</v>
      </c>
      <c r="E3480" s="22" t="s">
        <v>130</v>
      </c>
      <c r="F3480" s="22" t="s">
        <v>117</v>
      </c>
      <c r="G3480" s="22" t="s">
        <v>118</v>
      </c>
      <c r="H3480" s="22" t="s">
        <v>12</v>
      </c>
      <c r="I3480" s="24">
        <v>0.4</v>
      </c>
      <c r="J3480" s="25">
        <v>5000</v>
      </c>
      <c r="K3480" s="26">
        <f>I3480*J3480</f>
        <v>2000</v>
      </c>
      <c r="L3480" s="26">
        <f>K3480*M3480</f>
        <v>800</v>
      </c>
      <c r="M3480" s="27">
        <v>0.4</v>
      </c>
      <c r="O3480" s="1"/>
      <c r="P3480" s="2"/>
      <c r="Q3480" s="3"/>
      <c r="R3480" s="5"/>
    </row>
    <row r="3481" spans="2:18" x14ac:dyDescent="0.3">
      <c r="B3481" s="22" t="s">
        <v>10</v>
      </c>
      <c r="C3481" s="22">
        <v>1185732</v>
      </c>
      <c r="D3481" s="23">
        <v>44290</v>
      </c>
      <c r="E3481" s="22" t="s">
        <v>130</v>
      </c>
      <c r="F3481" s="22" t="s">
        <v>117</v>
      </c>
      <c r="G3481" s="22" t="s">
        <v>118</v>
      </c>
      <c r="H3481" s="22" t="s">
        <v>15</v>
      </c>
      <c r="I3481" s="24">
        <v>0.4</v>
      </c>
      <c r="J3481" s="25">
        <v>2000</v>
      </c>
      <c r="K3481" s="26">
        <f>I3481*J3481</f>
        <v>800</v>
      </c>
      <c r="L3481" s="26">
        <f>K3481*M3481</f>
        <v>320</v>
      </c>
      <c r="M3481" s="27">
        <v>0.4</v>
      </c>
      <c r="O3481" s="1"/>
      <c r="P3481" s="2"/>
      <c r="Q3481" s="3"/>
      <c r="R3481" s="5"/>
    </row>
    <row r="3482" spans="2:18" x14ac:dyDescent="0.3">
      <c r="B3482" s="22" t="s">
        <v>10</v>
      </c>
      <c r="C3482" s="22">
        <v>1185732</v>
      </c>
      <c r="D3482" s="23">
        <v>44290</v>
      </c>
      <c r="E3482" s="22" t="s">
        <v>130</v>
      </c>
      <c r="F3482" s="22" t="s">
        <v>117</v>
      </c>
      <c r="G3482" s="22" t="s">
        <v>118</v>
      </c>
      <c r="H3482" s="22" t="s">
        <v>13</v>
      </c>
      <c r="I3482" s="24">
        <v>0.30000000000000004</v>
      </c>
      <c r="J3482" s="25">
        <v>2000</v>
      </c>
      <c r="K3482" s="26">
        <f t="shared" ref="K3482:K3485" si="1140">I3482*J3482</f>
        <v>600.00000000000011</v>
      </c>
      <c r="L3482" s="26">
        <f t="shared" ref="L3482:L3485" si="1141">K3482*M3482</f>
        <v>180.00000000000003</v>
      </c>
      <c r="M3482" s="27">
        <v>0.3</v>
      </c>
      <c r="O3482" s="1"/>
      <c r="P3482" s="2"/>
      <c r="Q3482" s="3"/>
      <c r="R3482" s="5"/>
    </row>
    <row r="3483" spans="2:18" x14ac:dyDescent="0.3">
      <c r="B3483" s="22" t="s">
        <v>10</v>
      </c>
      <c r="C3483" s="22">
        <v>1185732</v>
      </c>
      <c r="D3483" s="23">
        <v>44290</v>
      </c>
      <c r="E3483" s="22" t="s">
        <v>130</v>
      </c>
      <c r="F3483" s="22" t="s">
        <v>117</v>
      </c>
      <c r="G3483" s="22" t="s">
        <v>118</v>
      </c>
      <c r="H3483" s="22" t="s">
        <v>14</v>
      </c>
      <c r="I3483" s="24">
        <v>0.35</v>
      </c>
      <c r="J3483" s="25">
        <v>1250</v>
      </c>
      <c r="K3483" s="26">
        <f t="shared" si="1140"/>
        <v>437.5</v>
      </c>
      <c r="L3483" s="26">
        <f t="shared" si="1141"/>
        <v>131.25</v>
      </c>
      <c r="M3483" s="27">
        <v>0.3</v>
      </c>
      <c r="O3483" s="1"/>
      <c r="P3483" s="2"/>
      <c r="Q3483" s="3"/>
      <c r="R3483" s="5"/>
    </row>
    <row r="3484" spans="2:18" x14ac:dyDescent="0.3">
      <c r="B3484" s="22" t="s">
        <v>10</v>
      </c>
      <c r="C3484" s="22">
        <v>1185732</v>
      </c>
      <c r="D3484" s="23">
        <v>44290</v>
      </c>
      <c r="E3484" s="22" t="s">
        <v>130</v>
      </c>
      <c r="F3484" s="22" t="s">
        <v>117</v>
      </c>
      <c r="G3484" s="22" t="s">
        <v>118</v>
      </c>
      <c r="H3484" s="22" t="s">
        <v>16</v>
      </c>
      <c r="I3484" s="24">
        <v>0.5</v>
      </c>
      <c r="J3484" s="25">
        <v>1250</v>
      </c>
      <c r="K3484" s="26">
        <f t="shared" si="1140"/>
        <v>625</v>
      </c>
      <c r="L3484" s="26">
        <f t="shared" si="1141"/>
        <v>187.5</v>
      </c>
      <c r="M3484" s="27">
        <v>0.3</v>
      </c>
      <c r="O3484" s="1"/>
      <c r="P3484" s="2"/>
      <c r="Q3484" s="3"/>
      <c r="R3484" s="5"/>
    </row>
    <row r="3485" spans="2:18" x14ac:dyDescent="0.3">
      <c r="B3485" s="22" t="s">
        <v>10</v>
      </c>
      <c r="C3485" s="22">
        <v>1185732</v>
      </c>
      <c r="D3485" s="23">
        <v>44290</v>
      </c>
      <c r="E3485" s="22" t="s">
        <v>130</v>
      </c>
      <c r="F3485" s="22" t="s">
        <v>117</v>
      </c>
      <c r="G3485" s="22" t="s">
        <v>118</v>
      </c>
      <c r="H3485" s="22" t="s">
        <v>17</v>
      </c>
      <c r="I3485" s="24">
        <v>0.4</v>
      </c>
      <c r="J3485" s="25">
        <v>2750</v>
      </c>
      <c r="K3485" s="26">
        <f t="shared" si="1140"/>
        <v>1100</v>
      </c>
      <c r="L3485" s="26">
        <f t="shared" si="1141"/>
        <v>385</v>
      </c>
      <c r="M3485" s="27">
        <v>0.35</v>
      </c>
      <c r="O3485" s="1"/>
      <c r="P3485" s="2"/>
      <c r="Q3485" s="3"/>
      <c r="R3485" s="5"/>
    </row>
    <row r="3486" spans="2:18" x14ac:dyDescent="0.3">
      <c r="B3486" s="22" t="s">
        <v>10</v>
      </c>
      <c r="C3486" s="22">
        <v>1185732</v>
      </c>
      <c r="D3486" s="23">
        <v>44319</v>
      </c>
      <c r="E3486" s="22" t="s">
        <v>130</v>
      </c>
      <c r="F3486" s="22" t="s">
        <v>117</v>
      </c>
      <c r="G3486" s="22" t="s">
        <v>118</v>
      </c>
      <c r="H3486" s="22" t="s">
        <v>12</v>
      </c>
      <c r="I3486" s="24">
        <v>0.54999999999999993</v>
      </c>
      <c r="J3486" s="25">
        <v>5450</v>
      </c>
      <c r="K3486" s="26">
        <f>I3486*J3486</f>
        <v>2997.4999999999995</v>
      </c>
      <c r="L3486" s="26">
        <f>K3486*M3486</f>
        <v>1198.9999999999998</v>
      </c>
      <c r="M3486" s="27">
        <v>0.4</v>
      </c>
      <c r="O3486" s="1"/>
      <c r="P3486" s="2"/>
      <c r="Q3486" s="3"/>
      <c r="R3486" s="5"/>
    </row>
    <row r="3487" spans="2:18" x14ac:dyDescent="0.3">
      <c r="B3487" s="22" t="s">
        <v>10</v>
      </c>
      <c r="C3487" s="22">
        <v>1185732</v>
      </c>
      <c r="D3487" s="23">
        <v>44319</v>
      </c>
      <c r="E3487" s="22" t="s">
        <v>130</v>
      </c>
      <c r="F3487" s="22" t="s">
        <v>117</v>
      </c>
      <c r="G3487" s="22" t="s">
        <v>118</v>
      </c>
      <c r="H3487" s="22" t="s">
        <v>15</v>
      </c>
      <c r="I3487" s="24">
        <v>0.5</v>
      </c>
      <c r="J3487" s="25">
        <v>2500</v>
      </c>
      <c r="K3487" s="26">
        <f>I3487*J3487</f>
        <v>1250</v>
      </c>
      <c r="L3487" s="26">
        <f>K3487*M3487</f>
        <v>500</v>
      </c>
      <c r="M3487" s="27">
        <v>0.4</v>
      </c>
      <c r="O3487" s="1"/>
      <c r="P3487" s="2"/>
      <c r="Q3487" s="3"/>
      <c r="R3487" s="5"/>
    </row>
    <row r="3488" spans="2:18" x14ac:dyDescent="0.3">
      <c r="B3488" s="22" t="s">
        <v>10</v>
      </c>
      <c r="C3488" s="22">
        <v>1185732</v>
      </c>
      <c r="D3488" s="23">
        <v>44319</v>
      </c>
      <c r="E3488" s="22" t="s">
        <v>130</v>
      </c>
      <c r="F3488" s="22" t="s">
        <v>117</v>
      </c>
      <c r="G3488" s="22" t="s">
        <v>118</v>
      </c>
      <c r="H3488" s="22" t="s">
        <v>13</v>
      </c>
      <c r="I3488" s="24">
        <v>0.45</v>
      </c>
      <c r="J3488" s="25">
        <v>2750</v>
      </c>
      <c r="K3488" s="26">
        <f t="shared" ref="K3488:K3491" si="1142">I3488*J3488</f>
        <v>1237.5</v>
      </c>
      <c r="L3488" s="26">
        <f t="shared" ref="L3488:L3491" si="1143">K3488*M3488</f>
        <v>371.25</v>
      </c>
      <c r="M3488" s="27">
        <v>0.3</v>
      </c>
      <c r="O3488" s="1"/>
      <c r="P3488" s="2"/>
      <c r="Q3488" s="3"/>
      <c r="R3488" s="5"/>
    </row>
    <row r="3489" spans="2:18" x14ac:dyDescent="0.3">
      <c r="B3489" s="22" t="s">
        <v>10</v>
      </c>
      <c r="C3489" s="22">
        <v>1185732</v>
      </c>
      <c r="D3489" s="23">
        <v>44319</v>
      </c>
      <c r="E3489" s="22" t="s">
        <v>130</v>
      </c>
      <c r="F3489" s="22" t="s">
        <v>117</v>
      </c>
      <c r="G3489" s="22" t="s">
        <v>118</v>
      </c>
      <c r="H3489" s="22" t="s">
        <v>14</v>
      </c>
      <c r="I3489" s="24">
        <v>0.45</v>
      </c>
      <c r="J3489" s="25">
        <v>2250</v>
      </c>
      <c r="K3489" s="26">
        <f t="shared" si="1142"/>
        <v>1012.5</v>
      </c>
      <c r="L3489" s="26">
        <f t="shared" si="1143"/>
        <v>303.75</v>
      </c>
      <c r="M3489" s="27">
        <v>0.3</v>
      </c>
      <c r="O3489" s="1"/>
      <c r="P3489" s="2"/>
      <c r="Q3489" s="3"/>
      <c r="R3489" s="5"/>
    </row>
    <row r="3490" spans="2:18" x14ac:dyDescent="0.3">
      <c r="B3490" s="22" t="s">
        <v>10</v>
      </c>
      <c r="C3490" s="22">
        <v>1185732</v>
      </c>
      <c r="D3490" s="23">
        <v>44319</v>
      </c>
      <c r="E3490" s="22" t="s">
        <v>130</v>
      </c>
      <c r="F3490" s="22" t="s">
        <v>117</v>
      </c>
      <c r="G3490" s="22" t="s">
        <v>118</v>
      </c>
      <c r="H3490" s="22" t="s">
        <v>16</v>
      </c>
      <c r="I3490" s="24">
        <v>0.54999999999999993</v>
      </c>
      <c r="J3490" s="25">
        <v>2500</v>
      </c>
      <c r="K3490" s="26">
        <f t="shared" si="1142"/>
        <v>1374.9999999999998</v>
      </c>
      <c r="L3490" s="26">
        <f t="shared" si="1143"/>
        <v>412.49999999999994</v>
      </c>
      <c r="M3490" s="27">
        <v>0.3</v>
      </c>
      <c r="O3490" s="1"/>
      <c r="P3490" s="2"/>
      <c r="Q3490" s="3"/>
      <c r="R3490" s="5"/>
    </row>
    <row r="3491" spans="2:18" x14ac:dyDescent="0.3">
      <c r="B3491" s="22" t="s">
        <v>10</v>
      </c>
      <c r="C3491" s="22">
        <v>1185732</v>
      </c>
      <c r="D3491" s="23">
        <v>44319</v>
      </c>
      <c r="E3491" s="22" t="s">
        <v>130</v>
      </c>
      <c r="F3491" s="22" t="s">
        <v>117</v>
      </c>
      <c r="G3491" s="22" t="s">
        <v>118</v>
      </c>
      <c r="H3491" s="22" t="s">
        <v>17</v>
      </c>
      <c r="I3491" s="24">
        <v>0.6</v>
      </c>
      <c r="J3491" s="25">
        <v>3750</v>
      </c>
      <c r="K3491" s="26">
        <f t="shared" si="1142"/>
        <v>2250</v>
      </c>
      <c r="L3491" s="26">
        <f t="shared" si="1143"/>
        <v>787.5</v>
      </c>
      <c r="M3491" s="27">
        <v>0.35</v>
      </c>
      <c r="O3491" s="1"/>
      <c r="P3491" s="2"/>
      <c r="Q3491" s="3"/>
      <c r="R3491" s="5"/>
    </row>
    <row r="3492" spans="2:18" x14ac:dyDescent="0.3">
      <c r="B3492" s="22" t="s">
        <v>10</v>
      </c>
      <c r="C3492" s="22">
        <v>1185732</v>
      </c>
      <c r="D3492" s="23">
        <v>44352</v>
      </c>
      <c r="E3492" s="22" t="s">
        <v>130</v>
      </c>
      <c r="F3492" s="22" t="s">
        <v>117</v>
      </c>
      <c r="G3492" s="22" t="s">
        <v>118</v>
      </c>
      <c r="H3492" s="22" t="s">
        <v>12</v>
      </c>
      <c r="I3492" s="24">
        <v>0.54999999999999993</v>
      </c>
      <c r="J3492" s="25">
        <v>6250</v>
      </c>
      <c r="K3492" s="26">
        <f>I3492*J3492</f>
        <v>3437.4999999999995</v>
      </c>
      <c r="L3492" s="26">
        <f>K3492*M3492</f>
        <v>1375</v>
      </c>
      <c r="M3492" s="27">
        <v>0.4</v>
      </c>
      <c r="O3492" s="1"/>
      <c r="P3492" s="2"/>
      <c r="Q3492" s="3"/>
      <c r="R3492" s="5"/>
    </row>
    <row r="3493" spans="2:18" x14ac:dyDescent="0.3">
      <c r="B3493" s="22" t="s">
        <v>10</v>
      </c>
      <c r="C3493" s="22">
        <v>1185732</v>
      </c>
      <c r="D3493" s="23">
        <v>44352</v>
      </c>
      <c r="E3493" s="22" t="s">
        <v>130</v>
      </c>
      <c r="F3493" s="22" t="s">
        <v>117</v>
      </c>
      <c r="G3493" s="22" t="s">
        <v>118</v>
      </c>
      <c r="H3493" s="22" t="s">
        <v>15</v>
      </c>
      <c r="I3493" s="24">
        <v>0.5</v>
      </c>
      <c r="J3493" s="25">
        <v>3750</v>
      </c>
      <c r="K3493" s="26">
        <f>I3493*J3493</f>
        <v>1875</v>
      </c>
      <c r="L3493" s="26">
        <f>K3493*M3493</f>
        <v>750</v>
      </c>
      <c r="M3493" s="27">
        <v>0.4</v>
      </c>
      <c r="O3493" s="1"/>
      <c r="P3493" s="2"/>
      <c r="Q3493" s="3"/>
      <c r="R3493" s="5"/>
    </row>
    <row r="3494" spans="2:18" x14ac:dyDescent="0.3">
      <c r="B3494" s="22" t="s">
        <v>10</v>
      </c>
      <c r="C3494" s="22">
        <v>1185732</v>
      </c>
      <c r="D3494" s="23">
        <v>44352</v>
      </c>
      <c r="E3494" s="22" t="s">
        <v>130</v>
      </c>
      <c r="F3494" s="22" t="s">
        <v>117</v>
      </c>
      <c r="G3494" s="22" t="s">
        <v>118</v>
      </c>
      <c r="H3494" s="22" t="s">
        <v>13</v>
      </c>
      <c r="I3494" s="24">
        <v>0.45</v>
      </c>
      <c r="J3494" s="25">
        <v>3000</v>
      </c>
      <c r="K3494" s="26">
        <f t="shared" ref="K3494:K3497" si="1144">I3494*J3494</f>
        <v>1350</v>
      </c>
      <c r="L3494" s="26">
        <f t="shared" ref="L3494:L3497" si="1145">K3494*M3494</f>
        <v>405</v>
      </c>
      <c r="M3494" s="27">
        <v>0.3</v>
      </c>
      <c r="O3494" s="1"/>
      <c r="P3494" s="2"/>
      <c r="Q3494" s="3"/>
      <c r="R3494" s="5"/>
    </row>
    <row r="3495" spans="2:18" x14ac:dyDescent="0.3">
      <c r="B3495" s="22" t="s">
        <v>10</v>
      </c>
      <c r="C3495" s="22">
        <v>1185732</v>
      </c>
      <c r="D3495" s="23">
        <v>44352</v>
      </c>
      <c r="E3495" s="22" t="s">
        <v>130</v>
      </c>
      <c r="F3495" s="22" t="s">
        <v>117</v>
      </c>
      <c r="G3495" s="22" t="s">
        <v>118</v>
      </c>
      <c r="H3495" s="22" t="s">
        <v>14</v>
      </c>
      <c r="I3495" s="24">
        <v>0.45</v>
      </c>
      <c r="J3495" s="25">
        <v>2750</v>
      </c>
      <c r="K3495" s="26">
        <f t="shared" si="1144"/>
        <v>1237.5</v>
      </c>
      <c r="L3495" s="26">
        <f t="shared" si="1145"/>
        <v>371.25</v>
      </c>
      <c r="M3495" s="27">
        <v>0.3</v>
      </c>
      <c r="O3495" s="1"/>
      <c r="P3495" s="2"/>
      <c r="Q3495" s="3"/>
      <c r="R3495" s="5"/>
    </row>
    <row r="3496" spans="2:18" x14ac:dyDescent="0.3">
      <c r="B3496" s="22" t="s">
        <v>10</v>
      </c>
      <c r="C3496" s="22">
        <v>1185732</v>
      </c>
      <c r="D3496" s="23">
        <v>44352</v>
      </c>
      <c r="E3496" s="22" t="s">
        <v>130</v>
      </c>
      <c r="F3496" s="22" t="s">
        <v>117</v>
      </c>
      <c r="G3496" s="22" t="s">
        <v>118</v>
      </c>
      <c r="H3496" s="22" t="s">
        <v>16</v>
      </c>
      <c r="I3496" s="24">
        <v>0.54999999999999993</v>
      </c>
      <c r="J3496" s="25">
        <v>2750</v>
      </c>
      <c r="K3496" s="26">
        <f t="shared" si="1144"/>
        <v>1512.4999999999998</v>
      </c>
      <c r="L3496" s="26">
        <f t="shared" si="1145"/>
        <v>453.74999999999994</v>
      </c>
      <c r="M3496" s="27">
        <v>0.3</v>
      </c>
      <c r="O3496" s="1"/>
      <c r="P3496" s="2"/>
      <c r="Q3496" s="3"/>
      <c r="R3496" s="5"/>
    </row>
    <row r="3497" spans="2:18" x14ac:dyDescent="0.3">
      <c r="B3497" s="22" t="s">
        <v>10</v>
      </c>
      <c r="C3497" s="22">
        <v>1185732</v>
      </c>
      <c r="D3497" s="23">
        <v>44352</v>
      </c>
      <c r="E3497" s="22" t="s">
        <v>130</v>
      </c>
      <c r="F3497" s="22" t="s">
        <v>117</v>
      </c>
      <c r="G3497" s="22" t="s">
        <v>118</v>
      </c>
      <c r="H3497" s="22" t="s">
        <v>17</v>
      </c>
      <c r="I3497" s="24">
        <v>0.6</v>
      </c>
      <c r="J3497" s="25">
        <v>4250</v>
      </c>
      <c r="K3497" s="26">
        <f t="shared" si="1144"/>
        <v>2550</v>
      </c>
      <c r="L3497" s="26">
        <f t="shared" si="1145"/>
        <v>892.5</v>
      </c>
      <c r="M3497" s="27">
        <v>0.35</v>
      </c>
      <c r="O3497" s="1"/>
      <c r="P3497" s="2"/>
      <c r="Q3497" s="3"/>
      <c r="R3497" s="5"/>
    </row>
    <row r="3498" spans="2:18" x14ac:dyDescent="0.3">
      <c r="B3498" s="22" t="s">
        <v>10</v>
      </c>
      <c r="C3498" s="22">
        <v>1185732</v>
      </c>
      <c r="D3498" s="23">
        <v>44380</v>
      </c>
      <c r="E3498" s="22" t="s">
        <v>130</v>
      </c>
      <c r="F3498" s="22" t="s">
        <v>117</v>
      </c>
      <c r="G3498" s="22" t="s">
        <v>118</v>
      </c>
      <c r="H3498" s="22" t="s">
        <v>12</v>
      </c>
      <c r="I3498" s="24">
        <v>0.54999999999999993</v>
      </c>
      <c r="J3498" s="25">
        <v>6500</v>
      </c>
      <c r="K3498" s="26">
        <f>I3498*J3498</f>
        <v>3574.9999999999995</v>
      </c>
      <c r="L3498" s="26">
        <f>K3498*M3498</f>
        <v>1430</v>
      </c>
      <c r="M3498" s="27">
        <v>0.4</v>
      </c>
      <c r="O3498" s="1"/>
      <c r="P3498" s="2"/>
      <c r="Q3498" s="3"/>
      <c r="R3498" s="5"/>
    </row>
    <row r="3499" spans="2:18" x14ac:dyDescent="0.3">
      <c r="B3499" s="22" t="s">
        <v>10</v>
      </c>
      <c r="C3499" s="22">
        <v>1185732</v>
      </c>
      <c r="D3499" s="23">
        <v>44380</v>
      </c>
      <c r="E3499" s="22" t="s">
        <v>130</v>
      </c>
      <c r="F3499" s="22" t="s">
        <v>117</v>
      </c>
      <c r="G3499" s="22" t="s">
        <v>118</v>
      </c>
      <c r="H3499" s="22" t="s">
        <v>15</v>
      </c>
      <c r="I3499" s="24">
        <v>0.5</v>
      </c>
      <c r="J3499" s="25">
        <v>4000</v>
      </c>
      <c r="K3499" s="26">
        <f>I3499*J3499</f>
        <v>2000</v>
      </c>
      <c r="L3499" s="26">
        <f>K3499*M3499</f>
        <v>800</v>
      </c>
      <c r="M3499" s="27">
        <v>0.4</v>
      </c>
      <c r="O3499" s="1"/>
      <c r="P3499" s="2"/>
      <c r="Q3499" s="3"/>
      <c r="R3499" s="5"/>
    </row>
    <row r="3500" spans="2:18" x14ac:dyDescent="0.3">
      <c r="B3500" s="22" t="s">
        <v>10</v>
      </c>
      <c r="C3500" s="22">
        <v>1185732</v>
      </c>
      <c r="D3500" s="23">
        <v>44380</v>
      </c>
      <c r="E3500" s="22" t="s">
        <v>130</v>
      </c>
      <c r="F3500" s="22" t="s">
        <v>117</v>
      </c>
      <c r="G3500" s="22" t="s">
        <v>118</v>
      </c>
      <c r="H3500" s="22" t="s">
        <v>13</v>
      </c>
      <c r="I3500" s="24">
        <v>0.45</v>
      </c>
      <c r="J3500" s="25">
        <v>3250</v>
      </c>
      <c r="K3500" s="26">
        <f t="shared" ref="K3500:K3503" si="1146">I3500*J3500</f>
        <v>1462.5</v>
      </c>
      <c r="L3500" s="26">
        <f t="shared" ref="L3500:L3503" si="1147">K3500*M3500</f>
        <v>438.75</v>
      </c>
      <c r="M3500" s="27">
        <v>0.3</v>
      </c>
      <c r="O3500" s="1"/>
      <c r="P3500" s="2"/>
      <c r="Q3500" s="3"/>
      <c r="R3500" s="5"/>
    </row>
    <row r="3501" spans="2:18" x14ac:dyDescent="0.3">
      <c r="B3501" s="22" t="s">
        <v>10</v>
      </c>
      <c r="C3501" s="22">
        <v>1185732</v>
      </c>
      <c r="D3501" s="23">
        <v>44380</v>
      </c>
      <c r="E3501" s="22" t="s">
        <v>130</v>
      </c>
      <c r="F3501" s="22" t="s">
        <v>117</v>
      </c>
      <c r="G3501" s="22" t="s">
        <v>118</v>
      </c>
      <c r="H3501" s="22" t="s">
        <v>14</v>
      </c>
      <c r="I3501" s="24">
        <v>0.45</v>
      </c>
      <c r="J3501" s="25">
        <v>2750</v>
      </c>
      <c r="K3501" s="26">
        <f t="shared" si="1146"/>
        <v>1237.5</v>
      </c>
      <c r="L3501" s="26">
        <f t="shared" si="1147"/>
        <v>371.25</v>
      </c>
      <c r="M3501" s="27">
        <v>0.3</v>
      </c>
      <c r="O3501" s="1"/>
      <c r="P3501" s="2"/>
      <c r="Q3501" s="3"/>
      <c r="R3501" s="5"/>
    </row>
    <row r="3502" spans="2:18" x14ac:dyDescent="0.3">
      <c r="B3502" s="22" t="s">
        <v>10</v>
      </c>
      <c r="C3502" s="22">
        <v>1185732</v>
      </c>
      <c r="D3502" s="23">
        <v>44380</v>
      </c>
      <c r="E3502" s="22" t="s">
        <v>130</v>
      </c>
      <c r="F3502" s="22" t="s">
        <v>117</v>
      </c>
      <c r="G3502" s="22" t="s">
        <v>118</v>
      </c>
      <c r="H3502" s="22" t="s">
        <v>16</v>
      </c>
      <c r="I3502" s="24">
        <v>0.54999999999999993</v>
      </c>
      <c r="J3502" s="25">
        <v>3000</v>
      </c>
      <c r="K3502" s="26">
        <f t="shared" si="1146"/>
        <v>1649.9999999999998</v>
      </c>
      <c r="L3502" s="26">
        <f t="shared" si="1147"/>
        <v>494.99999999999989</v>
      </c>
      <c r="M3502" s="27">
        <v>0.3</v>
      </c>
      <c r="O3502" s="1"/>
      <c r="P3502" s="2"/>
      <c r="Q3502" s="3"/>
      <c r="R3502" s="5"/>
    </row>
    <row r="3503" spans="2:18" x14ac:dyDescent="0.3">
      <c r="B3503" s="22" t="s">
        <v>10</v>
      </c>
      <c r="C3503" s="22">
        <v>1185732</v>
      </c>
      <c r="D3503" s="23">
        <v>44380</v>
      </c>
      <c r="E3503" s="22" t="s">
        <v>130</v>
      </c>
      <c r="F3503" s="22" t="s">
        <v>117</v>
      </c>
      <c r="G3503" s="22" t="s">
        <v>118</v>
      </c>
      <c r="H3503" s="22" t="s">
        <v>17</v>
      </c>
      <c r="I3503" s="24">
        <v>0.6</v>
      </c>
      <c r="J3503" s="25">
        <v>4750</v>
      </c>
      <c r="K3503" s="26">
        <f t="shared" si="1146"/>
        <v>2850</v>
      </c>
      <c r="L3503" s="26">
        <f t="shared" si="1147"/>
        <v>997.49999999999989</v>
      </c>
      <c r="M3503" s="27">
        <v>0.35</v>
      </c>
      <c r="O3503" s="1"/>
      <c r="P3503" s="2"/>
      <c r="Q3503" s="3"/>
      <c r="R3503" s="5"/>
    </row>
    <row r="3504" spans="2:18" x14ac:dyDescent="0.3">
      <c r="B3504" s="22" t="s">
        <v>10</v>
      </c>
      <c r="C3504" s="22">
        <v>1185732</v>
      </c>
      <c r="D3504" s="23">
        <v>44412</v>
      </c>
      <c r="E3504" s="22" t="s">
        <v>130</v>
      </c>
      <c r="F3504" s="22" t="s">
        <v>117</v>
      </c>
      <c r="G3504" s="22" t="s">
        <v>118</v>
      </c>
      <c r="H3504" s="22" t="s">
        <v>12</v>
      </c>
      <c r="I3504" s="24">
        <v>0.54999999999999993</v>
      </c>
      <c r="J3504" s="25">
        <v>6250</v>
      </c>
      <c r="K3504" s="26">
        <f>I3504*J3504</f>
        <v>3437.4999999999995</v>
      </c>
      <c r="L3504" s="26">
        <f>K3504*M3504</f>
        <v>1375</v>
      </c>
      <c r="M3504" s="27">
        <v>0.4</v>
      </c>
      <c r="O3504" s="1"/>
      <c r="P3504" s="2"/>
      <c r="Q3504" s="3"/>
      <c r="R3504" s="5"/>
    </row>
    <row r="3505" spans="2:18" x14ac:dyDescent="0.3">
      <c r="B3505" s="22" t="s">
        <v>10</v>
      </c>
      <c r="C3505" s="22">
        <v>1185732</v>
      </c>
      <c r="D3505" s="23">
        <v>44412</v>
      </c>
      <c r="E3505" s="22" t="s">
        <v>130</v>
      </c>
      <c r="F3505" s="22" t="s">
        <v>117</v>
      </c>
      <c r="G3505" s="22" t="s">
        <v>118</v>
      </c>
      <c r="H3505" s="22" t="s">
        <v>15</v>
      </c>
      <c r="I3505" s="24">
        <v>0.5</v>
      </c>
      <c r="J3505" s="25">
        <v>4000</v>
      </c>
      <c r="K3505" s="26">
        <f>I3505*J3505</f>
        <v>2000</v>
      </c>
      <c r="L3505" s="26">
        <f>K3505*M3505</f>
        <v>800</v>
      </c>
      <c r="M3505" s="27">
        <v>0.4</v>
      </c>
      <c r="O3505" s="1"/>
      <c r="P3505" s="2"/>
      <c r="Q3505" s="3"/>
      <c r="R3505" s="5"/>
    </row>
    <row r="3506" spans="2:18" x14ac:dyDescent="0.3">
      <c r="B3506" s="22" t="s">
        <v>10</v>
      </c>
      <c r="C3506" s="22">
        <v>1185732</v>
      </c>
      <c r="D3506" s="23">
        <v>44412</v>
      </c>
      <c r="E3506" s="22" t="s">
        <v>130</v>
      </c>
      <c r="F3506" s="22" t="s">
        <v>117</v>
      </c>
      <c r="G3506" s="22" t="s">
        <v>118</v>
      </c>
      <c r="H3506" s="22" t="s">
        <v>13</v>
      </c>
      <c r="I3506" s="24">
        <v>0.45</v>
      </c>
      <c r="J3506" s="25">
        <v>3250</v>
      </c>
      <c r="K3506" s="26">
        <f t="shared" ref="K3506:K3509" si="1148">I3506*J3506</f>
        <v>1462.5</v>
      </c>
      <c r="L3506" s="26">
        <f t="shared" ref="L3506:L3509" si="1149">K3506*M3506</f>
        <v>438.75</v>
      </c>
      <c r="M3506" s="27">
        <v>0.3</v>
      </c>
      <c r="O3506" s="1"/>
      <c r="P3506" s="2"/>
      <c r="Q3506" s="3"/>
      <c r="R3506" s="5"/>
    </row>
    <row r="3507" spans="2:18" x14ac:dyDescent="0.3">
      <c r="B3507" s="22" t="s">
        <v>10</v>
      </c>
      <c r="C3507" s="22">
        <v>1185732</v>
      </c>
      <c r="D3507" s="23">
        <v>44412</v>
      </c>
      <c r="E3507" s="22" t="s">
        <v>130</v>
      </c>
      <c r="F3507" s="22" t="s">
        <v>117</v>
      </c>
      <c r="G3507" s="22" t="s">
        <v>118</v>
      </c>
      <c r="H3507" s="22" t="s">
        <v>14</v>
      </c>
      <c r="I3507" s="24">
        <v>0.45</v>
      </c>
      <c r="J3507" s="25">
        <v>2250</v>
      </c>
      <c r="K3507" s="26">
        <f t="shared" si="1148"/>
        <v>1012.5</v>
      </c>
      <c r="L3507" s="26">
        <f t="shared" si="1149"/>
        <v>303.75</v>
      </c>
      <c r="M3507" s="27">
        <v>0.3</v>
      </c>
      <c r="O3507" s="1"/>
      <c r="P3507" s="2"/>
      <c r="Q3507" s="3"/>
      <c r="R3507" s="5"/>
    </row>
    <row r="3508" spans="2:18" x14ac:dyDescent="0.3">
      <c r="B3508" s="22" t="s">
        <v>10</v>
      </c>
      <c r="C3508" s="22">
        <v>1185732</v>
      </c>
      <c r="D3508" s="23">
        <v>44412</v>
      </c>
      <c r="E3508" s="22" t="s">
        <v>130</v>
      </c>
      <c r="F3508" s="22" t="s">
        <v>117</v>
      </c>
      <c r="G3508" s="22" t="s">
        <v>118</v>
      </c>
      <c r="H3508" s="22" t="s">
        <v>16</v>
      </c>
      <c r="I3508" s="24">
        <v>0.54999999999999993</v>
      </c>
      <c r="J3508" s="25">
        <v>2000</v>
      </c>
      <c r="K3508" s="26">
        <f t="shared" si="1148"/>
        <v>1099.9999999999998</v>
      </c>
      <c r="L3508" s="26">
        <f t="shared" si="1149"/>
        <v>329.99999999999994</v>
      </c>
      <c r="M3508" s="27">
        <v>0.3</v>
      </c>
      <c r="O3508" s="1"/>
      <c r="P3508" s="2"/>
      <c r="Q3508" s="3"/>
      <c r="R3508" s="5"/>
    </row>
    <row r="3509" spans="2:18" x14ac:dyDescent="0.3">
      <c r="B3509" s="22" t="s">
        <v>10</v>
      </c>
      <c r="C3509" s="22">
        <v>1185732</v>
      </c>
      <c r="D3509" s="23">
        <v>44412</v>
      </c>
      <c r="E3509" s="22" t="s">
        <v>130</v>
      </c>
      <c r="F3509" s="22" t="s">
        <v>117</v>
      </c>
      <c r="G3509" s="22" t="s">
        <v>118</v>
      </c>
      <c r="H3509" s="22" t="s">
        <v>17</v>
      </c>
      <c r="I3509" s="24">
        <v>0.6</v>
      </c>
      <c r="J3509" s="25">
        <v>3750</v>
      </c>
      <c r="K3509" s="26">
        <f t="shared" si="1148"/>
        <v>2250</v>
      </c>
      <c r="L3509" s="26">
        <f t="shared" si="1149"/>
        <v>787.5</v>
      </c>
      <c r="M3509" s="27">
        <v>0.35</v>
      </c>
      <c r="O3509" s="1"/>
      <c r="P3509" s="2"/>
      <c r="Q3509" s="3"/>
      <c r="R3509" s="5"/>
    </row>
    <row r="3510" spans="2:18" x14ac:dyDescent="0.3">
      <c r="B3510" s="22" t="s">
        <v>10</v>
      </c>
      <c r="C3510" s="22">
        <v>1185732</v>
      </c>
      <c r="D3510" s="23">
        <v>44442</v>
      </c>
      <c r="E3510" s="22" t="s">
        <v>130</v>
      </c>
      <c r="F3510" s="22" t="s">
        <v>117</v>
      </c>
      <c r="G3510" s="22" t="s">
        <v>118</v>
      </c>
      <c r="H3510" s="22" t="s">
        <v>12</v>
      </c>
      <c r="I3510" s="24">
        <v>0.54999999999999993</v>
      </c>
      <c r="J3510" s="25">
        <v>5000</v>
      </c>
      <c r="K3510" s="26">
        <f>I3510*J3510</f>
        <v>2749.9999999999995</v>
      </c>
      <c r="L3510" s="26">
        <f>K3510*M3510</f>
        <v>1099.9999999999998</v>
      </c>
      <c r="M3510" s="27">
        <v>0.4</v>
      </c>
      <c r="O3510" s="1"/>
      <c r="P3510" s="2"/>
      <c r="Q3510" s="3"/>
      <c r="R3510" s="5"/>
    </row>
    <row r="3511" spans="2:18" x14ac:dyDescent="0.3">
      <c r="B3511" s="22" t="s">
        <v>10</v>
      </c>
      <c r="C3511" s="22">
        <v>1185732</v>
      </c>
      <c r="D3511" s="23">
        <v>44442</v>
      </c>
      <c r="E3511" s="22" t="s">
        <v>130</v>
      </c>
      <c r="F3511" s="22" t="s">
        <v>117</v>
      </c>
      <c r="G3511" s="22" t="s">
        <v>118</v>
      </c>
      <c r="H3511" s="22" t="s">
        <v>15</v>
      </c>
      <c r="I3511" s="24">
        <v>0.5</v>
      </c>
      <c r="J3511" s="25">
        <v>3000</v>
      </c>
      <c r="K3511" s="26">
        <f>I3511*J3511</f>
        <v>1500</v>
      </c>
      <c r="L3511" s="26">
        <f>K3511*M3511</f>
        <v>600</v>
      </c>
      <c r="M3511" s="27">
        <v>0.4</v>
      </c>
      <c r="O3511" s="1"/>
      <c r="P3511" s="2"/>
      <c r="Q3511" s="3"/>
      <c r="R3511" s="5"/>
    </row>
    <row r="3512" spans="2:18" x14ac:dyDescent="0.3">
      <c r="B3512" s="22" t="s">
        <v>10</v>
      </c>
      <c r="C3512" s="22">
        <v>1185732</v>
      </c>
      <c r="D3512" s="23">
        <v>44442</v>
      </c>
      <c r="E3512" s="22" t="s">
        <v>130</v>
      </c>
      <c r="F3512" s="22" t="s">
        <v>117</v>
      </c>
      <c r="G3512" s="22" t="s">
        <v>118</v>
      </c>
      <c r="H3512" s="22" t="s">
        <v>13</v>
      </c>
      <c r="I3512" s="24">
        <v>0.45</v>
      </c>
      <c r="J3512" s="25">
        <v>2000</v>
      </c>
      <c r="K3512" s="26">
        <f t="shared" ref="K3512:K3515" si="1150">I3512*J3512</f>
        <v>900</v>
      </c>
      <c r="L3512" s="26">
        <f t="shared" ref="L3512:L3515" si="1151">K3512*M3512</f>
        <v>270</v>
      </c>
      <c r="M3512" s="27">
        <v>0.3</v>
      </c>
      <c r="O3512" s="1"/>
      <c r="P3512" s="2"/>
      <c r="Q3512" s="3"/>
      <c r="R3512" s="5"/>
    </row>
    <row r="3513" spans="2:18" x14ac:dyDescent="0.3">
      <c r="B3513" s="22" t="s">
        <v>10</v>
      </c>
      <c r="C3513" s="22">
        <v>1185732</v>
      </c>
      <c r="D3513" s="23">
        <v>44442</v>
      </c>
      <c r="E3513" s="22" t="s">
        <v>130</v>
      </c>
      <c r="F3513" s="22" t="s">
        <v>117</v>
      </c>
      <c r="G3513" s="22" t="s">
        <v>118</v>
      </c>
      <c r="H3513" s="22" t="s">
        <v>14</v>
      </c>
      <c r="I3513" s="24">
        <v>0.45</v>
      </c>
      <c r="J3513" s="25">
        <v>1750</v>
      </c>
      <c r="K3513" s="26">
        <f t="shared" si="1150"/>
        <v>787.5</v>
      </c>
      <c r="L3513" s="26">
        <f t="shared" si="1151"/>
        <v>236.25</v>
      </c>
      <c r="M3513" s="27">
        <v>0.3</v>
      </c>
      <c r="O3513" s="1"/>
      <c r="P3513" s="2"/>
      <c r="Q3513" s="3"/>
      <c r="R3513" s="5"/>
    </row>
    <row r="3514" spans="2:18" x14ac:dyDescent="0.3">
      <c r="B3514" s="22" t="s">
        <v>10</v>
      </c>
      <c r="C3514" s="22">
        <v>1185732</v>
      </c>
      <c r="D3514" s="23">
        <v>44442</v>
      </c>
      <c r="E3514" s="22" t="s">
        <v>130</v>
      </c>
      <c r="F3514" s="22" t="s">
        <v>117</v>
      </c>
      <c r="G3514" s="22" t="s">
        <v>118</v>
      </c>
      <c r="H3514" s="22" t="s">
        <v>16</v>
      </c>
      <c r="I3514" s="24">
        <v>0.54999999999999993</v>
      </c>
      <c r="J3514" s="25">
        <v>1750</v>
      </c>
      <c r="K3514" s="26">
        <f t="shared" si="1150"/>
        <v>962.49999999999989</v>
      </c>
      <c r="L3514" s="26">
        <f t="shared" si="1151"/>
        <v>288.74999999999994</v>
      </c>
      <c r="M3514" s="27">
        <v>0.3</v>
      </c>
      <c r="O3514" s="1"/>
      <c r="P3514" s="2"/>
      <c r="Q3514" s="3"/>
      <c r="R3514" s="5"/>
    </row>
    <row r="3515" spans="2:18" x14ac:dyDescent="0.3">
      <c r="B3515" s="22" t="s">
        <v>10</v>
      </c>
      <c r="C3515" s="22">
        <v>1185732</v>
      </c>
      <c r="D3515" s="23">
        <v>44442</v>
      </c>
      <c r="E3515" s="22" t="s">
        <v>130</v>
      </c>
      <c r="F3515" s="22" t="s">
        <v>117</v>
      </c>
      <c r="G3515" s="22" t="s">
        <v>118</v>
      </c>
      <c r="H3515" s="22" t="s">
        <v>17</v>
      </c>
      <c r="I3515" s="24">
        <v>0.6</v>
      </c>
      <c r="J3515" s="25">
        <v>2750</v>
      </c>
      <c r="K3515" s="26">
        <f t="shared" si="1150"/>
        <v>1650</v>
      </c>
      <c r="L3515" s="26">
        <f t="shared" si="1151"/>
        <v>577.5</v>
      </c>
      <c r="M3515" s="27">
        <v>0.35</v>
      </c>
      <c r="O3515" s="1"/>
      <c r="P3515" s="2"/>
      <c r="Q3515" s="3"/>
      <c r="R3515" s="5"/>
    </row>
    <row r="3516" spans="2:18" x14ac:dyDescent="0.3">
      <c r="B3516" s="22" t="s">
        <v>10</v>
      </c>
      <c r="C3516" s="22">
        <v>1185732</v>
      </c>
      <c r="D3516" s="23">
        <v>44474</v>
      </c>
      <c r="E3516" s="22" t="s">
        <v>130</v>
      </c>
      <c r="F3516" s="22" t="s">
        <v>117</v>
      </c>
      <c r="G3516" s="22" t="s">
        <v>118</v>
      </c>
      <c r="H3516" s="22" t="s">
        <v>12</v>
      </c>
      <c r="I3516" s="24">
        <v>0.6</v>
      </c>
      <c r="J3516" s="25">
        <v>4500</v>
      </c>
      <c r="K3516" s="26">
        <f>I3516*J3516</f>
        <v>2700</v>
      </c>
      <c r="L3516" s="26">
        <f>K3516*M3516</f>
        <v>1080</v>
      </c>
      <c r="M3516" s="27">
        <v>0.4</v>
      </c>
      <c r="O3516" s="1"/>
      <c r="P3516" s="2"/>
      <c r="Q3516" s="3"/>
      <c r="R3516" s="5"/>
    </row>
    <row r="3517" spans="2:18" x14ac:dyDescent="0.3">
      <c r="B3517" s="22" t="s">
        <v>10</v>
      </c>
      <c r="C3517" s="22">
        <v>1185732</v>
      </c>
      <c r="D3517" s="23">
        <v>44474</v>
      </c>
      <c r="E3517" s="22" t="s">
        <v>130</v>
      </c>
      <c r="F3517" s="22" t="s">
        <v>117</v>
      </c>
      <c r="G3517" s="22" t="s">
        <v>118</v>
      </c>
      <c r="H3517" s="22" t="s">
        <v>15</v>
      </c>
      <c r="I3517" s="24">
        <v>0.55000000000000004</v>
      </c>
      <c r="J3517" s="25">
        <v>2750</v>
      </c>
      <c r="K3517" s="26">
        <f>I3517*J3517</f>
        <v>1512.5000000000002</v>
      </c>
      <c r="L3517" s="26">
        <f>K3517*M3517</f>
        <v>605.00000000000011</v>
      </c>
      <c r="M3517" s="27">
        <v>0.4</v>
      </c>
      <c r="O3517" s="1"/>
      <c r="P3517" s="2"/>
      <c r="Q3517" s="3"/>
      <c r="R3517" s="5"/>
    </row>
    <row r="3518" spans="2:18" x14ac:dyDescent="0.3">
      <c r="B3518" s="22" t="s">
        <v>10</v>
      </c>
      <c r="C3518" s="22">
        <v>1185732</v>
      </c>
      <c r="D3518" s="23">
        <v>44474</v>
      </c>
      <c r="E3518" s="22" t="s">
        <v>130</v>
      </c>
      <c r="F3518" s="22" t="s">
        <v>117</v>
      </c>
      <c r="G3518" s="22" t="s">
        <v>118</v>
      </c>
      <c r="H3518" s="22" t="s">
        <v>13</v>
      </c>
      <c r="I3518" s="24">
        <v>0.55000000000000004</v>
      </c>
      <c r="J3518" s="25">
        <v>1750</v>
      </c>
      <c r="K3518" s="26">
        <f t="shared" ref="K3518:K3521" si="1152">I3518*J3518</f>
        <v>962.50000000000011</v>
      </c>
      <c r="L3518" s="26">
        <f t="shared" ref="L3518:L3521" si="1153">K3518*M3518</f>
        <v>288.75</v>
      </c>
      <c r="M3518" s="27">
        <v>0.3</v>
      </c>
      <c r="O3518" s="1"/>
      <c r="P3518" s="2"/>
      <c r="Q3518" s="3"/>
      <c r="R3518" s="5"/>
    </row>
    <row r="3519" spans="2:18" x14ac:dyDescent="0.3">
      <c r="B3519" s="22" t="s">
        <v>10</v>
      </c>
      <c r="C3519" s="22">
        <v>1185732</v>
      </c>
      <c r="D3519" s="23">
        <v>44474</v>
      </c>
      <c r="E3519" s="22" t="s">
        <v>130</v>
      </c>
      <c r="F3519" s="22" t="s">
        <v>117</v>
      </c>
      <c r="G3519" s="22" t="s">
        <v>118</v>
      </c>
      <c r="H3519" s="22" t="s">
        <v>14</v>
      </c>
      <c r="I3519" s="24">
        <v>0.55000000000000004</v>
      </c>
      <c r="J3519" s="25">
        <v>1500</v>
      </c>
      <c r="K3519" s="26">
        <f t="shared" si="1152"/>
        <v>825.00000000000011</v>
      </c>
      <c r="L3519" s="26">
        <f t="shared" si="1153"/>
        <v>247.50000000000003</v>
      </c>
      <c r="M3519" s="27">
        <v>0.3</v>
      </c>
      <c r="O3519" s="1"/>
      <c r="P3519" s="2"/>
      <c r="Q3519" s="3"/>
      <c r="R3519" s="5"/>
    </row>
    <row r="3520" spans="2:18" x14ac:dyDescent="0.3">
      <c r="B3520" s="22" t="s">
        <v>10</v>
      </c>
      <c r="C3520" s="22">
        <v>1185732</v>
      </c>
      <c r="D3520" s="23">
        <v>44474</v>
      </c>
      <c r="E3520" s="22" t="s">
        <v>130</v>
      </c>
      <c r="F3520" s="22" t="s">
        <v>117</v>
      </c>
      <c r="G3520" s="22" t="s">
        <v>118</v>
      </c>
      <c r="H3520" s="22" t="s">
        <v>16</v>
      </c>
      <c r="I3520" s="24">
        <v>0.65</v>
      </c>
      <c r="J3520" s="25">
        <v>1500</v>
      </c>
      <c r="K3520" s="26">
        <f t="shared" si="1152"/>
        <v>975</v>
      </c>
      <c r="L3520" s="26">
        <f t="shared" si="1153"/>
        <v>292.5</v>
      </c>
      <c r="M3520" s="27">
        <v>0.3</v>
      </c>
      <c r="O3520" s="1"/>
      <c r="P3520" s="2"/>
      <c r="Q3520" s="3"/>
      <c r="R3520" s="5"/>
    </row>
    <row r="3521" spans="1:18" x14ac:dyDescent="0.3">
      <c r="B3521" s="22" t="s">
        <v>10</v>
      </c>
      <c r="C3521" s="22">
        <v>1185732</v>
      </c>
      <c r="D3521" s="23">
        <v>44474</v>
      </c>
      <c r="E3521" s="22" t="s">
        <v>130</v>
      </c>
      <c r="F3521" s="22" t="s">
        <v>117</v>
      </c>
      <c r="G3521" s="22" t="s">
        <v>118</v>
      </c>
      <c r="H3521" s="22" t="s">
        <v>17</v>
      </c>
      <c r="I3521" s="24">
        <v>0.7</v>
      </c>
      <c r="J3521" s="25">
        <v>2750</v>
      </c>
      <c r="K3521" s="26">
        <f t="shared" si="1152"/>
        <v>1924.9999999999998</v>
      </c>
      <c r="L3521" s="26">
        <f t="shared" si="1153"/>
        <v>673.74999999999989</v>
      </c>
      <c r="M3521" s="27">
        <v>0.35</v>
      </c>
      <c r="O3521" s="1"/>
      <c r="P3521" s="2"/>
      <c r="Q3521" s="3"/>
      <c r="R3521" s="5"/>
    </row>
    <row r="3522" spans="1:18" x14ac:dyDescent="0.3">
      <c r="B3522" s="22" t="s">
        <v>10</v>
      </c>
      <c r="C3522" s="22">
        <v>1185732</v>
      </c>
      <c r="D3522" s="23">
        <v>44504</v>
      </c>
      <c r="E3522" s="22" t="s">
        <v>130</v>
      </c>
      <c r="F3522" s="22" t="s">
        <v>117</v>
      </c>
      <c r="G3522" s="22" t="s">
        <v>118</v>
      </c>
      <c r="H3522" s="22" t="s">
        <v>12</v>
      </c>
      <c r="I3522" s="24">
        <v>0.65</v>
      </c>
      <c r="J3522" s="25">
        <v>4250</v>
      </c>
      <c r="K3522" s="26">
        <f>I3522*J3522</f>
        <v>2762.5</v>
      </c>
      <c r="L3522" s="26">
        <f>K3522*M3522</f>
        <v>1105</v>
      </c>
      <c r="M3522" s="27">
        <v>0.4</v>
      </c>
      <c r="O3522" s="1"/>
      <c r="P3522" s="2"/>
      <c r="Q3522" s="3"/>
      <c r="R3522" s="5"/>
    </row>
    <row r="3523" spans="1:18" x14ac:dyDescent="0.3">
      <c r="B3523" s="22" t="s">
        <v>10</v>
      </c>
      <c r="C3523" s="22">
        <v>1185732</v>
      </c>
      <c r="D3523" s="23">
        <v>44504</v>
      </c>
      <c r="E3523" s="22" t="s">
        <v>130</v>
      </c>
      <c r="F3523" s="22" t="s">
        <v>117</v>
      </c>
      <c r="G3523" s="22" t="s">
        <v>118</v>
      </c>
      <c r="H3523" s="22" t="s">
        <v>15</v>
      </c>
      <c r="I3523" s="24">
        <v>0.55000000000000004</v>
      </c>
      <c r="J3523" s="25">
        <v>3000</v>
      </c>
      <c r="K3523" s="26">
        <f>I3523*J3523</f>
        <v>1650.0000000000002</v>
      </c>
      <c r="L3523" s="26">
        <f>K3523*M3523</f>
        <v>660.00000000000011</v>
      </c>
      <c r="M3523" s="27">
        <v>0.4</v>
      </c>
      <c r="O3523" s="1"/>
      <c r="P3523" s="2"/>
      <c r="Q3523" s="3"/>
      <c r="R3523" s="5"/>
    </row>
    <row r="3524" spans="1:18" x14ac:dyDescent="0.3">
      <c r="B3524" s="22" t="s">
        <v>10</v>
      </c>
      <c r="C3524" s="22">
        <v>1185732</v>
      </c>
      <c r="D3524" s="23">
        <v>44504</v>
      </c>
      <c r="E3524" s="22" t="s">
        <v>130</v>
      </c>
      <c r="F3524" s="22" t="s">
        <v>117</v>
      </c>
      <c r="G3524" s="22" t="s">
        <v>118</v>
      </c>
      <c r="H3524" s="22" t="s">
        <v>13</v>
      </c>
      <c r="I3524" s="24">
        <v>0.55000000000000004</v>
      </c>
      <c r="J3524" s="25">
        <v>2950</v>
      </c>
      <c r="K3524" s="26">
        <f t="shared" ref="K3524:K3527" si="1154">I3524*J3524</f>
        <v>1622.5000000000002</v>
      </c>
      <c r="L3524" s="26">
        <f t="shared" ref="L3524:L3527" si="1155">K3524*M3524</f>
        <v>486.75000000000006</v>
      </c>
      <c r="M3524" s="27">
        <v>0.3</v>
      </c>
      <c r="O3524" s="1"/>
      <c r="P3524" s="2"/>
      <c r="Q3524" s="3"/>
      <c r="R3524" s="5"/>
    </row>
    <row r="3525" spans="1:18" x14ac:dyDescent="0.3">
      <c r="B3525" s="22" t="s">
        <v>10</v>
      </c>
      <c r="C3525" s="22">
        <v>1185732</v>
      </c>
      <c r="D3525" s="23">
        <v>44504</v>
      </c>
      <c r="E3525" s="22" t="s">
        <v>130</v>
      </c>
      <c r="F3525" s="22" t="s">
        <v>117</v>
      </c>
      <c r="G3525" s="22" t="s">
        <v>118</v>
      </c>
      <c r="H3525" s="22" t="s">
        <v>14</v>
      </c>
      <c r="I3525" s="24">
        <v>0.55000000000000004</v>
      </c>
      <c r="J3525" s="25">
        <v>2750</v>
      </c>
      <c r="K3525" s="26">
        <f t="shared" si="1154"/>
        <v>1512.5000000000002</v>
      </c>
      <c r="L3525" s="26">
        <f t="shared" si="1155"/>
        <v>453.75000000000006</v>
      </c>
      <c r="M3525" s="27">
        <v>0.3</v>
      </c>
      <c r="O3525" s="1"/>
      <c r="P3525" s="2"/>
      <c r="Q3525" s="3"/>
      <c r="R3525" s="5"/>
    </row>
    <row r="3526" spans="1:18" x14ac:dyDescent="0.3">
      <c r="B3526" s="22" t="s">
        <v>10</v>
      </c>
      <c r="C3526" s="22">
        <v>1185732</v>
      </c>
      <c r="D3526" s="23">
        <v>44504</v>
      </c>
      <c r="E3526" s="22" t="s">
        <v>130</v>
      </c>
      <c r="F3526" s="22" t="s">
        <v>117</v>
      </c>
      <c r="G3526" s="22" t="s">
        <v>118</v>
      </c>
      <c r="H3526" s="22" t="s">
        <v>16</v>
      </c>
      <c r="I3526" s="24">
        <v>0.65</v>
      </c>
      <c r="J3526" s="25">
        <v>2500</v>
      </c>
      <c r="K3526" s="26">
        <f t="shared" si="1154"/>
        <v>1625</v>
      </c>
      <c r="L3526" s="26">
        <f t="shared" si="1155"/>
        <v>487.5</v>
      </c>
      <c r="M3526" s="27">
        <v>0.3</v>
      </c>
      <c r="O3526" s="1"/>
      <c r="P3526" s="2"/>
      <c r="Q3526" s="3"/>
      <c r="R3526" s="5"/>
    </row>
    <row r="3527" spans="1:18" x14ac:dyDescent="0.3">
      <c r="B3527" s="22" t="s">
        <v>10</v>
      </c>
      <c r="C3527" s="22">
        <v>1185732</v>
      </c>
      <c r="D3527" s="23">
        <v>44504</v>
      </c>
      <c r="E3527" s="22" t="s">
        <v>130</v>
      </c>
      <c r="F3527" s="22" t="s">
        <v>117</v>
      </c>
      <c r="G3527" s="22" t="s">
        <v>118</v>
      </c>
      <c r="H3527" s="22" t="s">
        <v>17</v>
      </c>
      <c r="I3527" s="24">
        <v>0.7</v>
      </c>
      <c r="J3527" s="25">
        <v>3500</v>
      </c>
      <c r="K3527" s="26">
        <f t="shared" si="1154"/>
        <v>2450</v>
      </c>
      <c r="L3527" s="26">
        <f t="shared" si="1155"/>
        <v>857.5</v>
      </c>
      <c r="M3527" s="27">
        <v>0.35</v>
      </c>
      <c r="O3527" s="1"/>
      <c r="P3527" s="2"/>
      <c r="Q3527" s="3"/>
      <c r="R3527" s="5"/>
    </row>
    <row r="3528" spans="1:18" x14ac:dyDescent="0.3">
      <c r="B3528" s="22" t="s">
        <v>10</v>
      </c>
      <c r="C3528" s="22">
        <v>1185732</v>
      </c>
      <c r="D3528" s="23">
        <v>44533</v>
      </c>
      <c r="E3528" s="22" t="s">
        <v>130</v>
      </c>
      <c r="F3528" s="22" t="s">
        <v>117</v>
      </c>
      <c r="G3528" s="22" t="s">
        <v>118</v>
      </c>
      <c r="H3528" s="22" t="s">
        <v>12</v>
      </c>
      <c r="I3528" s="24">
        <v>0.65</v>
      </c>
      <c r="J3528" s="25">
        <v>5750</v>
      </c>
      <c r="K3528" s="26">
        <f>I3528*J3528</f>
        <v>3737.5</v>
      </c>
      <c r="L3528" s="26">
        <f>K3528*M3528</f>
        <v>1495</v>
      </c>
      <c r="M3528" s="27">
        <v>0.4</v>
      </c>
      <c r="O3528" s="1"/>
      <c r="P3528" s="2"/>
      <c r="Q3528" s="3"/>
      <c r="R3528" s="5"/>
    </row>
    <row r="3529" spans="1:18" x14ac:dyDescent="0.3">
      <c r="B3529" s="22" t="s">
        <v>10</v>
      </c>
      <c r="C3529" s="22">
        <v>1185732</v>
      </c>
      <c r="D3529" s="23">
        <v>44533</v>
      </c>
      <c r="E3529" s="22" t="s">
        <v>130</v>
      </c>
      <c r="F3529" s="22" t="s">
        <v>117</v>
      </c>
      <c r="G3529" s="22" t="s">
        <v>118</v>
      </c>
      <c r="H3529" s="22" t="s">
        <v>15</v>
      </c>
      <c r="I3529" s="24">
        <v>0.55000000000000004</v>
      </c>
      <c r="J3529" s="25">
        <v>3750</v>
      </c>
      <c r="K3529" s="26">
        <f>I3529*J3529</f>
        <v>2062.5</v>
      </c>
      <c r="L3529" s="26">
        <f>K3529*M3529</f>
        <v>825</v>
      </c>
      <c r="M3529" s="27">
        <v>0.4</v>
      </c>
      <c r="O3529" s="1"/>
      <c r="P3529" s="2"/>
      <c r="Q3529" s="3"/>
      <c r="R3529" s="5"/>
    </row>
    <row r="3530" spans="1:18" x14ac:dyDescent="0.3">
      <c r="B3530" s="22" t="s">
        <v>10</v>
      </c>
      <c r="C3530" s="22">
        <v>1185732</v>
      </c>
      <c r="D3530" s="23">
        <v>44533</v>
      </c>
      <c r="E3530" s="22" t="s">
        <v>130</v>
      </c>
      <c r="F3530" s="22" t="s">
        <v>117</v>
      </c>
      <c r="G3530" s="22" t="s">
        <v>118</v>
      </c>
      <c r="H3530" s="22" t="s">
        <v>13</v>
      </c>
      <c r="I3530" s="24">
        <v>0.55000000000000004</v>
      </c>
      <c r="J3530" s="25">
        <v>3500</v>
      </c>
      <c r="K3530" s="26">
        <f t="shared" ref="K3530:K3533" si="1156">I3530*J3530</f>
        <v>1925.0000000000002</v>
      </c>
      <c r="L3530" s="26">
        <f t="shared" ref="L3530:L3533" si="1157">K3530*M3530</f>
        <v>577.5</v>
      </c>
      <c r="M3530" s="27">
        <v>0.3</v>
      </c>
      <c r="O3530" s="1"/>
      <c r="P3530" s="2"/>
      <c r="Q3530" s="3"/>
      <c r="R3530" s="5"/>
    </row>
    <row r="3531" spans="1:18" x14ac:dyDescent="0.3">
      <c r="B3531" s="22" t="s">
        <v>10</v>
      </c>
      <c r="C3531" s="22">
        <v>1185732</v>
      </c>
      <c r="D3531" s="23">
        <v>44533</v>
      </c>
      <c r="E3531" s="22" t="s">
        <v>130</v>
      </c>
      <c r="F3531" s="22" t="s">
        <v>117</v>
      </c>
      <c r="G3531" s="22" t="s">
        <v>118</v>
      </c>
      <c r="H3531" s="22" t="s">
        <v>14</v>
      </c>
      <c r="I3531" s="24">
        <v>0.55000000000000004</v>
      </c>
      <c r="J3531" s="25">
        <v>3000</v>
      </c>
      <c r="K3531" s="26">
        <f t="shared" si="1156"/>
        <v>1650.0000000000002</v>
      </c>
      <c r="L3531" s="26">
        <f t="shared" si="1157"/>
        <v>495.00000000000006</v>
      </c>
      <c r="M3531" s="27">
        <v>0.3</v>
      </c>
      <c r="O3531" s="1"/>
      <c r="P3531" s="2"/>
      <c r="Q3531" s="3"/>
      <c r="R3531" s="5"/>
    </row>
    <row r="3532" spans="1:18" x14ac:dyDescent="0.3">
      <c r="B3532" s="22" t="s">
        <v>10</v>
      </c>
      <c r="C3532" s="22">
        <v>1185732</v>
      </c>
      <c r="D3532" s="23">
        <v>44533</v>
      </c>
      <c r="E3532" s="22" t="s">
        <v>130</v>
      </c>
      <c r="F3532" s="22" t="s">
        <v>117</v>
      </c>
      <c r="G3532" s="22" t="s">
        <v>118</v>
      </c>
      <c r="H3532" s="22" t="s">
        <v>16</v>
      </c>
      <c r="I3532" s="24">
        <v>0.65</v>
      </c>
      <c r="J3532" s="25">
        <v>3000</v>
      </c>
      <c r="K3532" s="26">
        <f t="shared" si="1156"/>
        <v>1950</v>
      </c>
      <c r="L3532" s="26">
        <f t="shared" si="1157"/>
        <v>585</v>
      </c>
      <c r="M3532" s="27">
        <v>0.3</v>
      </c>
      <c r="O3532" s="1"/>
      <c r="P3532" s="2"/>
      <c r="Q3532" s="3"/>
      <c r="R3532" s="5"/>
    </row>
    <row r="3533" spans="1:18" x14ac:dyDescent="0.3">
      <c r="B3533" s="22" t="s">
        <v>10</v>
      </c>
      <c r="C3533" s="22">
        <v>1185732</v>
      </c>
      <c r="D3533" s="23">
        <v>44533</v>
      </c>
      <c r="E3533" s="22" t="s">
        <v>130</v>
      </c>
      <c r="F3533" s="22" t="s">
        <v>117</v>
      </c>
      <c r="G3533" s="22" t="s">
        <v>118</v>
      </c>
      <c r="H3533" s="22" t="s">
        <v>17</v>
      </c>
      <c r="I3533" s="24">
        <v>0.7</v>
      </c>
      <c r="J3533" s="25">
        <v>4000</v>
      </c>
      <c r="K3533" s="26">
        <f t="shared" si="1156"/>
        <v>2800</v>
      </c>
      <c r="L3533" s="26">
        <f t="shared" si="1157"/>
        <v>979.99999999999989</v>
      </c>
      <c r="M3533" s="27">
        <v>0.35</v>
      </c>
      <c r="O3533" s="1"/>
      <c r="P3533" s="2"/>
      <c r="Q3533" s="3"/>
      <c r="R3533" s="5"/>
    </row>
    <row r="3534" spans="1:18" x14ac:dyDescent="0.3">
      <c r="A3534" s="8" t="s">
        <v>40</v>
      </c>
      <c r="B3534" s="22" t="s">
        <v>10</v>
      </c>
      <c r="C3534" s="22">
        <v>1185732</v>
      </c>
      <c r="D3534" s="23">
        <v>44206</v>
      </c>
      <c r="E3534" s="22" t="s">
        <v>130</v>
      </c>
      <c r="F3534" s="22" t="s">
        <v>120</v>
      </c>
      <c r="G3534" s="22" t="s">
        <v>119</v>
      </c>
      <c r="H3534" s="22" t="s">
        <v>12</v>
      </c>
      <c r="I3534" s="24">
        <v>0.35000000000000003</v>
      </c>
      <c r="J3534" s="25">
        <v>4250</v>
      </c>
      <c r="K3534" s="26">
        <f>I3534*J3534</f>
        <v>1487.5000000000002</v>
      </c>
      <c r="L3534" s="26">
        <f>K3534*M3534</f>
        <v>520.625</v>
      </c>
      <c r="M3534" s="27">
        <v>0.35</v>
      </c>
      <c r="O3534" s="1"/>
      <c r="P3534" s="2"/>
      <c r="Q3534" s="3"/>
      <c r="R3534" s="5"/>
    </row>
    <row r="3535" spans="1:18" x14ac:dyDescent="0.3">
      <c r="B3535" s="22" t="s">
        <v>10</v>
      </c>
      <c r="C3535" s="22">
        <v>1185732</v>
      </c>
      <c r="D3535" s="23">
        <v>44206</v>
      </c>
      <c r="E3535" s="22" t="s">
        <v>130</v>
      </c>
      <c r="F3535" s="22" t="s">
        <v>120</v>
      </c>
      <c r="G3535" s="22" t="s">
        <v>119</v>
      </c>
      <c r="H3535" s="22" t="s">
        <v>15</v>
      </c>
      <c r="I3535" s="24">
        <v>0.35000000000000003</v>
      </c>
      <c r="J3535" s="25">
        <v>2250</v>
      </c>
      <c r="K3535" s="26">
        <f>I3535*J3535</f>
        <v>787.50000000000011</v>
      </c>
      <c r="L3535" s="26">
        <f>K3535*M3535</f>
        <v>275.625</v>
      </c>
      <c r="M3535" s="27">
        <v>0.35</v>
      </c>
      <c r="O3535" s="1"/>
      <c r="P3535" s="2"/>
      <c r="Q3535" s="3"/>
      <c r="R3535" s="5"/>
    </row>
    <row r="3536" spans="1:18" x14ac:dyDescent="0.3">
      <c r="B3536" s="22" t="s">
        <v>10</v>
      </c>
      <c r="C3536" s="22">
        <v>1185732</v>
      </c>
      <c r="D3536" s="23">
        <v>44206</v>
      </c>
      <c r="E3536" s="22" t="s">
        <v>130</v>
      </c>
      <c r="F3536" s="22" t="s">
        <v>120</v>
      </c>
      <c r="G3536" s="22" t="s">
        <v>119</v>
      </c>
      <c r="H3536" s="22" t="s">
        <v>13</v>
      </c>
      <c r="I3536" s="24">
        <v>0.25000000000000006</v>
      </c>
      <c r="J3536" s="25">
        <v>2250</v>
      </c>
      <c r="K3536" s="26">
        <f t="shared" ref="K3536:K3539" si="1158">I3536*J3536</f>
        <v>562.50000000000011</v>
      </c>
      <c r="L3536" s="26">
        <f t="shared" ref="L3536:L3545" si="1159">K3536*M3536</f>
        <v>225.00000000000006</v>
      </c>
      <c r="M3536" s="27">
        <v>0.4</v>
      </c>
      <c r="O3536" s="1"/>
      <c r="P3536" s="2"/>
      <c r="Q3536" s="3"/>
      <c r="R3536" s="5"/>
    </row>
    <row r="3537" spans="2:18" x14ac:dyDescent="0.3">
      <c r="B3537" s="22" t="s">
        <v>10</v>
      </c>
      <c r="C3537" s="22">
        <v>1185732</v>
      </c>
      <c r="D3537" s="23">
        <v>44206</v>
      </c>
      <c r="E3537" s="22" t="s">
        <v>130</v>
      </c>
      <c r="F3537" s="22" t="s">
        <v>120</v>
      </c>
      <c r="G3537" s="22" t="s">
        <v>119</v>
      </c>
      <c r="H3537" s="22" t="s">
        <v>14</v>
      </c>
      <c r="I3537" s="24">
        <v>0.3</v>
      </c>
      <c r="J3537" s="25">
        <v>750</v>
      </c>
      <c r="K3537" s="26">
        <f t="shared" si="1158"/>
        <v>225</v>
      </c>
      <c r="L3537" s="26">
        <f t="shared" si="1159"/>
        <v>90</v>
      </c>
      <c r="M3537" s="27">
        <v>0.4</v>
      </c>
      <c r="O3537" s="1"/>
      <c r="P3537" s="2"/>
      <c r="Q3537" s="3"/>
      <c r="R3537" s="5"/>
    </row>
    <row r="3538" spans="2:18" x14ac:dyDescent="0.3">
      <c r="B3538" s="22" t="s">
        <v>10</v>
      </c>
      <c r="C3538" s="22">
        <v>1185732</v>
      </c>
      <c r="D3538" s="23">
        <v>44206</v>
      </c>
      <c r="E3538" s="22" t="s">
        <v>130</v>
      </c>
      <c r="F3538" s="22" t="s">
        <v>120</v>
      </c>
      <c r="G3538" s="22" t="s">
        <v>119</v>
      </c>
      <c r="H3538" s="22" t="s">
        <v>16</v>
      </c>
      <c r="I3538" s="24">
        <v>0.45</v>
      </c>
      <c r="J3538" s="25">
        <v>1250</v>
      </c>
      <c r="K3538" s="26">
        <f t="shared" si="1158"/>
        <v>562.5</v>
      </c>
      <c r="L3538" s="26">
        <f t="shared" si="1159"/>
        <v>168.75</v>
      </c>
      <c r="M3538" s="27">
        <v>0.3</v>
      </c>
      <c r="O3538" s="1"/>
      <c r="P3538" s="2"/>
      <c r="Q3538" s="3"/>
      <c r="R3538" s="5"/>
    </row>
    <row r="3539" spans="2:18" x14ac:dyDescent="0.3">
      <c r="B3539" s="22" t="s">
        <v>10</v>
      </c>
      <c r="C3539" s="22">
        <v>1185732</v>
      </c>
      <c r="D3539" s="23">
        <v>44206</v>
      </c>
      <c r="E3539" s="22" t="s">
        <v>130</v>
      </c>
      <c r="F3539" s="22" t="s">
        <v>120</v>
      </c>
      <c r="G3539" s="22" t="s">
        <v>119</v>
      </c>
      <c r="H3539" s="22" t="s">
        <v>17</v>
      </c>
      <c r="I3539" s="24">
        <v>0.35000000000000003</v>
      </c>
      <c r="J3539" s="25">
        <v>2250</v>
      </c>
      <c r="K3539" s="26">
        <f t="shared" si="1158"/>
        <v>787.50000000000011</v>
      </c>
      <c r="L3539" s="26">
        <f t="shared" si="1159"/>
        <v>315.00000000000006</v>
      </c>
      <c r="M3539" s="27">
        <v>0.4</v>
      </c>
      <c r="O3539" s="1"/>
      <c r="P3539" s="2"/>
      <c r="Q3539" s="3"/>
      <c r="R3539" s="5"/>
    </row>
    <row r="3540" spans="2:18" x14ac:dyDescent="0.3">
      <c r="B3540" s="22" t="s">
        <v>10</v>
      </c>
      <c r="C3540" s="22">
        <v>1185732</v>
      </c>
      <c r="D3540" s="23">
        <v>44235</v>
      </c>
      <c r="E3540" s="22" t="s">
        <v>130</v>
      </c>
      <c r="F3540" s="22" t="s">
        <v>120</v>
      </c>
      <c r="G3540" s="22" t="s">
        <v>119</v>
      </c>
      <c r="H3540" s="22" t="s">
        <v>12</v>
      </c>
      <c r="I3540" s="24">
        <v>0.35000000000000003</v>
      </c>
      <c r="J3540" s="25">
        <v>4750</v>
      </c>
      <c r="K3540" s="26">
        <f>I3540*J3540</f>
        <v>1662.5000000000002</v>
      </c>
      <c r="L3540" s="26">
        <f>K3540*M3540</f>
        <v>581.875</v>
      </c>
      <c r="M3540" s="27">
        <v>0.35</v>
      </c>
      <c r="O3540" s="1"/>
      <c r="P3540" s="2"/>
      <c r="Q3540" s="3"/>
      <c r="R3540" s="5"/>
    </row>
    <row r="3541" spans="2:18" x14ac:dyDescent="0.3">
      <c r="B3541" s="22" t="s">
        <v>10</v>
      </c>
      <c r="C3541" s="22">
        <v>1185732</v>
      </c>
      <c r="D3541" s="23">
        <v>44235</v>
      </c>
      <c r="E3541" s="22" t="s">
        <v>130</v>
      </c>
      <c r="F3541" s="22" t="s">
        <v>120</v>
      </c>
      <c r="G3541" s="22" t="s">
        <v>119</v>
      </c>
      <c r="H3541" s="22" t="s">
        <v>15</v>
      </c>
      <c r="I3541" s="24">
        <v>0.35000000000000003</v>
      </c>
      <c r="J3541" s="25">
        <v>1250</v>
      </c>
      <c r="K3541" s="26">
        <f>I3541*J3541</f>
        <v>437.50000000000006</v>
      </c>
      <c r="L3541" s="26">
        <f>K3541*M3541</f>
        <v>153.125</v>
      </c>
      <c r="M3541" s="27">
        <v>0.35</v>
      </c>
      <c r="O3541" s="1"/>
      <c r="P3541" s="2"/>
      <c r="Q3541" s="3"/>
      <c r="R3541" s="5"/>
    </row>
    <row r="3542" spans="2:18" x14ac:dyDescent="0.3">
      <c r="B3542" s="22" t="s">
        <v>10</v>
      </c>
      <c r="C3542" s="22">
        <v>1185732</v>
      </c>
      <c r="D3542" s="23">
        <v>44235</v>
      </c>
      <c r="E3542" s="22" t="s">
        <v>130</v>
      </c>
      <c r="F3542" s="22" t="s">
        <v>120</v>
      </c>
      <c r="G3542" s="22" t="s">
        <v>119</v>
      </c>
      <c r="H3542" s="22" t="s">
        <v>13</v>
      </c>
      <c r="I3542" s="24">
        <v>0.25000000000000006</v>
      </c>
      <c r="J3542" s="25">
        <v>1750</v>
      </c>
      <c r="K3542" s="26">
        <f t="shared" ref="K3542:K3545" si="1160">I3542*J3542</f>
        <v>437.50000000000011</v>
      </c>
      <c r="L3542" s="26">
        <f t="shared" si="1159"/>
        <v>175.00000000000006</v>
      </c>
      <c r="M3542" s="27">
        <v>0.4</v>
      </c>
      <c r="O3542" s="1"/>
      <c r="P3542" s="2"/>
      <c r="Q3542" s="3"/>
      <c r="R3542" s="5"/>
    </row>
    <row r="3543" spans="2:18" x14ac:dyDescent="0.3">
      <c r="B3543" s="22" t="s">
        <v>10</v>
      </c>
      <c r="C3543" s="22">
        <v>1185732</v>
      </c>
      <c r="D3543" s="23">
        <v>44235</v>
      </c>
      <c r="E3543" s="22" t="s">
        <v>130</v>
      </c>
      <c r="F3543" s="22" t="s">
        <v>120</v>
      </c>
      <c r="G3543" s="22" t="s">
        <v>119</v>
      </c>
      <c r="H3543" s="22" t="s">
        <v>14</v>
      </c>
      <c r="I3543" s="24">
        <v>0.3</v>
      </c>
      <c r="J3543" s="25">
        <v>500</v>
      </c>
      <c r="K3543" s="26">
        <f t="shared" si="1160"/>
        <v>150</v>
      </c>
      <c r="L3543" s="26">
        <f t="shared" si="1159"/>
        <v>60</v>
      </c>
      <c r="M3543" s="27">
        <v>0.4</v>
      </c>
      <c r="O3543" s="1"/>
      <c r="P3543" s="2"/>
      <c r="Q3543" s="3"/>
      <c r="R3543" s="5"/>
    </row>
    <row r="3544" spans="2:18" x14ac:dyDescent="0.3">
      <c r="B3544" s="22" t="s">
        <v>10</v>
      </c>
      <c r="C3544" s="22">
        <v>1185732</v>
      </c>
      <c r="D3544" s="23">
        <v>44235</v>
      </c>
      <c r="E3544" s="22" t="s">
        <v>130</v>
      </c>
      <c r="F3544" s="22" t="s">
        <v>120</v>
      </c>
      <c r="G3544" s="22" t="s">
        <v>119</v>
      </c>
      <c r="H3544" s="22" t="s">
        <v>16</v>
      </c>
      <c r="I3544" s="24">
        <v>0.45</v>
      </c>
      <c r="J3544" s="25">
        <v>1250</v>
      </c>
      <c r="K3544" s="26">
        <f t="shared" si="1160"/>
        <v>562.5</v>
      </c>
      <c r="L3544" s="26">
        <f t="shared" si="1159"/>
        <v>168.75</v>
      </c>
      <c r="M3544" s="27">
        <v>0.3</v>
      </c>
      <c r="O3544" s="1"/>
      <c r="P3544" s="2"/>
      <c r="Q3544" s="3"/>
      <c r="R3544" s="5"/>
    </row>
    <row r="3545" spans="2:18" x14ac:dyDescent="0.3">
      <c r="B3545" s="22" t="s">
        <v>10</v>
      </c>
      <c r="C3545" s="22">
        <v>1185732</v>
      </c>
      <c r="D3545" s="23">
        <v>44235</v>
      </c>
      <c r="E3545" s="22" t="s">
        <v>130</v>
      </c>
      <c r="F3545" s="22" t="s">
        <v>120</v>
      </c>
      <c r="G3545" s="22" t="s">
        <v>119</v>
      </c>
      <c r="H3545" s="22" t="s">
        <v>17</v>
      </c>
      <c r="I3545" s="24">
        <v>0.35000000000000003</v>
      </c>
      <c r="J3545" s="25">
        <v>2250</v>
      </c>
      <c r="K3545" s="26">
        <f t="shared" si="1160"/>
        <v>787.50000000000011</v>
      </c>
      <c r="L3545" s="26">
        <f t="shared" si="1159"/>
        <v>315.00000000000006</v>
      </c>
      <c r="M3545" s="27">
        <v>0.4</v>
      </c>
      <c r="O3545" s="1"/>
      <c r="P3545" s="2"/>
      <c r="Q3545" s="3"/>
      <c r="R3545" s="5"/>
    </row>
    <row r="3546" spans="2:18" x14ac:dyDescent="0.3">
      <c r="B3546" s="22" t="s">
        <v>10</v>
      </c>
      <c r="C3546" s="22">
        <v>1185732</v>
      </c>
      <c r="D3546" s="23">
        <v>44261</v>
      </c>
      <c r="E3546" s="22" t="s">
        <v>130</v>
      </c>
      <c r="F3546" s="22" t="s">
        <v>120</v>
      </c>
      <c r="G3546" s="22" t="s">
        <v>119</v>
      </c>
      <c r="H3546" s="22" t="s">
        <v>12</v>
      </c>
      <c r="I3546" s="24">
        <v>0.35000000000000003</v>
      </c>
      <c r="J3546" s="25">
        <v>4450</v>
      </c>
      <c r="K3546" s="26">
        <f>I3546*J3546</f>
        <v>1557.5000000000002</v>
      </c>
      <c r="L3546" s="26">
        <f>K3546*M3546</f>
        <v>545.125</v>
      </c>
      <c r="M3546" s="27">
        <v>0.35</v>
      </c>
      <c r="O3546" s="1"/>
      <c r="P3546" s="2"/>
      <c r="Q3546" s="3"/>
      <c r="R3546" s="5"/>
    </row>
    <row r="3547" spans="2:18" x14ac:dyDescent="0.3">
      <c r="B3547" s="22" t="s">
        <v>10</v>
      </c>
      <c r="C3547" s="22">
        <v>1185732</v>
      </c>
      <c r="D3547" s="23">
        <v>44261</v>
      </c>
      <c r="E3547" s="22" t="s">
        <v>130</v>
      </c>
      <c r="F3547" s="22" t="s">
        <v>120</v>
      </c>
      <c r="G3547" s="22" t="s">
        <v>119</v>
      </c>
      <c r="H3547" s="22" t="s">
        <v>15</v>
      </c>
      <c r="I3547" s="24">
        <v>0.35000000000000003</v>
      </c>
      <c r="J3547" s="25">
        <v>1500</v>
      </c>
      <c r="K3547" s="26">
        <f>I3547*J3547</f>
        <v>525</v>
      </c>
      <c r="L3547" s="26">
        <f>K3547*M3547</f>
        <v>183.75</v>
      </c>
      <c r="M3547" s="27">
        <v>0.35</v>
      </c>
      <c r="O3547" s="1"/>
      <c r="P3547" s="2"/>
      <c r="Q3547" s="3"/>
      <c r="R3547" s="5"/>
    </row>
    <row r="3548" spans="2:18" x14ac:dyDescent="0.3">
      <c r="B3548" s="22" t="s">
        <v>10</v>
      </c>
      <c r="C3548" s="22">
        <v>1185732</v>
      </c>
      <c r="D3548" s="23">
        <v>44261</v>
      </c>
      <c r="E3548" s="22" t="s">
        <v>130</v>
      </c>
      <c r="F3548" s="22" t="s">
        <v>120</v>
      </c>
      <c r="G3548" s="22" t="s">
        <v>119</v>
      </c>
      <c r="H3548" s="22" t="s">
        <v>13</v>
      </c>
      <c r="I3548" s="24">
        <v>0.25000000000000006</v>
      </c>
      <c r="J3548" s="25">
        <v>1750</v>
      </c>
      <c r="K3548" s="26">
        <f t="shared" ref="K3548:K3551" si="1161">I3548*J3548</f>
        <v>437.50000000000011</v>
      </c>
      <c r="L3548" s="26">
        <f t="shared" ref="L3548:L3551" si="1162">K3548*M3548</f>
        <v>175.00000000000006</v>
      </c>
      <c r="M3548" s="27">
        <v>0.4</v>
      </c>
      <c r="O3548" s="1"/>
      <c r="P3548" s="2"/>
      <c r="Q3548" s="3"/>
      <c r="R3548" s="5"/>
    </row>
    <row r="3549" spans="2:18" x14ac:dyDescent="0.3">
      <c r="B3549" s="22" t="s">
        <v>10</v>
      </c>
      <c r="C3549" s="22">
        <v>1185732</v>
      </c>
      <c r="D3549" s="23">
        <v>44261</v>
      </c>
      <c r="E3549" s="22" t="s">
        <v>130</v>
      </c>
      <c r="F3549" s="22" t="s">
        <v>120</v>
      </c>
      <c r="G3549" s="22" t="s">
        <v>119</v>
      </c>
      <c r="H3549" s="22" t="s">
        <v>14</v>
      </c>
      <c r="I3549" s="24">
        <v>0.3</v>
      </c>
      <c r="J3549" s="25">
        <v>250</v>
      </c>
      <c r="K3549" s="26">
        <f t="shared" si="1161"/>
        <v>75</v>
      </c>
      <c r="L3549" s="26">
        <f t="shared" si="1162"/>
        <v>30</v>
      </c>
      <c r="M3549" s="27">
        <v>0.4</v>
      </c>
      <c r="O3549" s="1"/>
      <c r="P3549" s="2"/>
      <c r="Q3549" s="3"/>
      <c r="R3549" s="5"/>
    </row>
    <row r="3550" spans="2:18" x14ac:dyDescent="0.3">
      <c r="B3550" s="22" t="s">
        <v>10</v>
      </c>
      <c r="C3550" s="22">
        <v>1185732</v>
      </c>
      <c r="D3550" s="23">
        <v>44261</v>
      </c>
      <c r="E3550" s="22" t="s">
        <v>130</v>
      </c>
      <c r="F3550" s="22" t="s">
        <v>120</v>
      </c>
      <c r="G3550" s="22" t="s">
        <v>119</v>
      </c>
      <c r="H3550" s="22" t="s">
        <v>16</v>
      </c>
      <c r="I3550" s="24">
        <v>0.45</v>
      </c>
      <c r="J3550" s="25">
        <v>750</v>
      </c>
      <c r="K3550" s="26">
        <f t="shared" si="1161"/>
        <v>337.5</v>
      </c>
      <c r="L3550" s="26">
        <f t="shared" si="1162"/>
        <v>101.25</v>
      </c>
      <c r="M3550" s="27">
        <v>0.3</v>
      </c>
      <c r="O3550" s="1"/>
      <c r="P3550" s="2"/>
      <c r="Q3550" s="3"/>
      <c r="R3550" s="5"/>
    </row>
    <row r="3551" spans="2:18" x14ac:dyDescent="0.3">
      <c r="B3551" s="22" t="s">
        <v>10</v>
      </c>
      <c r="C3551" s="22">
        <v>1185732</v>
      </c>
      <c r="D3551" s="23">
        <v>44261</v>
      </c>
      <c r="E3551" s="22" t="s">
        <v>130</v>
      </c>
      <c r="F3551" s="22" t="s">
        <v>120</v>
      </c>
      <c r="G3551" s="22" t="s">
        <v>119</v>
      </c>
      <c r="H3551" s="22" t="s">
        <v>17</v>
      </c>
      <c r="I3551" s="24">
        <v>0.35000000000000003</v>
      </c>
      <c r="J3551" s="25">
        <v>1750</v>
      </c>
      <c r="K3551" s="26">
        <f t="shared" si="1161"/>
        <v>612.50000000000011</v>
      </c>
      <c r="L3551" s="26">
        <f t="shared" si="1162"/>
        <v>245.00000000000006</v>
      </c>
      <c r="M3551" s="27">
        <v>0.4</v>
      </c>
      <c r="O3551" s="1"/>
      <c r="P3551" s="2"/>
      <c r="Q3551" s="3"/>
      <c r="R3551" s="5"/>
    </row>
    <row r="3552" spans="2:18" x14ac:dyDescent="0.3">
      <c r="B3552" s="22" t="s">
        <v>10</v>
      </c>
      <c r="C3552" s="22">
        <v>1185732</v>
      </c>
      <c r="D3552" s="23">
        <v>44293</v>
      </c>
      <c r="E3552" s="22" t="s">
        <v>130</v>
      </c>
      <c r="F3552" s="22" t="s">
        <v>120</v>
      </c>
      <c r="G3552" s="22" t="s">
        <v>119</v>
      </c>
      <c r="H3552" s="22" t="s">
        <v>12</v>
      </c>
      <c r="I3552" s="24">
        <v>0.35000000000000003</v>
      </c>
      <c r="J3552" s="25">
        <v>4250</v>
      </c>
      <c r="K3552" s="26">
        <f>I3552*J3552</f>
        <v>1487.5000000000002</v>
      </c>
      <c r="L3552" s="26">
        <f>K3552*M3552</f>
        <v>520.625</v>
      </c>
      <c r="M3552" s="27">
        <v>0.35</v>
      </c>
      <c r="O3552" s="1"/>
      <c r="P3552" s="2"/>
      <c r="Q3552" s="3"/>
      <c r="R3552" s="5"/>
    </row>
    <row r="3553" spans="2:18" x14ac:dyDescent="0.3">
      <c r="B3553" s="22" t="s">
        <v>10</v>
      </c>
      <c r="C3553" s="22">
        <v>1185732</v>
      </c>
      <c r="D3553" s="23">
        <v>44293</v>
      </c>
      <c r="E3553" s="22" t="s">
        <v>130</v>
      </c>
      <c r="F3553" s="22" t="s">
        <v>120</v>
      </c>
      <c r="G3553" s="22" t="s">
        <v>119</v>
      </c>
      <c r="H3553" s="22" t="s">
        <v>15</v>
      </c>
      <c r="I3553" s="24">
        <v>0.35000000000000003</v>
      </c>
      <c r="J3553" s="25">
        <v>1250</v>
      </c>
      <c r="K3553" s="26">
        <f>I3553*J3553</f>
        <v>437.50000000000006</v>
      </c>
      <c r="L3553" s="26">
        <f>K3553*M3553</f>
        <v>153.125</v>
      </c>
      <c r="M3553" s="27">
        <v>0.35</v>
      </c>
      <c r="O3553" s="1"/>
      <c r="P3553" s="2"/>
      <c r="Q3553" s="3"/>
      <c r="R3553" s="5"/>
    </row>
    <row r="3554" spans="2:18" x14ac:dyDescent="0.3">
      <c r="B3554" s="22" t="s">
        <v>10</v>
      </c>
      <c r="C3554" s="22">
        <v>1185732</v>
      </c>
      <c r="D3554" s="23">
        <v>44293</v>
      </c>
      <c r="E3554" s="22" t="s">
        <v>130</v>
      </c>
      <c r="F3554" s="22" t="s">
        <v>120</v>
      </c>
      <c r="G3554" s="22" t="s">
        <v>119</v>
      </c>
      <c r="H3554" s="22" t="s">
        <v>13</v>
      </c>
      <c r="I3554" s="24">
        <v>0.25000000000000006</v>
      </c>
      <c r="J3554" s="25">
        <v>1250</v>
      </c>
      <c r="K3554" s="26">
        <f t="shared" ref="K3554:K3557" si="1163">I3554*J3554</f>
        <v>312.50000000000006</v>
      </c>
      <c r="L3554" s="26">
        <f t="shared" ref="L3554:L3557" si="1164">K3554*M3554</f>
        <v>125.00000000000003</v>
      </c>
      <c r="M3554" s="27">
        <v>0.4</v>
      </c>
      <c r="O3554" s="1"/>
      <c r="P3554" s="2"/>
      <c r="Q3554" s="3"/>
      <c r="R3554" s="5"/>
    </row>
    <row r="3555" spans="2:18" x14ac:dyDescent="0.3">
      <c r="B3555" s="22" t="s">
        <v>10</v>
      </c>
      <c r="C3555" s="22">
        <v>1185732</v>
      </c>
      <c r="D3555" s="23">
        <v>44293</v>
      </c>
      <c r="E3555" s="22" t="s">
        <v>130</v>
      </c>
      <c r="F3555" s="22" t="s">
        <v>120</v>
      </c>
      <c r="G3555" s="22" t="s">
        <v>119</v>
      </c>
      <c r="H3555" s="22" t="s">
        <v>14</v>
      </c>
      <c r="I3555" s="24">
        <v>0.3</v>
      </c>
      <c r="J3555" s="25">
        <v>500</v>
      </c>
      <c r="K3555" s="26">
        <f t="shared" si="1163"/>
        <v>150</v>
      </c>
      <c r="L3555" s="26">
        <f t="shared" si="1164"/>
        <v>60</v>
      </c>
      <c r="M3555" s="27">
        <v>0.4</v>
      </c>
      <c r="O3555" s="1"/>
      <c r="P3555" s="2"/>
      <c r="Q3555" s="3"/>
      <c r="R3555" s="5"/>
    </row>
    <row r="3556" spans="2:18" x14ac:dyDescent="0.3">
      <c r="B3556" s="22" t="s">
        <v>10</v>
      </c>
      <c r="C3556" s="22">
        <v>1185732</v>
      </c>
      <c r="D3556" s="23">
        <v>44293</v>
      </c>
      <c r="E3556" s="22" t="s">
        <v>130</v>
      </c>
      <c r="F3556" s="22" t="s">
        <v>120</v>
      </c>
      <c r="G3556" s="22" t="s">
        <v>119</v>
      </c>
      <c r="H3556" s="22" t="s">
        <v>16</v>
      </c>
      <c r="I3556" s="24">
        <v>0.45</v>
      </c>
      <c r="J3556" s="25">
        <v>500</v>
      </c>
      <c r="K3556" s="26">
        <f t="shared" si="1163"/>
        <v>225</v>
      </c>
      <c r="L3556" s="26">
        <f t="shared" si="1164"/>
        <v>67.5</v>
      </c>
      <c r="M3556" s="27">
        <v>0.3</v>
      </c>
      <c r="O3556" s="1"/>
      <c r="P3556" s="2"/>
      <c r="Q3556" s="3"/>
      <c r="R3556" s="5"/>
    </row>
    <row r="3557" spans="2:18" x14ac:dyDescent="0.3">
      <c r="B3557" s="22" t="s">
        <v>10</v>
      </c>
      <c r="C3557" s="22">
        <v>1185732</v>
      </c>
      <c r="D3557" s="23">
        <v>44293</v>
      </c>
      <c r="E3557" s="22" t="s">
        <v>130</v>
      </c>
      <c r="F3557" s="22" t="s">
        <v>120</v>
      </c>
      <c r="G3557" s="22" t="s">
        <v>119</v>
      </c>
      <c r="H3557" s="22" t="s">
        <v>17</v>
      </c>
      <c r="I3557" s="24">
        <v>0.35000000000000003</v>
      </c>
      <c r="J3557" s="25">
        <v>2000</v>
      </c>
      <c r="K3557" s="26">
        <f t="shared" si="1163"/>
        <v>700.00000000000011</v>
      </c>
      <c r="L3557" s="26">
        <f t="shared" si="1164"/>
        <v>280.00000000000006</v>
      </c>
      <c r="M3557" s="27">
        <v>0.4</v>
      </c>
      <c r="O3557" s="1"/>
      <c r="P3557" s="2"/>
      <c r="Q3557" s="3"/>
      <c r="R3557" s="5"/>
    </row>
    <row r="3558" spans="2:18" x14ac:dyDescent="0.3">
      <c r="B3558" s="22" t="s">
        <v>10</v>
      </c>
      <c r="C3558" s="22">
        <v>1185732</v>
      </c>
      <c r="D3558" s="23">
        <v>44322</v>
      </c>
      <c r="E3558" s="22" t="s">
        <v>130</v>
      </c>
      <c r="F3558" s="22" t="s">
        <v>120</v>
      </c>
      <c r="G3558" s="22" t="s">
        <v>119</v>
      </c>
      <c r="H3558" s="22" t="s">
        <v>12</v>
      </c>
      <c r="I3558" s="24">
        <v>0.49999999999999994</v>
      </c>
      <c r="J3558" s="25">
        <v>4700</v>
      </c>
      <c r="K3558" s="26">
        <f>I3558*J3558</f>
        <v>2349.9999999999995</v>
      </c>
      <c r="L3558" s="26">
        <f>K3558*M3558</f>
        <v>822.49999999999977</v>
      </c>
      <c r="M3558" s="27">
        <v>0.35</v>
      </c>
      <c r="O3558" s="1"/>
      <c r="P3558" s="2"/>
      <c r="Q3558" s="3"/>
      <c r="R3558" s="5"/>
    </row>
    <row r="3559" spans="2:18" x14ac:dyDescent="0.3">
      <c r="B3559" s="22" t="s">
        <v>10</v>
      </c>
      <c r="C3559" s="22">
        <v>1185732</v>
      </c>
      <c r="D3559" s="23">
        <v>44322</v>
      </c>
      <c r="E3559" s="22" t="s">
        <v>130</v>
      </c>
      <c r="F3559" s="22" t="s">
        <v>120</v>
      </c>
      <c r="G3559" s="22" t="s">
        <v>119</v>
      </c>
      <c r="H3559" s="22" t="s">
        <v>15</v>
      </c>
      <c r="I3559" s="24">
        <v>0.45</v>
      </c>
      <c r="J3559" s="25">
        <v>1750</v>
      </c>
      <c r="K3559" s="26">
        <f>I3559*J3559</f>
        <v>787.5</v>
      </c>
      <c r="L3559" s="26">
        <f>K3559*M3559</f>
        <v>275.625</v>
      </c>
      <c r="M3559" s="27">
        <v>0.35</v>
      </c>
      <c r="O3559" s="1"/>
      <c r="P3559" s="2"/>
      <c r="Q3559" s="3"/>
      <c r="R3559" s="5"/>
    </row>
    <row r="3560" spans="2:18" x14ac:dyDescent="0.3">
      <c r="B3560" s="22" t="s">
        <v>10</v>
      </c>
      <c r="C3560" s="22">
        <v>1185732</v>
      </c>
      <c r="D3560" s="23">
        <v>44322</v>
      </c>
      <c r="E3560" s="22" t="s">
        <v>130</v>
      </c>
      <c r="F3560" s="22" t="s">
        <v>120</v>
      </c>
      <c r="G3560" s="22" t="s">
        <v>119</v>
      </c>
      <c r="H3560" s="22" t="s">
        <v>13</v>
      </c>
      <c r="I3560" s="24">
        <v>0.4</v>
      </c>
      <c r="J3560" s="25">
        <v>2000</v>
      </c>
      <c r="K3560" s="26">
        <f t="shared" ref="K3560:K3563" si="1165">I3560*J3560</f>
        <v>800</v>
      </c>
      <c r="L3560" s="26">
        <f t="shared" ref="L3560:L3563" si="1166">K3560*M3560</f>
        <v>320</v>
      </c>
      <c r="M3560" s="27">
        <v>0.4</v>
      </c>
      <c r="O3560" s="1"/>
      <c r="P3560" s="2"/>
      <c r="Q3560" s="3"/>
      <c r="R3560" s="5"/>
    </row>
    <row r="3561" spans="2:18" x14ac:dyDescent="0.3">
      <c r="B3561" s="22" t="s">
        <v>10</v>
      </c>
      <c r="C3561" s="22">
        <v>1185732</v>
      </c>
      <c r="D3561" s="23">
        <v>44322</v>
      </c>
      <c r="E3561" s="22" t="s">
        <v>130</v>
      </c>
      <c r="F3561" s="22" t="s">
        <v>120</v>
      </c>
      <c r="G3561" s="22" t="s">
        <v>119</v>
      </c>
      <c r="H3561" s="22" t="s">
        <v>14</v>
      </c>
      <c r="I3561" s="24">
        <v>0.4</v>
      </c>
      <c r="J3561" s="25">
        <v>1500</v>
      </c>
      <c r="K3561" s="26">
        <f t="shared" si="1165"/>
        <v>600</v>
      </c>
      <c r="L3561" s="26">
        <f t="shared" si="1166"/>
        <v>240</v>
      </c>
      <c r="M3561" s="27">
        <v>0.4</v>
      </c>
      <c r="O3561" s="1"/>
      <c r="P3561" s="2"/>
      <c r="Q3561" s="3"/>
      <c r="R3561" s="5"/>
    </row>
    <row r="3562" spans="2:18" x14ac:dyDescent="0.3">
      <c r="B3562" s="22" t="s">
        <v>10</v>
      </c>
      <c r="C3562" s="22">
        <v>1185732</v>
      </c>
      <c r="D3562" s="23">
        <v>44322</v>
      </c>
      <c r="E3562" s="22" t="s">
        <v>130</v>
      </c>
      <c r="F3562" s="22" t="s">
        <v>120</v>
      </c>
      <c r="G3562" s="22" t="s">
        <v>119</v>
      </c>
      <c r="H3562" s="22" t="s">
        <v>16</v>
      </c>
      <c r="I3562" s="24">
        <v>0.49999999999999994</v>
      </c>
      <c r="J3562" s="25">
        <v>1750</v>
      </c>
      <c r="K3562" s="26">
        <f t="shared" si="1165"/>
        <v>874.99999999999989</v>
      </c>
      <c r="L3562" s="26">
        <f t="shared" si="1166"/>
        <v>262.49999999999994</v>
      </c>
      <c r="M3562" s="27">
        <v>0.3</v>
      </c>
      <c r="O3562" s="1"/>
      <c r="P3562" s="2"/>
      <c r="Q3562" s="3"/>
      <c r="R3562" s="5"/>
    </row>
    <row r="3563" spans="2:18" x14ac:dyDescent="0.3">
      <c r="B3563" s="22" t="s">
        <v>10</v>
      </c>
      <c r="C3563" s="22">
        <v>1185732</v>
      </c>
      <c r="D3563" s="23">
        <v>44322</v>
      </c>
      <c r="E3563" s="22" t="s">
        <v>130</v>
      </c>
      <c r="F3563" s="22" t="s">
        <v>120</v>
      </c>
      <c r="G3563" s="22" t="s">
        <v>119</v>
      </c>
      <c r="H3563" s="22" t="s">
        <v>17</v>
      </c>
      <c r="I3563" s="24">
        <v>0.54999999999999993</v>
      </c>
      <c r="J3563" s="25">
        <v>3000</v>
      </c>
      <c r="K3563" s="26">
        <f t="shared" si="1165"/>
        <v>1649.9999999999998</v>
      </c>
      <c r="L3563" s="26">
        <f t="shared" si="1166"/>
        <v>660</v>
      </c>
      <c r="M3563" s="27">
        <v>0.4</v>
      </c>
      <c r="O3563" s="1"/>
      <c r="P3563" s="2"/>
      <c r="Q3563" s="3"/>
      <c r="R3563" s="5"/>
    </row>
    <row r="3564" spans="2:18" x14ac:dyDescent="0.3">
      <c r="B3564" s="22" t="s">
        <v>10</v>
      </c>
      <c r="C3564" s="22">
        <v>1185732</v>
      </c>
      <c r="D3564" s="23">
        <v>44355</v>
      </c>
      <c r="E3564" s="22" t="s">
        <v>130</v>
      </c>
      <c r="F3564" s="22" t="s">
        <v>120</v>
      </c>
      <c r="G3564" s="22" t="s">
        <v>119</v>
      </c>
      <c r="H3564" s="22" t="s">
        <v>12</v>
      </c>
      <c r="I3564" s="24">
        <v>0.49999999999999994</v>
      </c>
      <c r="J3564" s="25">
        <v>5500</v>
      </c>
      <c r="K3564" s="26">
        <f>I3564*J3564</f>
        <v>2749.9999999999995</v>
      </c>
      <c r="L3564" s="26">
        <f>K3564*M3564</f>
        <v>962.49999999999977</v>
      </c>
      <c r="M3564" s="27">
        <v>0.35</v>
      </c>
      <c r="O3564" s="1"/>
      <c r="P3564" s="2"/>
      <c r="Q3564" s="3"/>
      <c r="R3564" s="5"/>
    </row>
    <row r="3565" spans="2:18" x14ac:dyDescent="0.3">
      <c r="B3565" s="22" t="s">
        <v>10</v>
      </c>
      <c r="C3565" s="22">
        <v>1185732</v>
      </c>
      <c r="D3565" s="23">
        <v>44355</v>
      </c>
      <c r="E3565" s="22" t="s">
        <v>130</v>
      </c>
      <c r="F3565" s="22" t="s">
        <v>120</v>
      </c>
      <c r="G3565" s="22" t="s">
        <v>119</v>
      </c>
      <c r="H3565" s="22" t="s">
        <v>15</v>
      </c>
      <c r="I3565" s="24">
        <v>0.45</v>
      </c>
      <c r="J3565" s="25">
        <v>3000</v>
      </c>
      <c r="K3565" s="26">
        <f>I3565*J3565</f>
        <v>1350</v>
      </c>
      <c r="L3565" s="26">
        <f>K3565*M3565</f>
        <v>472.49999999999994</v>
      </c>
      <c r="M3565" s="27">
        <v>0.35</v>
      </c>
      <c r="O3565" s="1"/>
      <c r="P3565" s="2"/>
      <c r="Q3565" s="3"/>
      <c r="R3565" s="5"/>
    </row>
    <row r="3566" spans="2:18" x14ac:dyDescent="0.3">
      <c r="B3566" s="22" t="s">
        <v>10</v>
      </c>
      <c r="C3566" s="22">
        <v>1185732</v>
      </c>
      <c r="D3566" s="23">
        <v>44355</v>
      </c>
      <c r="E3566" s="22" t="s">
        <v>130</v>
      </c>
      <c r="F3566" s="22" t="s">
        <v>120</v>
      </c>
      <c r="G3566" s="22" t="s">
        <v>119</v>
      </c>
      <c r="H3566" s="22" t="s">
        <v>13</v>
      </c>
      <c r="I3566" s="24">
        <v>0.4</v>
      </c>
      <c r="J3566" s="25">
        <v>2250</v>
      </c>
      <c r="K3566" s="26">
        <f t="shared" ref="K3566:K3569" si="1167">I3566*J3566</f>
        <v>900</v>
      </c>
      <c r="L3566" s="26">
        <f t="shared" ref="L3566:L3569" si="1168">K3566*M3566</f>
        <v>360</v>
      </c>
      <c r="M3566" s="27">
        <v>0.4</v>
      </c>
      <c r="O3566" s="1"/>
      <c r="P3566" s="2"/>
      <c r="Q3566" s="3"/>
      <c r="R3566" s="5"/>
    </row>
    <row r="3567" spans="2:18" x14ac:dyDescent="0.3">
      <c r="B3567" s="22" t="s">
        <v>10</v>
      </c>
      <c r="C3567" s="22">
        <v>1185732</v>
      </c>
      <c r="D3567" s="23">
        <v>44355</v>
      </c>
      <c r="E3567" s="22" t="s">
        <v>130</v>
      </c>
      <c r="F3567" s="22" t="s">
        <v>120</v>
      </c>
      <c r="G3567" s="22" t="s">
        <v>119</v>
      </c>
      <c r="H3567" s="22" t="s">
        <v>14</v>
      </c>
      <c r="I3567" s="24">
        <v>0.4</v>
      </c>
      <c r="J3567" s="25">
        <v>2000</v>
      </c>
      <c r="K3567" s="26">
        <f t="shared" si="1167"/>
        <v>800</v>
      </c>
      <c r="L3567" s="26">
        <f t="shared" si="1168"/>
        <v>320</v>
      </c>
      <c r="M3567" s="27">
        <v>0.4</v>
      </c>
      <c r="O3567" s="1"/>
      <c r="P3567" s="2"/>
      <c r="Q3567" s="3"/>
      <c r="R3567" s="5"/>
    </row>
    <row r="3568" spans="2:18" x14ac:dyDescent="0.3">
      <c r="B3568" s="22" t="s">
        <v>10</v>
      </c>
      <c r="C3568" s="22">
        <v>1185732</v>
      </c>
      <c r="D3568" s="23">
        <v>44355</v>
      </c>
      <c r="E3568" s="22" t="s">
        <v>130</v>
      </c>
      <c r="F3568" s="22" t="s">
        <v>120</v>
      </c>
      <c r="G3568" s="22" t="s">
        <v>119</v>
      </c>
      <c r="H3568" s="22" t="s">
        <v>16</v>
      </c>
      <c r="I3568" s="24">
        <v>0.49999999999999994</v>
      </c>
      <c r="J3568" s="25">
        <v>2000</v>
      </c>
      <c r="K3568" s="26">
        <f t="shared" si="1167"/>
        <v>999.99999999999989</v>
      </c>
      <c r="L3568" s="26">
        <f t="shared" si="1168"/>
        <v>299.99999999999994</v>
      </c>
      <c r="M3568" s="27">
        <v>0.3</v>
      </c>
      <c r="O3568" s="1"/>
      <c r="P3568" s="2"/>
      <c r="Q3568" s="3"/>
      <c r="R3568" s="5"/>
    </row>
    <row r="3569" spans="2:18" x14ac:dyDescent="0.3">
      <c r="B3569" s="22" t="s">
        <v>10</v>
      </c>
      <c r="C3569" s="22">
        <v>1185732</v>
      </c>
      <c r="D3569" s="23">
        <v>44355</v>
      </c>
      <c r="E3569" s="22" t="s">
        <v>130</v>
      </c>
      <c r="F3569" s="22" t="s">
        <v>120</v>
      </c>
      <c r="G3569" s="22" t="s">
        <v>119</v>
      </c>
      <c r="H3569" s="22" t="s">
        <v>17</v>
      </c>
      <c r="I3569" s="24">
        <v>0.54999999999999993</v>
      </c>
      <c r="J3569" s="25">
        <v>3500</v>
      </c>
      <c r="K3569" s="26">
        <f t="shared" si="1167"/>
        <v>1924.9999999999998</v>
      </c>
      <c r="L3569" s="26">
        <f t="shared" si="1168"/>
        <v>770</v>
      </c>
      <c r="M3569" s="27">
        <v>0.4</v>
      </c>
      <c r="O3569" s="1"/>
      <c r="P3569" s="2"/>
      <c r="Q3569" s="3"/>
      <c r="R3569" s="5"/>
    </row>
    <row r="3570" spans="2:18" x14ac:dyDescent="0.3">
      <c r="B3570" s="22" t="s">
        <v>10</v>
      </c>
      <c r="C3570" s="22">
        <v>1185732</v>
      </c>
      <c r="D3570" s="23">
        <v>44383</v>
      </c>
      <c r="E3570" s="22" t="s">
        <v>130</v>
      </c>
      <c r="F3570" s="22" t="s">
        <v>120</v>
      </c>
      <c r="G3570" s="22" t="s">
        <v>119</v>
      </c>
      <c r="H3570" s="22" t="s">
        <v>12</v>
      </c>
      <c r="I3570" s="24">
        <v>0.49999999999999994</v>
      </c>
      <c r="J3570" s="25">
        <v>5750</v>
      </c>
      <c r="K3570" s="26">
        <f>I3570*J3570</f>
        <v>2874.9999999999995</v>
      </c>
      <c r="L3570" s="26">
        <f>K3570*M3570</f>
        <v>1006.2499999999998</v>
      </c>
      <c r="M3570" s="27">
        <v>0.35</v>
      </c>
      <c r="O3570" s="1"/>
      <c r="P3570" s="2"/>
      <c r="Q3570" s="3"/>
      <c r="R3570" s="5"/>
    </row>
    <row r="3571" spans="2:18" x14ac:dyDescent="0.3">
      <c r="B3571" s="22" t="s">
        <v>10</v>
      </c>
      <c r="C3571" s="22">
        <v>1185732</v>
      </c>
      <c r="D3571" s="23">
        <v>44383</v>
      </c>
      <c r="E3571" s="22" t="s">
        <v>130</v>
      </c>
      <c r="F3571" s="22" t="s">
        <v>120</v>
      </c>
      <c r="G3571" s="22" t="s">
        <v>119</v>
      </c>
      <c r="H3571" s="22" t="s">
        <v>15</v>
      </c>
      <c r="I3571" s="24">
        <v>0.45</v>
      </c>
      <c r="J3571" s="25">
        <v>3250</v>
      </c>
      <c r="K3571" s="26">
        <f>I3571*J3571</f>
        <v>1462.5</v>
      </c>
      <c r="L3571" s="26">
        <f>K3571*M3571</f>
        <v>511.87499999999994</v>
      </c>
      <c r="M3571" s="27">
        <v>0.35</v>
      </c>
      <c r="O3571" s="1"/>
      <c r="P3571" s="2"/>
      <c r="Q3571" s="3"/>
      <c r="R3571" s="5"/>
    </row>
    <row r="3572" spans="2:18" x14ac:dyDescent="0.3">
      <c r="B3572" s="22" t="s">
        <v>10</v>
      </c>
      <c r="C3572" s="22">
        <v>1185732</v>
      </c>
      <c r="D3572" s="23">
        <v>44383</v>
      </c>
      <c r="E3572" s="22" t="s">
        <v>130</v>
      </c>
      <c r="F3572" s="22" t="s">
        <v>120</v>
      </c>
      <c r="G3572" s="22" t="s">
        <v>119</v>
      </c>
      <c r="H3572" s="22" t="s">
        <v>13</v>
      </c>
      <c r="I3572" s="24">
        <v>0.4</v>
      </c>
      <c r="J3572" s="25">
        <v>2500</v>
      </c>
      <c r="K3572" s="26">
        <f t="shared" ref="K3572:K3575" si="1169">I3572*J3572</f>
        <v>1000</v>
      </c>
      <c r="L3572" s="26">
        <f t="shared" ref="L3572:L3575" si="1170">K3572*M3572</f>
        <v>400</v>
      </c>
      <c r="M3572" s="27">
        <v>0.4</v>
      </c>
      <c r="O3572" s="1"/>
      <c r="P3572" s="2"/>
      <c r="Q3572" s="3"/>
      <c r="R3572" s="5"/>
    </row>
    <row r="3573" spans="2:18" x14ac:dyDescent="0.3">
      <c r="B3573" s="22" t="s">
        <v>10</v>
      </c>
      <c r="C3573" s="22">
        <v>1185732</v>
      </c>
      <c r="D3573" s="23">
        <v>44383</v>
      </c>
      <c r="E3573" s="22" t="s">
        <v>130</v>
      </c>
      <c r="F3573" s="22" t="s">
        <v>120</v>
      </c>
      <c r="G3573" s="22" t="s">
        <v>119</v>
      </c>
      <c r="H3573" s="22" t="s">
        <v>14</v>
      </c>
      <c r="I3573" s="24">
        <v>0.4</v>
      </c>
      <c r="J3573" s="25">
        <v>2000</v>
      </c>
      <c r="K3573" s="26">
        <f t="shared" si="1169"/>
        <v>800</v>
      </c>
      <c r="L3573" s="26">
        <f t="shared" si="1170"/>
        <v>320</v>
      </c>
      <c r="M3573" s="27">
        <v>0.4</v>
      </c>
      <c r="O3573" s="1"/>
      <c r="P3573" s="2"/>
      <c r="Q3573" s="3"/>
      <c r="R3573" s="5"/>
    </row>
    <row r="3574" spans="2:18" x14ac:dyDescent="0.3">
      <c r="B3574" s="22" t="s">
        <v>10</v>
      </c>
      <c r="C3574" s="22">
        <v>1185732</v>
      </c>
      <c r="D3574" s="23">
        <v>44383</v>
      </c>
      <c r="E3574" s="22" t="s">
        <v>130</v>
      </c>
      <c r="F3574" s="22" t="s">
        <v>120</v>
      </c>
      <c r="G3574" s="22" t="s">
        <v>119</v>
      </c>
      <c r="H3574" s="22" t="s">
        <v>16</v>
      </c>
      <c r="I3574" s="24">
        <v>0.49999999999999994</v>
      </c>
      <c r="J3574" s="25">
        <v>2250</v>
      </c>
      <c r="K3574" s="26">
        <f t="shared" si="1169"/>
        <v>1124.9999999999998</v>
      </c>
      <c r="L3574" s="26">
        <f t="shared" si="1170"/>
        <v>337.49999999999994</v>
      </c>
      <c r="M3574" s="27">
        <v>0.3</v>
      </c>
      <c r="O3574" s="1"/>
      <c r="P3574" s="2"/>
      <c r="Q3574" s="3"/>
      <c r="R3574" s="5"/>
    </row>
    <row r="3575" spans="2:18" x14ac:dyDescent="0.3">
      <c r="B3575" s="22" t="s">
        <v>10</v>
      </c>
      <c r="C3575" s="22">
        <v>1185732</v>
      </c>
      <c r="D3575" s="23">
        <v>44383</v>
      </c>
      <c r="E3575" s="22" t="s">
        <v>130</v>
      </c>
      <c r="F3575" s="22" t="s">
        <v>120</v>
      </c>
      <c r="G3575" s="22" t="s">
        <v>119</v>
      </c>
      <c r="H3575" s="22" t="s">
        <v>17</v>
      </c>
      <c r="I3575" s="24">
        <v>0.54999999999999993</v>
      </c>
      <c r="J3575" s="25">
        <v>4000</v>
      </c>
      <c r="K3575" s="26">
        <f t="shared" si="1169"/>
        <v>2199.9999999999995</v>
      </c>
      <c r="L3575" s="26">
        <f t="shared" si="1170"/>
        <v>879.99999999999989</v>
      </c>
      <c r="M3575" s="27">
        <v>0.4</v>
      </c>
      <c r="O3575" s="1"/>
      <c r="P3575" s="2"/>
      <c r="Q3575" s="3"/>
      <c r="R3575" s="5"/>
    </row>
    <row r="3576" spans="2:18" x14ac:dyDescent="0.3">
      <c r="B3576" s="22" t="s">
        <v>10</v>
      </c>
      <c r="C3576" s="22">
        <v>1185732</v>
      </c>
      <c r="D3576" s="23">
        <v>44415</v>
      </c>
      <c r="E3576" s="22" t="s">
        <v>130</v>
      </c>
      <c r="F3576" s="22" t="s">
        <v>120</v>
      </c>
      <c r="G3576" s="22" t="s">
        <v>119</v>
      </c>
      <c r="H3576" s="22" t="s">
        <v>12</v>
      </c>
      <c r="I3576" s="24">
        <v>0.49999999999999994</v>
      </c>
      <c r="J3576" s="25">
        <v>5500</v>
      </c>
      <c r="K3576" s="26">
        <f>I3576*J3576</f>
        <v>2749.9999999999995</v>
      </c>
      <c r="L3576" s="26">
        <f>K3576*M3576</f>
        <v>962.49999999999977</v>
      </c>
      <c r="M3576" s="27">
        <v>0.35</v>
      </c>
      <c r="O3576" s="1"/>
      <c r="P3576" s="2"/>
      <c r="Q3576" s="3"/>
      <c r="R3576" s="5"/>
    </row>
    <row r="3577" spans="2:18" x14ac:dyDescent="0.3">
      <c r="B3577" s="22" t="s">
        <v>10</v>
      </c>
      <c r="C3577" s="22">
        <v>1185732</v>
      </c>
      <c r="D3577" s="23">
        <v>44415</v>
      </c>
      <c r="E3577" s="22" t="s">
        <v>130</v>
      </c>
      <c r="F3577" s="22" t="s">
        <v>120</v>
      </c>
      <c r="G3577" s="22" t="s">
        <v>119</v>
      </c>
      <c r="H3577" s="22" t="s">
        <v>15</v>
      </c>
      <c r="I3577" s="24">
        <v>0.45</v>
      </c>
      <c r="J3577" s="25">
        <v>3250</v>
      </c>
      <c r="K3577" s="26">
        <f>I3577*J3577</f>
        <v>1462.5</v>
      </c>
      <c r="L3577" s="26">
        <f>K3577*M3577</f>
        <v>511.87499999999994</v>
      </c>
      <c r="M3577" s="27">
        <v>0.35</v>
      </c>
      <c r="O3577" s="1"/>
      <c r="P3577" s="2"/>
      <c r="Q3577" s="3"/>
      <c r="R3577" s="5"/>
    </row>
    <row r="3578" spans="2:18" x14ac:dyDescent="0.3">
      <c r="B3578" s="22" t="s">
        <v>10</v>
      </c>
      <c r="C3578" s="22">
        <v>1185732</v>
      </c>
      <c r="D3578" s="23">
        <v>44415</v>
      </c>
      <c r="E3578" s="22" t="s">
        <v>130</v>
      </c>
      <c r="F3578" s="22" t="s">
        <v>120</v>
      </c>
      <c r="G3578" s="22" t="s">
        <v>119</v>
      </c>
      <c r="H3578" s="22" t="s">
        <v>13</v>
      </c>
      <c r="I3578" s="24">
        <v>0.4</v>
      </c>
      <c r="J3578" s="25">
        <v>2500</v>
      </c>
      <c r="K3578" s="26">
        <f t="shared" ref="K3578:K3581" si="1171">I3578*J3578</f>
        <v>1000</v>
      </c>
      <c r="L3578" s="26">
        <f t="shared" ref="L3578:L3581" si="1172">K3578*M3578</f>
        <v>400</v>
      </c>
      <c r="M3578" s="27">
        <v>0.4</v>
      </c>
      <c r="O3578" s="1"/>
      <c r="P3578" s="2"/>
      <c r="Q3578" s="3"/>
      <c r="R3578" s="5"/>
    </row>
    <row r="3579" spans="2:18" x14ac:dyDescent="0.3">
      <c r="B3579" s="22" t="s">
        <v>10</v>
      </c>
      <c r="C3579" s="22">
        <v>1185732</v>
      </c>
      <c r="D3579" s="23">
        <v>44415</v>
      </c>
      <c r="E3579" s="22" t="s">
        <v>130</v>
      </c>
      <c r="F3579" s="22" t="s">
        <v>120</v>
      </c>
      <c r="G3579" s="22" t="s">
        <v>119</v>
      </c>
      <c r="H3579" s="22" t="s">
        <v>14</v>
      </c>
      <c r="I3579" s="24">
        <v>0.4</v>
      </c>
      <c r="J3579" s="25">
        <v>1500</v>
      </c>
      <c r="K3579" s="26">
        <f t="shared" si="1171"/>
        <v>600</v>
      </c>
      <c r="L3579" s="26">
        <f t="shared" si="1172"/>
        <v>240</v>
      </c>
      <c r="M3579" s="27">
        <v>0.4</v>
      </c>
      <c r="O3579" s="1"/>
      <c r="P3579" s="2"/>
      <c r="Q3579" s="3"/>
      <c r="R3579" s="5"/>
    </row>
    <row r="3580" spans="2:18" x14ac:dyDescent="0.3">
      <c r="B3580" s="22" t="s">
        <v>10</v>
      </c>
      <c r="C3580" s="22">
        <v>1185732</v>
      </c>
      <c r="D3580" s="23">
        <v>44415</v>
      </c>
      <c r="E3580" s="22" t="s">
        <v>130</v>
      </c>
      <c r="F3580" s="22" t="s">
        <v>120</v>
      </c>
      <c r="G3580" s="22" t="s">
        <v>119</v>
      </c>
      <c r="H3580" s="22" t="s">
        <v>16</v>
      </c>
      <c r="I3580" s="24">
        <v>0.49999999999999994</v>
      </c>
      <c r="J3580" s="25">
        <v>1250</v>
      </c>
      <c r="K3580" s="26">
        <f t="shared" si="1171"/>
        <v>624.99999999999989</v>
      </c>
      <c r="L3580" s="26">
        <f t="shared" si="1172"/>
        <v>187.49999999999997</v>
      </c>
      <c r="M3580" s="27">
        <v>0.3</v>
      </c>
      <c r="O3580" s="1"/>
      <c r="P3580" s="2"/>
      <c r="Q3580" s="3"/>
      <c r="R3580" s="5"/>
    </row>
    <row r="3581" spans="2:18" x14ac:dyDescent="0.3">
      <c r="B3581" s="22" t="s">
        <v>10</v>
      </c>
      <c r="C3581" s="22">
        <v>1185732</v>
      </c>
      <c r="D3581" s="23">
        <v>44415</v>
      </c>
      <c r="E3581" s="22" t="s">
        <v>130</v>
      </c>
      <c r="F3581" s="22" t="s">
        <v>120</v>
      </c>
      <c r="G3581" s="22" t="s">
        <v>119</v>
      </c>
      <c r="H3581" s="22" t="s">
        <v>17</v>
      </c>
      <c r="I3581" s="24">
        <v>0.54999999999999993</v>
      </c>
      <c r="J3581" s="25">
        <v>3000</v>
      </c>
      <c r="K3581" s="26">
        <f t="shared" si="1171"/>
        <v>1649.9999999999998</v>
      </c>
      <c r="L3581" s="26">
        <f t="shared" si="1172"/>
        <v>660</v>
      </c>
      <c r="M3581" s="27">
        <v>0.4</v>
      </c>
      <c r="O3581" s="1"/>
      <c r="P3581" s="2"/>
      <c r="Q3581" s="3"/>
      <c r="R3581" s="5"/>
    </row>
    <row r="3582" spans="2:18" x14ac:dyDescent="0.3">
      <c r="B3582" s="22" t="s">
        <v>10</v>
      </c>
      <c r="C3582" s="22">
        <v>1185732</v>
      </c>
      <c r="D3582" s="23">
        <v>44445</v>
      </c>
      <c r="E3582" s="22" t="s">
        <v>130</v>
      </c>
      <c r="F3582" s="22" t="s">
        <v>120</v>
      </c>
      <c r="G3582" s="22" t="s">
        <v>119</v>
      </c>
      <c r="H3582" s="22" t="s">
        <v>12</v>
      </c>
      <c r="I3582" s="24">
        <v>0.49999999999999994</v>
      </c>
      <c r="J3582" s="25">
        <v>4250</v>
      </c>
      <c r="K3582" s="26">
        <f>I3582*J3582</f>
        <v>2124.9999999999995</v>
      </c>
      <c r="L3582" s="26">
        <f>K3582*M3582</f>
        <v>743.74999999999977</v>
      </c>
      <c r="M3582" s="27">
        <v>0.35</v>
      </c>
      <c r="O3582" s="1"/>
      <c r="P3582" s="2"/>
      <c r="Q3582" s="3"/>
      <c r="R3582" s="5"/>
    </row>
    <row r="3583" spans="2:18" x14ac:dyDescent="0.3">
      <c r="B3583" s="22" t="s">
        <v>10</v>
      </c>
      <c r="C3583" s="22">
        <v>1185732</v>
      </c>
      <c r="D3583" s="23">
        <v>44445</v>
      </c>
      <c r="E3583" s="22" t="s">
        <v>130</v>
      </c>
      <c r="F3583" s="22" t="s">
        <v>120</v>
      </c>
      <c r="G3583" s="22" t="s">
        <v>119</v>
      </c>
      <c r="H3583" s="22" t="s">
        <v>15</v>
      </c>
      <c r="I3583" s="24">
        <v>0.45</v>
      </c>
      <c r="J3583" s="25">
        <v>2250</v>
      </c>
      <c r="K3583" s="26">
        <f>I3583*J3583</f>
        <v>1012.5</v>
      </c>
      <c r="L3583" s="26">
        <f>K3583*M3583</f>
        <v>354.375</v>
      </c>
      <c r="M3583" s="27">
        <v>0.35</v>
      </c>
      <c r="O3583" s="1"/>
      <c r="P3583" s="2"/>
      <c r="Q3583" s="3"/>
      <c r="R3583" s="5"/>
    </row>
    <row r="3584" spans="2:18" x14ac:dyDescent="0.3">
      <c r="B3584" s="22" t="s">
        <v>10</v>
      </c>
      <c r="C3584" s="22">
        <v>1185732</v>
      </c>
      <c r="D3584" s="23">
        <v>44445</v>
      </c>
      <c r="E3584" s="22" t="s">
        <v>130</v>
      </c>
      <c r="F3584" s="22" t="s">
        <v>120</v>
      </c>
      <c r="G3584" s="22" t="s">
        <v>119</v>
      </c>
      <c r="H3584" s="22" t="s">
        <v>13</v>
      </c>
      <c r="I3584" s="24">
        <v>0.4</v>
      </c>
      <c r="J3584" s="25">
        <v>1250</v>
      </c>
      <c r="K3584" s="26">
        <f t="shared" ref="K3584:K3587" si="1173">I3584*J3584</f>
        <v>500</v>
      </c>
      <c r="L3584" s="26">
        <f t="shared" ref="L3584:L3587" si="1174">K3584*M3584</f>
        <v>200</v>
      </c>
      <c r="M3584" s="27">
        <v>0.4</v>
      </c>
      <c r="O3584" s="1"/>
      <c r="P3584" s="2"/>
      <c r="Q3584" s="3"/>
      <c r="R3584" s="5"/>
    </row>
    <row r="3585" spans="2:18" x14ac:dyDescent="0.3">
      <c r="B3585" s="22" t="s">
        <v>10</v>
      </c>
      <c r="C3585" s="22">
        <v>1185732</v>
      </c>
      <c r="D3585" s="23">
        <v>44445</v>
      </c>
      <c r="E3585" s="22" t="s">
        <v>130</v>
      </c>
      <c r="F3585" s="22" t="s">
        <v>120</v>
      </c>
      <c r="G3585" s="22" t="s">
        <v>119</v>
      </c>
      <c r="H3585" s="22" t="s">
        <v>14</v>
      </c>
      <c r="I3585" s="24">
        <v>0.4</v>
      </c>
      <c r="J3585" s="25">
        <v>1000</v>
      </c>
      <c r="K3585" s="26">
        <f t="shared" si="1173"/>
        <v>400</v>
      </c>
      <c r="L3585" s="26">
        <f t="shared" si="1174"/>
        <v>160</v>
      </c>
      <c r="M3585" s="27">
        <v>0.4</v>
      </c>
      <c r="O3585" s="1"/>
      <c r="P3585" s="2"/>
      <c r="Q3585" s="3"/>
      <c r="R3585" s="5"/>
    </row>
    <row r="3586" spans="2:18" x14ac:dyDescent="0.3">
      <c r="B3586" s="22" t="s">
        <v>10</v>
      </c>
      <c r="C3586" s="22">
        <v>1185732</v>
      </c>
      <c r="D3586" s="23">
        <v>44445</v>
      </c>
      <c r="E3586" s="22" t="s">
        <v>130</v>
      </c>
      <c r="F3586" s="22" t="s">
        <v>120</v>
      </c>
      <c r="G3586" s="22" t="s">
        <v>119</v>
      </c>
      <c r="H3586" s="22" t="s">
        <v>16</v>
      </c>
      <c r="I3586" s="24">
        <v>0.49999999999999994</v>
      </c>
      <c r="J3586" s="25">
        <v>1000</v>
      </c>
      <c r="K3586" s="26">
        <f t="shared" si="1173"/>
        <v>499.99999999999994</v>
      </c>
      <c r="L3586" s="26">
        <f t="shared" si="1174"/>
        <v>149.99999999999997</v>
      </c>
      <c r="M3586" s="27">
        <v>0.3</v>
      </c>
      <c r="O3586" s="1"/>
      <c r="P3586" s="2"/>
      <c r="Q3586" s="3"/>
      <c r="R3586" s="5"/>
    </row>
    <row r="3587" spans="2:18" x14ac:dyDescent="0.3">
      <c r="B3587" s="22" t="s">
        <v>10</v>
      </c>
      <c r="C3587" s="22">
        <v>1185732</v>
      </c>
      <c r="D3587" s="23">
        <v>44445</v>
      </c>
      <c r="E3587" s="22" t="s">
        <v>130</v>
      </c>
      <c r="F3587" s="22" t="s">
        <v>120</v>
      </c>
      <c r="G3587" s="22" t="s">
        <v>119</v>
      </c>
      <c r="H3587" s="22" t="s">
        <v>17</v>
      </c>
      <c r="I3587" s="24">
        <v>0.54999999999999993</v>
      </c>
      <c r="J3587" s="25">
        <v>2000</v>
      </c>
      <c r="K3587" s="26">
        <f t="shared" si="1173"/>
        <v>1099.9999999999998</v>
      </c>
      <c r="L3587" s="26">
        <f t="shared" si="1174"/>
        <v>439.99999999999994</v>
      </c>
      <c r="M3587" s="27">
        <v>0.4</v>
      </c>
      <c r="O3587" s="1"/>
      <c r="P3587" s="2"/>
      <c r="Q3587" s="3"/>
      <c r="R3587" s="5"/>
    </row>
    <row r="3588" spans="2:18" x14ac:dyDescent="0.3">
      <c r="B3588" s="22" t="s">
        <v>10</v>
      </c>
      <c r="C3588" s="22">
        <v>1185732</v>
      </c>
      <c r="D3588" s="23">
        <v>44477</v>
      </c>
      <c r="E3588" s="22" t="s">
        <v>130</v>
      </c>
      <c r="F3588" s="22" t="s">
        <v>120</v>
      </c>
      <c r="G3588" s="22" t="s">
        <v>119</v>
      </c>
      <c r="H3588" s="22" t="s">
        <v>12</v>
      </c>
      <c r="I3588" s="24">
        <v>0.54999999999999993</v>
      </c>
      <c r="J3588" s="25">
        <v>3750</v>
      </c>
      <c r="K3588" s="26">
        <f>I3588*J3588</f>
        <v>2062.4999999999995</v>
      </c>
      <c r="L3588" s="26">
        <f>K3588*M3588</f>
        <v>721.87499999999977</v>
      </c>
      <c r="M3588" s="27">
        <v>0.35</v>
      </c>
      <c r="O3588" s="1"/>
      <c r="P3588" s="2"/>
      <c r="Q3588" s="3"/>
      <c r="R3588" s="5"/>
    </row>
    <row r="3589" spans="2:18" x14ac:dyDescent="0.3">
      <c r="B3589" s="22" t="s">
        <v>10</v>
      </c>
      <c r="C3589" s="22">
        <v>1185732</v>
      </c>
      <c r="D3589" s="23">
        <v>44477</v>
      </c>
      <c r="E3589" s="22" t="s">
        <v>130</v>
      </c>
      <c r="F3589" s="22" t="s">
        <v>120</v>
      </c>
      <c r="G3589" s="22" t="s">
        <v>119</v>
      </c>
      <c r="H3589" s="22" t="s">
        <v>15</v>
      </c>
      <c r="I3589" s="24">
        <v>0.5</v>
      </c>
      <c r="J3589" s="25">
        <v>2000</v>
      </c>
      <c r="K3589" s="26">
        <f>I3589*J3589</f>
        <v>1000</v>
      </c>
      <c r="L3589" s="26">
        <f>K3589*M3589</f>
        <v>350</v>
      </c>
      <c r="M3589" s="27">
        <v>0.35</v>
      </c>
      <c r="O3589" s="1"/>
      <c r="P3589" s="2"/>
      <c r="Q3589" s="3"/>
      <c r="R3589" s="5"/>
    </row>
    <row r="3590" spans="2:18" x14ac:dyDescent="0.3">
      <c r="B3590" s="22" t="s">
        <v>10</v>
      </c>
      <c r="C3590" s="22">
        <v>1185732</v>
      </c>
      <c r="D3590" s="23">
        <v>44477</v>
      </c>
      <c r="E3590" s="22" t="s">
        <v>130</v>
      </c>
      <c r="F3590" s="22" t="s">
        <v>120</v>
      </c>
      <c r="G3590" s="22" t="s">
        <v>119</v>
      </c>
      <c r="H3590" s="22" t="s">
        <v>13</v>
      </c>
      <c r="I3590" s="24">
        <v>0.5</v>
      </c>
      <c r="J3590" s="25">
        <v>1000</v>
      </c>
      <c r="K3590" s="26">
        <f t="shared" ref="K3590:K3593" si="1175">I3590*J3590</f>
        <v>500</v>
      </c>
      <c r="L3590" s="26">
        <f t="shared" ref="L3590:L3593" si="1176">K3590*M3590</f>
        <v>200</v>
      </c>
      <c r="M3590" s="27">
        <v>0.4</v>
      </c>
      <c r="O3590" s="1"/>
      <c r="P3590" s="2"/>
      <c r="Q3590" s="3"/>
      <c r="R3590" s="5"/>
    </row>
    <row r="3591" spans="2:18" x14ac:dyDescent="0.3">
      <c r="B3591" s="22" t="s">
        <v>10</v>
      </c>
      <c r="C3591" s="22">
        <v>1185732</v>
      </c>
      <c r="D3591" s="23">
        <v>44477</v>
      </c>
      <c r="E3591" s="22" t="s">
        <v>130</v>
      </c>
      <c r="F3591" s="22" t="s">
        <v>120</v>
      </c>
      <c r="G3591" s="22" t="s">
        <v>119</v>
      </c>
      <c r="H3591" s="22" t="s">
        <v>14</v>
      </c>
      <c r="I3591" s="24">
        <v>0.5</v>
      </c>
      <c r="J3591" s="25">
        <v>750</v>
      </c>
      <c r="K3591" s="26">
        <f t="shared" si="1175"/>
        <v>375</v>
      </c>
      <c r="L3591" s="26">
        <f t="shared" si="1176"/>
        <v>150</v>
      </c>
      <c r="M3591" s="27">
        <v>0.4</v>
      </c>
      <c r="O3591" s="1"/>
      <c r="P3591" s="2"/>
      <c r="Q3591" s="3"/>
      <c r="R3591" s="5"/>
    </row>
    <row r="3592" spans="2:18" x14ac:dyDescent="0.3">
      <c r="B3592" s="22" t="s">
        <v>10</v>
      </c>
      <c r="C3592" s="22">
        <v>1185732</v>
      </c>
      <c r="D3592" s="23">
        <v>44477</v>
      </c>
      <c r="E3592" s="22" t="s">
        <v>130</v>
      </c>
      <c r="F3592" s="22" t="s">
        <v>120</v>
      </c>
      <c r="G3592" s="22" t="s">
        <v>119</v>
      </c>
      <c r="H3592" s="22" t="s">
        <v>16</v>
      </c>
      <c r="I3592" s="24">
        <v>0.6</v>
      </c>
      <c r="J3592" s="25">
        <v>750</v>
      </c>
      <c r="K3592" s="26">
        <f t="shared" si="1175"/>
        <v>450</v>
      </c>
      <c r="L3592" s="26">
        <f t="shared" si="1176"/>
        <v>135</v>
      </c>
      <c r="M3592" s="27">
        <v>0.3</v>
      </c>
      <c r="O3592" s="1"/>
      <c r="P3592" s="2"/>
      <c r="Q3592" s="3"/>
      <c r="R3592" s="5"/>
    </row>
    <row r="3593" spans="2:18" x14ac:dyDescent="0.3">
      <c r="B3593" s="22" t="s">
        <v>10</v>
      </c>
      <c r="C3593" s="22">
        <v>1185732</v>
      </c>
      <c r="D3593" s="23">
        <v>44477</v>
      </c>
      <c r="E3593" s="22" t="s">
        <v>130</v>
      </c>
      <c r="F3593" s="22" t="s">
        <v>120</v>
      </c>
      <c r="G3593" s="22" t="s">
        <v>119</v>
      </c>
      <c r="H3593" s="22" t="s">
        <v>17</v>
      </c>
      <c r="I3593" s="24">
        <v>0.64999999999999991</v>
      </c>
      <c r="J3593" s="25">
        <v>2000</v>
      </c>
      <c r="K3593" s="26">
        <f t="shared" si="1175"/>
        <v>1299.9999999999998</v>
      </c>
      <c r="L3593" s="26">
        <f t="shared" si="1176"/>
        <v>519.99999999999989</v>
      </c>
      <c r="M3593" s="27">
        <v>0.4</v>
      </c>
      <c r="O3593" s="1"/>
      <c r="P3593" s="2"/>
      <c r="Q3593" s="3"/>
      <c r="R3593" s="5"/>
    </row>
    <row r="3594" spans="2:18" x14ac:dyDescent="0.3">
      <c r="B3594" s="22" t="s">
        <v>10</v>
      </c>
      <c r="C3594" s="22">
        <v>1185732</v>
      </c>
      <c r="D3594" s="23">
        <v>44507</v>
      </c>
      <c r="E3594" s="22" t="s">
        <v>130</v>
      </c>
      <c r="F3594" s="22" t="s">
        <v>120</v>
      </c>
      <c r="G3594" s="22" t="s">
        <v>119</v>
      </c>
      <c r="H3594" s="22" t="s">
        <v>12</v>
      </c>
      <c r="I3594" s="24">
        <v>0.6</v>
      </c>
      <c r="J3594" s="25">
        <v>3500</v>
      </c>
      <c r="K3594" s="26">
        <f>I3594*J3594</f>
        <v>2100</v>
      </c>
      <c r="L3594" s="26">
        <f>K3594*M3594</f>
        <v>735</v>
      </c>
      <c r="M3594" s="27">
        <v>0.35</v>
      </c>
      <c r="O3594" s="1"/>
      <c r="P3594" s="2"/>
      <c r="Q3594" s="3"/>
      <c r="R3594" s="5"/>
    </row>
    <row r="3595" spans="2:18" x14ac:dyDescent="0.3">
      <c r="B3595" s="22" t="s">
        <v>10</v>
      </c>
      <c r="C3595" s="22">
        <v>1185732</v>
      </c>
      <c r="D3595" s="23">
        <v>44507</v>
      </c>
      <c r="E3595" s="22" t="s">
        <v>130</v>
      </c>
      <c r="F3595" s="22" t="s">
        <v>120</v>
      </c>
      <c r="G3595" s="22" t="s">
        <v>119</v>
      </c>
      <c r="H3595" s="22" t="s">
        <v>15</v>
      </c>
      <c r="I3595" s="24">
        <v>0.5</v>
      </c>
      <c r="J3595" s="25">
        <v>2250</v>
      </c>
      <c r="K3595" s="26">
        <f>I3595*J3595</f>
        <v>1125</v>
      </c>
      <c r="L3595" s="26">
        <f>K3595*M3595</f>
        <v>393.75</v>
      </c>
      <c r="M3595" s="27">
        <v>0.35</v>
      </c>
      <c r="O3595" s="1"/>
      <c r="P3595" s="2"/>
      <c r="Q3595" s="3"/>
      <c r="R3595" s="5"/>
    </row>
    <row r="3596" spans="2:18" x14ac:dyDescent="0.3">
      <c r="B3596" s="22" t="s">
        <v>10</v>
      </c>
      <c r="C3596" s="22">
        <v>1185732</v>
      </c>
      <c r="D3596" s="23">
        <v>44507</v>
      </c>
      <c r="E3596" s="22" t="s">
        <v>130</v>
      </c>
      <c r="F3596" s="22" t="s">
        <v>120</v>
      </c>
      <c r="G3596" s="22" t="s">
        <v>119</v>
      </c>
      <c r="H3596" s="22" t="s">
        <v>13</v>
      </c>
      <c r="I3596" s="24">
        <v>0.5</v>
      </c>
      <c r="J3596" s="25">
        <v>2200</v>
      </c>
      <c r="K3596" s="26">
        <f t="shared" ref="K3596:K3599" si="1177">I3596*J3596</f>
        <v>1100</v>
      </c>
      <c r="L3596" s="26">
        <f t="shared" ref="L3596:L3599" si="1178">K3596*M3596</f>
        <v>440</v>
      </c>
      <c r="M3596" s="27">
        <v>0.4</v>
      </c>
      <c r="O3596" s="1"/>
      <c r="P3596" s="2"/>
      <c r="Q3596" s="3"/>
      <c r="R3596" s="5"/>
    </row>
    <row r="3597" spans="2:18" x14ac:dyDescent="0.3">
      <c r="B3597" s="22" t="s">
        <v>10</v>
      </c>
      <c r="C3597" s="22">
        <v>1185732</v>
      </c>
      <c r="D3597" s="23">
        <v>44507</v>
      </c>
      <c r="E3597" s="22" t="s">
        <v>130</v>
      </c>
      <c r="F3597" s="22" t="s">
        <v>120</v>
      </c>
      <c r="G3597" s="22" t="s">
        <v>119</v>
      </c>
      <c r="H3597" s="22" t="s">
        <v>14</v>
      </c>
      <c r="I3597" s="24">
        <v>0.5</v>
      </c>
      <c r="J3597" s="25">
        <v>2000</v>
      </c>
      <c r="K3597" s="26">
        <f t="shared" si="1177"/>
        <v>1000</v>
      </c>
      <c r="L3597" s="26">
        <f t="shared" si="1178"/>
        <v>400</v>
      </c>
      <c r="M3597" s="27">
        <v>0.4</v>
      </c>
      <c r="O3597" s="1"/>
      <c r="P3597" s="2"/>
      <c r="Q3597" s="3"/>
      <c r="R3597" s="5"/>
    </row>
    <row r="3598" spans="2:18" x14ac:dyDescent="0.3">
      <c r="B3598" s="22" t="s">
        <v>10</v>
      </c>
      <c r="C3598" s="22">
        <v>1185732</v>
      </c>
      <c r="D3598" s="23">
        <v>44507</v>
      </c>
      <c r="E3598" s="22" t="s">
        <v>130</v>
      </c>
      <c r="F3598" s="22" t="s">
        <v>120</v>
      </c>
      <c r="G3598" s="22" t="s">
        <v>119</v>
      </c>
      <c r="H3598" s="22" t="s">
        <v>16</v>
      </c>
      <c r="I3598" s="24">
        <v>0.6</v>
      </c>
      <c r="J3598" s="25">
        <v>1750</v>
      </c>
      <c r="K3598" s="26">
        <f t="shared" si="1177"/>
        <v>1050</v>
      </c>
      <c r="L3598" s="26">
        <f t="shared" si="1178"/>
        <v>315</v>
      </c>
      <c r="M3598" s="27">
        <v>0.3</v>
      </c>
      <c r="O3598" s="1"/>
      <c r="P3598" s="2"/>
      <c r="Q3598" s="3"/>
      <c r="R3598" s="5"/>
    </row>
    <row r="3599" spans="2:18" x14ac:dyDescent="0.3">
      <c r="B3599" s="22" t="s">
        <v>10</v>
      </c>
      <c r="C3599" s="22">
        <v>1185732</v>
      </c>
      <c r="D3599" s="23">
        <v>44507</v>
      </c>
      <c r="E3599" s="22" t="s">
        <v>130</v>
      </c>
      <c r="F3599" s="22" t="s">
        <v>120</v>
      </c>
      <c r="G3599" s="22" t="s">
        <v>119</v>
      </c>
      <c r="H3599" s="22" t="s">
        <v>17</v>
      </c>
      <c r="I3599" s="24">
        <v>0.64999999999999991</v>
      </c>
      <c r="J3599" s="25">
        <v>2750</v>
      </c>
      <c r="K3599" s="26">
        <f t="shared" si="1177"/>
        <v>1787.4999999999998</v>
      </c>
      <c r="L3599" s="26">
        <f t="shared" si="1178"/>
        <v>715</v>
      </c>
      <c r="M3599" s="27">
        <v>0.4</v>
      </c>
      <c r="O3599" s="1"/>
      <c r="P3599" s="2"/>
      <c r="Q3599" s="3"/>
      <c r="R3599" s="5"/>
    </row>
    <row r="3600" spans="2:18" x14ac:dyDescent="0.3">
      <c r="B3600" s="22" t="s">
        <v>10</v>
      </c>
      <c r="C3600" s="22">
        <v>1185732</v>
      </c>
      <c r="D3600" s="23">
        <v>44536</v>
      </c>
      <c r="E3600" s="22" t="s">
        <v>130</v>
      </c>
      <c r="F3600" s="22" t="s">
        <v>120</v>
      </c>
      <c r="G3600" s="22" t="s">
        <v>119</v>
      </c>
      <c r="H3600" s="22" t="s">
        <v>12</v>
      </c>
      <c r="I3600" s="24">
        <v>0.6</v>
      </c>
      <c r="J3600" s="25">
        <v>5000</v>
      </c>
      <c r="K3600" s="26">
        <f>I3600*J3600</f>
        <v>3000</v>
      </c>
      <c r="L3600" s="26">
        <f>K3600*M3600</f>
        <v>1050</v>
      </c>
      <c r="M3600" s="27">
        <v>0.35</v>
      </c>
      <c r="O3600" s="1"/>
      <c r="P3600" s="2"/>
      <c r="Q3600" s="3"/>
      <c r="R3600" s="5"/>
    </row>
    <row r="3601" spans="1:18" x14ac:dyDescent="0.3">
      <c r="B3601" s="22" t="s">
        <v>10</v>
      </c>
      <c r="C3601" s="22">
        <v>1185732</v>
      </c>
      <c r="D3601" s="23">
        <v>44536</v>
      </c>
      <c r="E3601" s="22" t="s">
        <v>130</v>
      </c>
      <c r="F3601" s="22" t="s">
        <v>120</v>
      </c>
      <c r="G3601" s="22" t="s">
        <v>119</v>
      </c>
      <c r="H3601" s="22" t="s">
        <v>15</v>
      </c>
      <c r="I3601" s="24">
        <v>0.5</v>
      </c>
      <c r="J3601" s="25">
        <v>3000</v>
      </c>
      <c r="K3601" s="26">
        <f>I3601*J3601</f>
        <v>1500</v>
      </c>
      <c r="L3601" s="26">
        <f>K3601*M3601</f>
        <v>525</v>
      </c>
      <c r="M3601" s="27">
        <v>0.35</v>
      </c>
      <c r="O3601" s="1"/>
      <c r="P3601" s="2"/>
      <c r="Q3601" s="3"/>
      <c r="R3601" s="5"/>
    </row>
    <row r="3602" spans="1:18" x14ac:dyDescent="0.3">
      <c r="B3602" s="22" t="s">
        <v>10</v>
      </c>
      <c r="C3602" s="22">
        <v>1185732</v>
      </c>
      <c r="D3602" s="23">
        <v>44536</v>
      </c>
      <c r="E3602" s="22" t="s">
        <v>130</v>
      </c>
      <c r="F3602" s="22" t="s">
        <v>120</v>
      </c>
      <c r="G3602" s="22" t="s">
        <v>119</v>
      </c>
      <c r="H3602" s="22" t="s">
        <v>13</v>
      </c>
      <c r="I3602" s="24">
        <v>0.5</v>
      </c>
      <c r="J3602" s="25">
        <v>2750</v>
      </c>
      <c r="K3602" s="26">
        <f t="shared" ref="K3602:K3605" si="1179">I3602*J3602</f>
        <v>1375</v>
      </c>
      <c r="L3602" s="26">
        <f t="shared" ref="L3602:L3605" si="1180">K3602*M3602</f>
        <v>550</v>
      </c>
      <c r="M3602" s="27">
        <v>0.4</v>
      </c>
      <c r="O3602" s="1"/>
      <c r="P3602" s="2"/>
      <c r="Q3602" s="3"/>
      <c r="R3602" s="5"/>
    </row>
    <row r="3603" spans="1:18" x14ac:dyDescent="0.3">
      <c r="B3603" s="22" t="s">
        <v>10</v>
      </c>
      <c r="C3603" s="22">
        <v>1185732</v>
      </c>
      <c r="D3603" s="23">
        <v>44536</v>
      </c>
      <c r="E3603" s="22" t="s">
        <v>130</v>
      </c>
      <c r="F3603" s="22" t="s">
        <v>120</v>
      </c>
      <c r="G3603" s="22" t="s">
        <v>119</v>
      </c>
      <c r="H3603" s="22" t="s">
        <v>14</v>
      </c>
      <c r="I3603" s="24">
        <v>0.5</v>
      </c>
      <c r="J3603" s="25">
        <v>2250</v>
      </c>
      <c r="K3603" s="26">
        <f t="shared" si="1179"/>
        <v>1125</v>
      </c>
      <c r="L3603" s="26">
        <f t="shared" si="1180"/>
        <v>450</v>
      </c>
      <c r="M3603" s="27">
        <v>0.4</v>
      </c>
      <c r="O3603" s="1"/>
      <c r="P3603" s="2"/>
      <c r="Q3603" s="3"/>
      <c r="R3603" s="5"/>
    </row>
    <row r="3604" spans="1:18" x14ac:dyDescent="0.3">
      <c r="B3604" s="22" t="s">
        <v>10</v>
      </c>
      <c r="C3604" s="22">
        <v>1185732</v>
      </c>
      <c r="D3604" s="23">
        <v>44536</v>
      </c>
      <c r="E3604" s="22" t="s">
        <v>130</v>
      </c>
      <c r="F3604" s="22" t="s">
        <v>120</v>
      </c>
      <c r="G3604" s="22" t="s">
        <v>119</v>
      </c>
      <c r="H3604" s="22" t="s">
        <v>16</v>
      </c>
      <c r="I3604" s="24">
        <v>0.6</v>
      </c>
      <c r="J3604" s="25">
        <v>2250</v>
      </c>
      <c r="K3604" s="26">
        <f t="shared" si="1179"/>
        <v>1350</v>
      </c>
      <c r="L3604" s="26">
        <f t="shared" si="1180"/>
        <v>405</v>
      </c>
      <c r="M3604" s="27">
        <v>0.3</v>
      </c>
      <c r="O3604" s="1"/>
      <c r="P3604" s="2"/>
      <c r="Q3604" s="3"/>
      <c r="R3604" s="5"/>
    </row>
    <row r="3605" spans="1:18" x14ac:dyDescent="0.3">
      <c r="B3605" s="22" t="s">
        <v>10</v>
      </c>
      <c r="C3605" s="22">
        <v>1185732</v>
      </c>
      <c r="D3605" s="23">
        <v>44536</v>
      </c>
      <c r="E3605" s="22" t="s">
        <v>130</v>
      </c>
      <c r="F3605" s="22" t="s">
        <v>120</v>
      </c>
      <c r="G3605" s="22" t="s">
        <v>119</v>
      </c>
      <c r="H3605" s="22" t="s">
        <v>17</v>
      </c>
      <c r="I3605" s="24">
        <v>0.64999999999999991</v>
      </c>
      <c r="J3605" s="25">
        <v>3250</v>
      </c>
      <c r="K3605" s="26">
        <f t="shared" si="1179"/>
        <v>2112.4999999999995</v>
      </c>
      <c r="L3605" s="26">
        <f t="shared" si="1180"/>
        <v>844.99999999999989</v>
      </c>
      <c r="M3605" s="27">
        <v>0.4</v>
      </c>
      <c r="O3605" s="1"/>
      <c r="P3605" s="2"/>
      <c r="Q3605" s="3"/>
      <c r="R3605" s="5"/>
    </row>
    <row r="3606" spans="1:18" x14ac:dyDescent="0.3">
      <c r="A3606" s="8" t="s">
        <v>40</v>
      </c>
      <c r="B3606" s="22" t="s">
        <v>10</v>
      </c>
      <c r="C3606" s="22">
        <v>1185732</v>
      </c>
      <c r="D3606" s="23">
        <v>44213</v>
      </c>
      <c r="E3606" s="22" t="s">
        <v>130</v>
      </c>
      <c r="F3606" s="22" t="s">
        <v>121</v>
      </c>
      <c r="G3606" s="22" t="s">
        <v>122</v>
      </c>
      <c r="H3606" s="22" t="s">
        <v>12</v>
      </c>
      <c r="I3606" s="24">
        <v>0.4</v>
      </c>
      <c r="J3606" s="25">
        <v>4500</v>
      </c>
      <c r="K3606" s="26">
        <f>I3606*J3606</f>
        <v>1800</v>
      </c>
      <c r="L3606" s="26">
        <f>K3606*M3606</f>
        <v>540</v>
      </c>
      <c r="M3606" s="27">
        <v>0.3</v>
      </c>
      <c r="O3606" s="1"/>
      <c r="P3606" s="2"/>
      <c r="Q3606" s="3"/>
      <c r="R3606" s="5"/>
    </row>
    <row r="3607" spans="1:18" x14ac:dyDescent="0.3">
      <c r="B3607" s="22" t="s">
        <v>10</v>
      </c>
      <c r="C3607" s="22">
        <v>1185732</v>
      </c>
      <c r="D3607" s="23">
        <v>44213</v>
      </c>
      <c r="E3607" s="22" t="s">
        <v>130</v>
      </c>
      <c r="F3607" s="22" t="s">
        <v>121</v>
      </c>
      <c r="G3607" s="22" t="s">
        <v>122</v>
      </c>
      <c r="H3607" s="22" t="s">
        <v>15</v>
      </c>
      <c r="I3607" s="24">
        <v>0.4</v>
      </c>
      <c r="J3607" s="25">
        <v>2500</v>
      </c>
      <c r="K3607" s="26">
        <f>I3607*J3607</f>
        <v>1000</v>
      </c>
      <c r="L3607" s="26">
        <f>K3607*M3607</f>
        <v>300</v>
      </c>
      <c r="M3607" s="27">
        <v>0.3</v>
      </c>
      <c r="O3607" s="1"/>
      <c r="P3607" s="2"/>
      <c r="Q3607" s="3"/>
      <c r="R3607" s="5"/>
    </row>
    <row r="3608" spans="1:18" x14ac:dyDescent="0.3">
      <c r="B3608" s="22" t="s">
        <v>10</v>
      </c>
      <c r="C3608" s="22">
        <v>1185732</v>
      </c>
      <c r="D3608" s="23">
        <v>44213</v>
      </c>
      <c r="E3608" s="22" t="s">
        <v>130</v>
      </c>
      <c r="F3608" s="22" t="s">
        <v>121</v>
      </c>
      <c r="G3608" s="22" t="s">
        <v>122</v>
      </c>
      <c r="H3608" s="22" t="s">
        <v>13</v>
      </c>
      <c r="I3608" s="24">
        <v>0.30000000000000004</v>
      </c>
      <c r="J3608" s="25">
        <v>2500</v>
      </c>
      <c r="K3608" s="26">
        <f t="shared" ref="K3608:K3611" si="1181">I3608*J3608</f>
        <v>750.00000000000011</v>
      </c>
      <c r="L3608" s="26">
        <f t="shared" ref="L3608:L3617" si="1182">K3608*M3608</f>
        <v>187.50000000000003</v>
      </c>
      <c r="M3608" s="27">
        <v>0.25</v>
      </c>
      <c r="O3608" s="1"/>
      <c r="P3608" s="2"/>
      <c r="Q3608" s="3"/>
      <c r="R3608" s="5"/>
    </row>
    <row r="3609" spans="1:18" x14ac:dyDescent="0.3">
      <c r="B3609" s="22" t="s">
        <v>10</v>
      </c>
      <c r="C3609" s="22">
        <v>1185732</v>
      </c>
      <c r="D3609" s="23">
        <v>44213</v>
      </c>
      <c r="E3609" s="22" t="s">
        <v>130</v>
      </c>
      <c r="F3609" s="22" t="s">
        <v>121</v>
      </c>
      <c r="G3609" s="22" t="s">
        <v>122</v>
      </c>
      <c r="H3609" s="22" t="s">
        <v>14</v>
      </c>
      <c r="I3609" s="24">
        <v>0.35</v>
      </c>
      <c r="J3609" s="25">
        <v>1000</v>
      </c>
      <c r="K3609" s="26">
        <f t="shared" si="1181"/>
        <v>350</v>
      </c>
      <c r="L3609" s="26">
        <f t="shared" si="1182"/>
        <v>87.5</v>
      </c>
      <c r="M3609" s="27">
        <v>0.25</v>
      </c>
      <c r="O3609" s="1"/>
      <c r="P3609" s="2"/>
      <c r="Q3609" s="3"/>
      <c r="R3609" s="5"/>
    </row>
    <row r="3610" spans="1:18" x14ac:dyDescent="0.3">
      <c r="B3610" s="22" t="s">
        <v>10</v>
      </c>
      <c r="C3610" s="22">
        <v>1185732</v>
      </c>
      <c r="D3610" s="23">
        <v>44213</v>
      </c>
      <c r="E3610" s="22" t="s">
        <v>130</v>
      </c>
      <c r="F3610" s="22" t="s">
        <v>121</v>
      </c>
      <c r="G3610" s="22" t="s">
        <v>122</v>
      </c>
      <c r="H3610" s="22" t="s">
        <v>16</v>
      </c>
      <c r="I3610" s="24">
        <v>0.5</v>
      </c>
      <c r="J3610" s="25">
        <v>1500</v>
      </c>
      <c r="K3610" s="26">
        <f t="shared" si="1181"/>
        <v>750</v>
      </c>
      <c r="L3610" s="26">
        <f t="shared" si="1182"/>
        <v>187.5</v>
      </c>
      <c r="M3610" s="27">
        <v>0.25</v>
      </c>
      <c r="O3610" s="1"/>
      <c r="P3610" s="2"/>
      <c r="Q3610" s="3"/>
      <c r="R3610" s="5"/>
    </row>
    <row r="3611" spans="1:18" x14ac:dyDescent="0.3">
      <c r="B3611" s="22" t="s">
        <v>10</v>
      </c>
      <c r="C3611" s="22">
        <v>1185732</v>
      </c>
      <c r="D3611" s="23">
        <v>44213</v>
      </c>
      <c r="E3611" s="22" t="s">
        <v>130</v>
      </c>
      <c r="F3611" s="22" t="s">
        <v>121</v>
      </c>
      <c r="G3611" s="22" t="s">
        <v>122</v>
      </c>
      <c r="H3611" s="22" t="s">
        <v>17</v>
      </c>
      <c r="I3611" s="24">
        <v>0.4</v>
      </c>
      <c r="J3611" s="25">
        <v>2500</v>
      </c>
      <c r="K3611" s="26">
        <f t="shared" si="1181"/>
        <v>1000</v>
      </c>
      <c r="L3611" s="26">
        <f t="shared" si="1182"/>
        <v>300</v>
      </c>
      <c r="M3611" s="27">
        <v>0.3</v>
      </c>
      <c r="O3611" s="1"/>
      <c r="P3611" s="2"/>
      <c r="Q3611" s="3"/>
      <c r="R3611" s="5"/>
    </row>
    <row r="3612" spans="1:18" x14ac:dyDescent="0.3">
      <c r="B3612" s="22" t="s">
        <v>10</v>
      </c>
      <c r="C3612" s="22">
        <v>1185732</v>
      </c>
      <c r="D3612" s="23">
        <v>44242</v>
      </c>
      <c r="E3612" s="22" t="s">
        <v>130</v>
      </c>
      <c r="F3612" s="22" t="s">
        <v>121</v>
      </c>
      <c r="G3612" s="22" t="s">
        <v>122</v>
      </c>
      <c r="H3612" s="22" t="s">
        <v>12</v>
      </c>
      <c r="I3612" s="24">
        <v>0.4</v>
      </c>
      <c r="J3612" s="25">
        <v>5000</v>
      </c>
      <c r="K3612" s="26">
        <f>I3612*J3612</f>
        <v>2000</v>
      </c>
      <c r="L3612" s="26">
        <f>K3612*M3612</f>
        <v>600</v>
      </c>
      <c r="M3612" s="27">
        <v>0.3</v>
      </c>
      <c r="O3612" s="1"/>
      <c r="P3612" s="2"/>
      <c r="Q3612" s="3"/>
      <c r="R3612" s="5"/>
    </row>
    <row r="3613" spans="1:18" x14ac:dyDescent="0.3">
      <c r="B3613" s="22" t="s">
        <v>10</v>
      </c>
      <c r="C3613" s="22">
        <v>1185732</v>
      </c>
      <c r="D3613" s="23">
        <v>44242</v>
      </c>
      <c r="E3613" s="22" t="s">
        <v>130</v>
      </c>
      <c r="F3613" s="22" t="s">
        <v>121</v>
      </c>
      <c r="G3613" s="22" t="s">
        <v>122</v>
      </c>
      <c r="H3613" s="22" t="s">
        <v>15</v>
      </c>
      <c r="I3613" s="24">
        <v>0.4</v>
      </c>
      <c r="J3613" s="25">
        <v>1500</v>
      </c>
      <c r="K3613" s="26">
        <f>I3613*J3613</f>
        <v>600</v>
      </c>
      <c r="L3613" s="26">
        <f>K3613*M3613</f>
        <v>180</v>
      </c>
      <c r="M3613" s="27">
        <v>0.3</v>
      </c>
      <c r="O3613" s="1"/>
      <c r="P3613" s="2"/>
      <c r="Q3613" s="3"/>
      <c r="R3613" s="5"/>
    </row>
    <row r="3614" spans="1:18" x14ac:dyDescent="0.3">
      <c r="B3614" s="22" t="s">
        <v>10</v>
      </c>
      <c r="C3614" s="22">
        <v>1185732</v>
      </c>
      <c r="D3614" s="23">
        <v>44242</v>
      </c>
      <c r="E3614" s="22" t="s">
        <v>130</v>
      </c>
      <c r="F3614" s="22" t="s">
        <v>121</v>
      </c>
      <c r="G3614" s="22" t="s">
        <v>122</v>
      </c>
      <c r="H3614" s="22" t="s">
        <v>13</v>
      </c>
      <c r="I3614" s="24">
        <v>0.30000000000000004</v>
      </c>
      <c r="J3614" s="25">
        <v>2000</v>
      </c>
      <c r="K3614" s="26">
        <f t="shared" ref="K3614:K3617" si="1183">I3614*J3614</f>
        <v>600.00000000000011</v>
      </c>
      <c r="L3614" s="26">
        <f t="shared" si="1182"/>
        <v>150.00000000000003</v>
      </c>
      <c r="M3614" s="27">
        <v>0.25</v>
      </c>
      <c r="O3614" s="1"/>
      <c r="P3614" s="2"/>
      <c r="Q3614" s="3"/>
      <c r="R3614" s="5"/>
    </row>
    <row r="3615" spans="1:18" x14ac:dyDescent="0.3">
      <c r="B3615" s="22" t="s">
        <v>10</v>
      </c>
      <c r="C3615" s="22">
        <v>1185732</v>
      </c>
      <c r="D3615" s="23">
        <v>44242</v>
      </c>
      <c r="E3615" s="22" t="s">
        <v>130</v>
      </c>
      <c r="F3615" s="22" t="s">
        <v>121</v>
      </c>
      <c r="G3615" s="22" t="s">
        <v>122</v>
      </c>
      <c r="H3615" s="22" t="s">
        <v>14</v>
      </c>
      <c r="I3615" s="24">
        <v>0.35</v>
      </c>
      <c r="J3615" s="25">
        <v>2500</v>
      </c>
      <c r="K3615" s="26">
        <f t="shared" si="1183"/>
        <v>875</v>
      </c>
      <c r="L3615" s="26">
        <f t="shared" si="1182"/>
        <v>218.75</v>
      </c>
      <c r="M3615" s="27">
        <v>0.25</v>
      </c>
      <c r="O3615" s="1"/>
      <c r="P3615" s="2"/>
      <c r="Q3615" s="3"/>
      <c r="R3615" s="5"/>
    </row>
    <row r="3616" spans="1:18" x14ac:dyDescent="0.3">
      <c r="B3616" s="22" t="s">
        <v>10</v>
      </c>
      <c r="C3616" s="22">
        <v>1185732</v>
      </c>
      <c r="D3616" s="23">
        <v>44242</v>
      </c>
      <c r="E3616" s="22" t="s">
        <v>130</v>
      </c>
      <c r="F3616" s="22" t="s">
        <v>121</v>
      </c>
      <c r="G3616" s="22" t="s">
        <v>122</v>
      </c>
      <c r="H3616" s="22" t="s">
        <v>16</v>
      </c>
      <c r="I3616" s="24">
        <v>0.5</v>
      </c>
      <c r="J3616" s="25">
        <v>1500</v>
      </c>
      <c r="K3616" s="26">
        <f t="shared" si="1183"/>
        <v>750</v>
      </c>
      <c r="L3616" s="26">
        <f t="shared" si="1182"/>
        <v>187.5</v>
      </c>
      <c r="M3616" s="27">
        <v>0.25</v>
      </c>
      <c r="O3616" s="1"/>
      <c r="P3616" s="2"/>
      <c r="Q3616" s="3"/>
      <c r="R3616" s="5"/>
    </row>
    <row r="3617" spans="2:18" x14ac:dyDescent="0.3">
      <c r="B3617" s="22" t="s">
        <v>10</v>
      </c>
      <c r="C3617" s="22">
        <v>1185732</v>
      </c>
      <c r="D3617" s="23">
        <v>44242</v>
      </c>
      <c r="E3617" s="22" t="s">
        <v>130</v>
      </c>
      <c r="F3617" s="22" t="s">
        <v>121</v>
      </c>
      <c r="G3617" s="22" t="s">
        <v>122</v>
      </c>
      <c r="H3617" s="22" t="s">
        <v>17</v>
      </c>
      <c r="I3617" s="24">
        <v>0.4</v>
      </c>
      <c r="J3617" s="25">
        <v>2500</v>
      </c>
      <c r="K3617" s="26">
        <f t="shared" si="1183"/>
        <v>1000</v>
      </c>
      <c r="L3617" s="26">
        <f t="shared" si="1182"/>
        <v>300</v>
      </c>
      <c r="M3617" s="27">
        <v>0.3</v>
      </c>
      <c r="O3617" s="1"/>
      <c r="P3617" s="2"/>
      <c r="Q3617" s="3"/>
      <c r="R3617" s="5"/>
    </row>
    <row r="3618" spans="2:18" x14ac:dyDescent="0.3">
      <c r="B3618" s="22" t="s">
        <v>10</v>
      </c>
      <c r="C3618" s="22">
        <v>1185732</v>
      </c>
      <c r="D3618" s="23">
        <v>44268</v>
      </c>
      <c r="E3618" s="22" t="s">
        <v>130</v>
      </c>
      <c r="F3618" s="22" t="s">
        <v>121</v>
      </c>
      <c r="G3618" s="22" t="s">
        <v>122</v>
      </c>
      <c r="H3618" s="22" t="s">
        <v>12</v>
      </c>
      <c r="I3618" s="24">
        <v>0.4</v>
      </c>
      <c r="J3618" s="25">
        <v>4700</v>
      </c>
      <c r="K3618" s="26">
        <f>I3618*J3618</f>
        <v>1880</v>
      </c>
      <c r="L3618" s="26">
        <f>K3618*M3618</f>
        <v>564</v>
      </c>
      <c r="M3618" s="27">
        <v>0.3</v>
      </c>
      <c r="O3618" s="1"/>
      <c r="P3618" s="2"/>
      <c r="Q3618" s="3"/>
      <c r="R3618" s="5"/>
    </row>
    <row r="3619" spans="2:18" x14ac:dyDescent="0.3">
      <c r="B3619" s="22" t="s">
        <v>10</v>
      </c>
      <c r="C3619" s="22">
        <v>1185732</v>
      </c>
      <c r="D3619" s="23">
        <v>44268</v>
      </c>
      <c r="E3619" s="22" t="s">
        <v>130</v>
      </c>
      <c r="F3619" s="22" t="s">
        <v>121</v>
      </c>
      <c r="G3619" s="22" t="s">
        <v>122</v>
      </c>
      <c r="H3619" s="22" t="s">
        <v>15</v>
      </c>
      <c r="I3619" s="24">
        <v>0.4</v>
      </c>
      <c r="J3619" s="25">
        <v>1750</v>
      </c>
      <c r="K3619" s="26">
        <f>I3619*J3619</f>
        <v>700</v>
      </c>
      <c r="L3619" s="26">
        <f>K3619*M3619</f>
        <v>210</v>
      </c>
      <c r="M3619" s="27">
        <v>0.3</v>
      </c>
      <c r="O3619" s="1"/>
      <c r="P3619" s="2"/>
      <c r="Q3619" s="3"/>
      <c r="R3619" s="5"/>
    </row>
    <row r="3620" spans="2:18" x14ac:dyDescent="0.3">
      <c r="B3620" s="22" t="s">
        <v>10</v>
      </c>
      <c r="C3620" s="22">
        <v>1185732</v>
      </c>
      <c r="D3620" s="23">
        <v>44268</v>
      </c>
      <c r="E3620" s="22" t="s">
        <v>130</v>
      </c>
      <c r="F3620" s="22" t="s">
        <v>121</v>
      </c>
      <c r="G3620" s="22" t="s">
        <v>122</v>
      </c>
      <c r="H3620" s="22" t="s">
        <v>13</v>
      </c>
      <c r="I3620" s="24">
        <v>0.30000000000000004</v>
      </c>
      <c r="J3620" s="25">
        <v>2000</v>
      </c>
      <c r="K3620" s="26">
        <f t="shared" ref="K3620:K3623" si="1184">I3620*J3620</f>
        <v>600.00000000000011</v>
      </c>
      <c r="L3620" s="26">
        <f t="shared" ref="L3620:L3623" si="1185">K3620*M3620</f>
        <v>150.00000000000003</v>
      </c>
      <c r="M3620" s="27">
        <v>0.25</v>
      </c>
      <c r="O3620" s="1"/>
      <c r="P3620" s="2"/>
      <c r="Q3620" s="3"/>
      <c r="R3620" s="5"/>
    </row>
    <row r="3621" spans="2:18" x14ac:dyDescent="0.3">
      <c r="B3621" s="22" t="s">
        <v>10</v>
      </c>
      <c r="C3621" s="22">
        <v>1185732</v>
      </c>
      <c r="D3621" s="23">
        <v>44268</v>
      </c>
      <c r="E3621" s="22" t="s">
        <v>130</v>
      </c>
      <c r="F3621" s="22" t="s">
        <v>121</v>
      </c>
      <c r="G3621" s="22" t="s">
        <v>122</v>
      </c>
      <c r="H3621" s="22" t="s">
        <v>14</v>
      </c>
      <c r="I3621" s="24">
        <v>0.35</v>
      </c>
      <c r="J3621" s="25">
        <v>3000</v>
      </c>
      <c r="K3621" s="26">
        <f t="shared" si="1184"/>
        <v>1050</v>
      </c>
      <c r="L3621" s="26">
        <f t="shared" si="1185"/>
        <v>262.5</v>
      </c>
      <c r="M3621" s="27">
        <v>0.25</v>
      </c>
      <c r="O3621" s="1"/>
      <c r="P3621" s="2"/>
      <c r="Q3621" s="3"/>
      <c r="R3621" s="5"/>
    </row>
    <row r="3622" spans="2:18" x14ac:dyDescent="0.3">
      <c r="B3622" s="22" t="s">
        <v>10</v>
      </c>
      <c r="C3622" s="22">
        <v>1185732</v>
      </c>
      <c r="D3622" s="23">
        <v>44268</v>
      </c>
      <c r="E3622" s="22" t="s">
        <v>130</v>
      </c>
      <c r="F3622" s="22" t="s">
        <v>121</v>
      </c>
      <c r="G3622" s="22" t="s">
        <v>122</v>
      </c>
      <c r="H3622" s="22" t="s">
        <v>16</v>
      </c>
      <c r="I3622" s="24">
        <v>0.5</v>
      </c>
      <c r="J3622" s="25">
        <v>1000</v>
      </c>
      <c r="K3622" s="26">
        <f t="shared" si="1184"/>
        <v>500</v>
      </c>
      <c r="L3622" s="26">
        <f t="shared" si="1185"/>
        <v>125</v>
      </c>
      <c r="M3622" s="27">
        <v>0.25</v>
      </c>
      <c r="O3622" s="1"/>
      <c r="P3622" s="2"/>
      <c r="Q3622" s="3"/>
      <c r="R3622" s="5"/>
    </row>
    <row r="3623" spans="2:18" x14ac:dyDescent="0.3">
      <c r="B3623" s="22" t="s">
        <v>10</v>
      </c>
      <c r="C3623" s="22">
        <v>1185732</v>
      </c>
      <c r="D3623" s="23">
        <v>44268</v>
      </c>
      <c r="E3623" s="22" t="s">
        <v>130</v>
      </c>
      <c r="F3623" s="22" t="s">
        <v>121</v>
      </c>
      <c r="G3623" s="22" t="s">
        <v>122</v>
      </c>
      <c r="H3623" s="22" t="s">
        <v>17</v>
      </c>
      <c r="I3623" s="24">
        <v>0.4</v>
      </c>
      <c r="J3623" s="25">
        <v>2000</v>
      </c>
      <c r="K3623" s="26">
        <f t="shared" si="1184"/>
        <v>800</v>
      </c>
      <c r="L3623" s="26">
        <f t="shared" si="1185"/>
        <v>240</v>
      </c>
      <c r="M3623" s="27">
        <v>0.3</v>
      </c>
      <c r="O3623" s="1"/>
      <c r="P3623" s="2"/>
      <c r="Q3623" s="3"/>
      <c r="R3623" s="5"/>
    </row>
    <row r="3624" spans="2:18" x14ac:dyDescent="0.3">
      <c r="B3624" s="22" t="s">
        <v>10</v>
      </c>
      <c r="C3624" s="22">
        <v>1185732</v>
      </c>
      <c r="D3624" s="23">
        <v>44300</v>
      </c>
      <c r="E3624" s="22" t="s">
        <v>130</v>
      </c>
      <c r="F3624" s="22" t="s">
        <v>121</v>
      </c>
      <c r="G3624" s="22" t="s">
        <v>122</v>
      </c>
      <c r="H3624" s="22" t="s">
        <v>12</v>
      </c>
      <c r="I3624" s="24">
        <v>0.4</v>
      </c>
      <c r="J3624" s="25">
        <v>4500</v>
      </c>
      <c r="K3624" s="26">
        <f>I3624*J3624</f>
        <v>1800</v>
      </c>
      <c r="L3624" s="26">
        <f>K3624*M3624</f>
        <v>540</v>
      </c>
      <c r="M3624" s="27">
        <v>0.3</v>
      </c>
      <c r="O3624" s="1"/>
      <c r="P3624" s="2"/>
      <c r="Q3624" s="3"/>
      <c r="R3624" s="5"/>
    </row>
    <row r="3625" spans="2:18" x14ac:dyDescent="0.3">
      <c r="B3625" s="22" t="s">
        <v>10</v>
      </c>
      <c r="C3625" s="22">
        <v>1185732</v>
      </c>
      <c r="D3625" s="23">
        <v>44300</v>
      </c>
      <c r="E3625" s="22" t="s">
        <v>130</v>
      </c>
      <c r="F3625" s="22" t="s">
        <v>121</v>
      </c>
      <c r="G3625" s="22" t="s">
        <v>122</v>
      </c>
      <c r="H3625" s="22" t="s">
        <v>15</v>
      </c>
      <c r="I3625" s="24">
        <v>0.4</v>
      </c>
      <c r="J3625" s="25">
        <v>1500</v>
      </c>
      <c r="K3625" s="26">
        <f>I3625*J3625</f>
        <v>600</v>
      </c>
      <c r="L3625" s="26">
        <f>K3625*M3625</f>
        <v>180</v>
      </c>
      <c r="M3625" s="27">
        <v>0.3</v>
      </c>
      <c r="O3625" s="1"/>
      <c r="P3625" s="2"/>
      <c r="Q3625" s="3"/>
      <c r="R3625" s="5"/>
    </row>
    <row r="3626" spans="2:18" x14ac:dyDescent="0.3">
      <c r="B3626" s="22" t="s">
        <v>10</v>
      </c>
      <c r="C3626" s="22">
        <v>1185732</v>
      </c>
      <c r="D3626" s="23">
        <v>44300</v>
      </c>
      <c r="E3626" s="22" t="s">
        <v>130</v>
      </c>
      <c r="F3626" s="22" t="s">
        <v>121</v>
      </c>
      <c r="G3626" s="22" t="s">
        <v>122</v>
      </c>
      <c r="H3626" s="22" t="s">
        <v>13</v>
      </c>
      <c r="I3626" s="24">
        <v>0.30000000000000004</v>
      </c>
      <c r="J3626" s="25">
        <v>1500</v>
      </c>
      <c r="K3626" s="26">
        <f t="shared" ref="K3626:K3629" si="1186">I3626*J3626</f>
        <v>450.00000000000006</v>
      </c>
      <c r="L3626" s="26">
        <f t="shared" ref="L3626:L3629" si="1187">K3626*M3626</f>
        <v>112.50000000000001</v>
      </c>
      <c r="M3626" s="27">
        <v>0.25</v>
      </c>
      <c r="O3626" s="1"/>
      <c r="P3626" s="2"/>
      <c r="Q3626" s="3"/>
      <c r="R3626" s="5"/>
    </row>
    <row r="3627" spans="2:18" x14ac:dyDescent="0.3">
      <c r="B3627" s="22" t="s">
        <v>10</v>
      </c>
      <c r="C3627" s="22">
        <v>1185732</v>
      </c>
      <c r="D3627" s="23">
        <v>44300</v>
      </c>
      <c r="E3627" s="22" t="s">
        <v>130</v>
      </c>
      <c r="F3627" s="22" t="s">
        <v>121</v>
      </c>
      <c r="G3627" s="22" t="s">
        <v>122</v>
      </c>
      <c r="H3627" s="22" t="s">
        <v>14</v>
      </c>
      <c r="I3627" s="24">
        <v>0.35</v>
      </c>
      <c r="J3627" s="25">
        <v>1250</v>
      </c>
      <c r="K3627" s="26">
        <f t="shared" si="1186"/>
        <v>437.5</v>
      </c>
      <c r="L3627" s="26">
        <f t="shared" si="1187"/>
        <v>109.375</v>
      </c>
      <c r="M3627" s="27">
        <v>0.25</v>
      </c>
      <c r="O3627" s="1"/>
      <c r="P3627" s="2"/>
      <c r="Q3627" s="3"/>
      <c r="R3627" s="5"/>
    </row>
    <row r="3628" spans="2:18" x14ac:dyDescent="0.3">
      <c r="B3628" s="22" t="s">
        <v>10</v>
      </c>
      <c r="C3628" s="22">
        <v>1185732</v>
      </c>
      <c r="D3628" s="23">
        <v>44300</v>
      </c>
      <c r="E3628" s="22" t="s">
        <v>130</v>
      </c>
      <c r="F3628" s="22" t="s">
        <v>121</v>
      </c>
      <c r="G3628" s="22" t="s">
        <v>122</v>
      </c>
      <c r="H3628" s="22" t="s">
        <v>16</v>
      </c>
      <c r="I3628" s="24">
        <v>0.5</v>
      </c>
      <c r="J3628" s="25">
        <v>1250</v>
      </c>
      <c r="K3628" s="26">
        <f t="shared" si="1186"/>
        <v>625</v>
      </c>
      <c r="L3628" s="26">
        <f t="shared" si="1187"/>
        <v>156.25</v>
      </c>
      <c r="M3628" s="27">
        <v>0.25</v>
      </c>
      <c r="O3628" s="1"/>
      <c r="P3628" s="2"/>
      <c r="Q3628" s="3"/>
      <c r="R3628" s="5"/>
    </row>
    <row r="3629" spans="2:18" x14ac:dyDescent="0.3">
      <c r="B3629" s="22" t="s">
        <v>10</v>
      </c>
      <c r="C3629" s="22">
        <v>1185732</v>
      </c>
      <c r="D3629" s="23">
        <v>44300</v>
      </c>
      <c r="E3629" s="22" t="s">
        <v>130</v>
      </c>
      <c r="F3629" s="22" t="s">
        <v>121</v>
      </c>
      <c r="G3629" s="22" t="s">
        <v>122</v>
      </c>
      <c r="H3629" s="22" t="s">
        <v>17</v>
      </c>
      <c r="I3629" s="24">
        <v>0.4</v>
      </c>
      <c r="J3629" s="25">
        <v>2750</v>
      </c>
      <c r="K3629" s="26">
        <f t="shared" si="1186"/>
        <v>1100</v>
      </c>
      <c r="L3629" s="26">
        <f t="shared" si="1187"/>
        <v>330</v>
      </c>
      <c r="M3629" s="27">
        <v>0.3</v>
      </c>
      <c r="O3629" s="1"/>
      <c r="P3629" s="2"/>
      <c r="Q3629" s="3"/>
      <c r="R3629" s="5"/>
    </row>
    <row r="3630" spans="2:18" x14ac:dyDescent="0.3">
      <c r="B3630" s="22" t="s">
        <v>10</v>
      </c>
      <c r="C3630" s="22">
        <v>1185732</v>
      </c>
      <c r="D3630" s="23">
        <v>44329</v>
      </c>
      <c r="E3630" s="22" t="s">
        <v>130</v>
      </c>
      <c r="F3630" s="22" t="s">
        <v>121</v>
      </c>
      <c r="G3630" s="22" t="s">
        <v>122</v>
      </c>
      <c r="H3630" s="22" t="s">
        <v>12</v>
      </c>
      <c r="I3630" s="24">
        <v>0.54999999999999993</v>
      </c>
      <c r="J3630" s="25">
        <v>4950</v>
      </c>
      <c r="K3630" s="26">
        <f>I3630*J3630</f>
        <v>2722.4999999999995</v>
      </c>
      <c r="L3630" s="26">
        <f>K3630*M3630</f>
        <v>816.74999999999989</v>
      </c>
      <c r="M3630" s="27">
        <v>0.3</v>
      </c>
      <c r="O3630" s="1"/>
      <c r="P3630" s="2"/>
      <c r="Q3630" s="3"/>
      <c r="R3630" s="5"/>
    </row>
    <row r="3631" spans="2:18" x14ac:dyDescent="0.3">
      <c r="B3631" s="22" t="s">
        <v>10</v>
      </c>
      <c r="C3631" s="22">
        <v>1185732</v>
      </c>
      <c r="D3631" s="23">
        <v>44329</v>
      </c>
      <c r="E3631" s="22" t="s">
        <v>130</v>
      </c>
      <c r="F3631" s="22" t="s">
        <v>121</v>
      </c>
      <c r="G3631" s="22" t="s">
        <v>122</v>
      </c>
      <c r="H3631" s="22" t="s">
        <v>15</v>
      </c>
      <c r="I3631" s="24">
        <v>0.5</v>
      </c>
      <c r="J3631" s="25">
        <v>2000</v>
      </c>
      <c r="K3631" s="26">
        <f>I3631*J3631</f>
        <v>1000</v>
      </c>
      <c r="L3631" s="26">
        <f>K3631*M3631</f>
        <v>300</v>
      </c>
      <c r="M3631" s="27">
        <v>0.3</v>
      </c>
      <c r="O3631" s="1"/>
      <c r="P3631" s="2"/>
      <c r="Q3631" s="3"/>
      <c r="R3631" s="5"/>
    </row>
    <row r="3632" spans="2:18" x14ac:dyDescent="0.3">
      <c r="B3632" s="22" t="s">
        <v>10</v>
      </c>
      <c r="C3632" s="22">
        <v>1185732</v>
      </c>
      <c r="D3632" s="23">
        <v>44329</v>
      </c>
      <c r="E3632" s="22" t="s">
        <v>130</v>
      </c>
      <c r="F3632" s="22" t="s">
        <v>121</v>
      </c>
      <c r="G3632" s="22" t="s">
        <v>122</v>
      </c>
      <c r="H3632" s="22" t="s">
        <v>13</v>
      </c>
      <c r="I3632" s="24">
        <v>0.45</v>
      </c>
      <c r="J3632" s="25">
        <v>2250</v>
      </c>
      <c r="K3632" s="26">
        <f t="shared" ref="K3632:K3635" si="1188">I3632*J3632</f>
        <v>1012.5</v>
      </c>
      <c r="L3632" s="26">
        <f t="shared" ref="L3632:L3635" si="1189">K3632*M3632</f>
        <v>253.125</v>
      </c>
      <c r="M3632" s="27">
        <v>0.25</v>
      </c>
      <c r="O3632" s="1"/>
      <c r="P3632" s="2"/>
      <c r="Q3632" s="3"/>
      <c r="R3632" s="5"/>
    </row>
    <row r="3633" spans="2:18" x14ac:dyDescent="0.3">
      <c r="B3633" s="22" t="s">
        <v>10</v>
      </c>
      <c r="C3633" s="22">
        <v>1185732</v>
      </c>
      <c r="D3633" s="23">
        <v>44329</v>
      </c>
      <c r="E3633" s="22" t="s">
        <v>130</v>
      </c>
      <c r="F3633" s="22" t="s">
        <v>121</v>
      </c>
      <c r="G3633" s="22" t="s">
        <v>122</v>
      </c>
      <c r="H3633" s="22" t="s">
        <v>14</v>
      </c>
      <c r="I3633" s="24">
        <v>0.45</v>
      </c>
      <c r="J3633" s="25">
        <v>1750</v>
      </c>
      <c r="K3633" s="26">
        <f t="shared" si="1188"/>
        <v>787.5</v>
      </c>
      <c r="L3633" s="26">
        <f t="shared" si="1189"/>
        <v>196.875</v>
      </c>
      <c r="M3633" s="27">
        <v>0.25</v>
      </c>
      <c r="O3633" s="1"/>
      <c r="P3633" s="2"/>
      <c r="Q3633" s="3"/>
      <c r="R3633" s="5"/>
    </row>
    <row r="3634" spans="2:18" x14ac:dyDescent="0.3">
      <c r="B3634" s="22" t="s">
        <v>10</v>
      </c>
      <c r="C3634" s="22">
        <v>1185732</v>
      </c>
      <c r="D3634" s="23">
        <v>44329</v>
      </c>
      <c r="E3634" s="22" t="s">
        <v>130</v>
      </c>
      <c r="F3634" s="22" t="s">
        <v>121</v>
      </c>
      <c r="G3634" s="22" t="s">
        <v>122</v>
      </c>
      <c r="H3634" s="22" t="s">
        <v>16</v>
      </c>
      <c r="I3634" s="24">
        <v>0.54999999999999993</v>
      </c>
      <c r="J3634" s="25">
        <v>2000</v>
      </c>
      <c r="K3634" s="26">
        <f t="shared" si="1188"/>
        <v>1099.9999999999998</v>
      </c>
      <c r="L3634" s="26">
        <f t="shared" si="1189"/>
        <v>274.99999999999994</v>
      </c>
      <c r="M3634" s="27">
        <v>0.25</v>
      </c>
      <c r="O3634" s="1"/>
      <c r="P3634" s="2"/>
      <c r="Q3634" s="3"/>
      <c r="R3634" s="5"/>
    </row>
    <row r="3635" spans="2:18" x14ac:dyDescent="0.3">
      <c r="B3635" s="22" t="s">
        <v>10</v>
      </c>
      <c r="C3635" s="22">
        <v>1185732</v>
      </c>
      <c r="D3635" s="23">
        <v>44329</v>
      </c>
      <c r="E3635" s="22" t="s">
        <v>130</v>
      </c>
      <c r="F3635" s="22" t="s">
        <v>121</v>
      </c>
      <c r="G3635" s="22" t="s">
        <v>122</v>
      </c>
      <c r="H3635" s="22" t="s">
        <v>17</v>
      </c>
      <c r="I3635" s="24">
        <v>0.6</v>
      </c>
      <c r="J3635" s="25">
        <v>3250</v>
      </c>
      <c r="K3635" s="26">
        <f t="shared" si="1188"/>
        <v>1950</v>
      </c>
      <c r="L3635" s="26">
        <f t="shared" si="1189"/>
        <v>585</v>
      </c>
      <c r="M3635" s="27">
        <v>0.3</v>
      </c>
      <c r="O3635" s="1"/>
      <c r="P3635" s="2"/>
      <c r="Q3635" s="3"/>
      <c r="R3635" s="5"/>
    </row>
    <row r="3636" spans="2:18" x14ac:dyDescent="0.3">
      <c r="B3636" s="22" t="s">
        <v>10</v>
      </c>
      <c r="C3636" s="22">
        <v>1185732</v>
      </c>
      <c r="D3636" s="23">
        <v>44362</v>
      </c>
      <c r="E3636" s="22" t="s">
        <v>130</v>
      </c>
      <c r="F3636" s="22" t="s">
        <v>121</v>
      </c>
      <c r="G3636" s="22" t="s">
        <v>122</v>
      </c>
      <c r="H3636" s="22" t="s">
        <v>12</v>
      </c>
      <c r="I3636" s="24">
        <v>0.54999999999999993</v>
      </c>
      <c r="J3636" s="25">
        <v>5750</v>
      </c>
      <c r="K3636" s="26">
        <f>I3636*J3636</f>
        <v>3162.4999999999995</v>
      </c>
      <c r="L3636" s="26">
        <f>K3636*M3636</f>
        <v>948.74999999999977</v>
      </c>
      <c r="M3636" s="27">
        <v>0.3</v>
      </c>
      <c r="O3636" s="1"/>
      <c r="P3636" s="2"/>
      <c r="Q3636" s="3"/>
      <c r="R3636" s="5"/>
    </row>
    <row r="3637" spans="2:18" x14ac:dyDescent="0.3">
      <c r="B3637" s="22" t="s">
        <v>10</v>
      </c>
      <c r="C3637" s="22">
        <v>1185732</v>
      </c>
      <c r="D3637" s="23">
        <v>44362</v>
      </c>
      <c r="E3637" s="22" t="s">
        <v>130</v>
      </c>
      <c r="F3637" s="22" t="s">
        <v>121</v>
      </c>
      <c r="G3637" s="22" t="s">
        <v>122</v>
      </c>
      <c r="H3637" s="22" t="s">
        <v>15</v>
      </c>
      <c r="I3637" s="24">
        <v>0.5</v>
      </c>
      <c r="J3637" s="25">
        <v>3250</v>
      </c>
      <c r="K3637" s="26">
        <f>I3637*J3637</f>
        <v>1625</v>
      </c>
      <c r="L3637" s="26">
        <f>K3637*M3637</f>
        <v>487.5</v>
      </c>
      <c r="M3637" s="27">
        <v>0.3</v>
      </c>
      <c r="O3637" s="1"/>
      <c r="P3637" s="2"/>
      <c r="Q3637" s="3"/>
      <c r="R3637" s="5"/>
    </row>
    <row r="3638" spans="2:18" x14ac:dyDescent="0.3">
      <c r="B3638" s="22" t="s">
        <v>10</v>
      </c>
      <c r="C3638" s="22">
        <v>1185732</v>
      </c>
      <c r="D3638" s="23">
        <v>44362</v>
      </c>
      <c r="E3638" s="22" t="s">
        <v>130</v>
      </c>
      <c r="F3638" s="22" t="s">
        <v>121</v>
      </c>
      <c r="G3638" s="22" t="s">
        <v>122</v>
      </c>
      <c r="H3638" s="22" t="s">
        <v>13</v>
      </c>
      <c r="I3638" s="24">
        <v>0.45</v>
      </c>
      <c r="J3638" s="25">
        <v>2500</v>
      </c>
      <c r="K3638" s="26">
        <f t="shared" ref="K3638:K3641" si="1190">I3638*J3638</f>
        <v>1125</v>
      </c>
      <c r="L3638" s="26">
        <f t="shared" ref="L3638:L3641" si="1191">K3638*M3638</f>
        <v>281.25</v>
      </c>
      <c r="M3638" s="27">
        <v>0.25</v>
      </c>
      <c r="O3638" s="1"/>
      <c r="P3638" s="2"/>
      <c r="Q3638" s="3"/>
      <c r="R3638" s="5"/>
    </row>
    <row r="3639" spans="2:18" x14ac:dyDescent="0.3">
      <c r="B3639" s="22" t="s">
        <v>10</v>
      </c>
      <c r="C3639" s="22">
        <v>1185732</v>
      </c>
      <c r="D3639" s="23">
        <v>44362</v>
      </c>
      <c r="E3639" s="22" t="s">
        <v>130</v>
      </c>
      <c r="F3639" s="22" t="s">
        <v>121</v>
      </c>
      <c r="G3639" s="22" t="s">
        <v>122</v>
      </c>
      <c r="H3639" s="22" t="s">
        <v>14</v>
      </c>
      <c r="I3639" s="24">
        <v>0.45</v>
      </c>
      <c r="J3639" s="25">
        <v>2250</v>
      </c>
      <c r="K3639" s="26">
        <f t="shared" si="1190"/>
        <v>1012.5</v>
      </c>
      <c r="L3639" s="26">
        <f t="shared" si="1191"/>
        <v>253.125</v>
      </c>
      <c r="M3639" s="27">
        <v>0.25</v>
      </c>
      <c r="O3639" s="1"/>
      <c r="P3639" s="2"/>
      <c r="Q3639" s="3"/>
      <c r="R3639" s="5"/>
    </row>
    <row r="3640" spans="2:18" x14ac:dyDescent="0.3">
      <c r="B3640" s="22" t="s">
        <v>10</v>
      </c>
      <c r="C3640" s="22">
        <v>1185732</v>
      </c>
      <c r="D3640" s="23">
        <v>44362</v>
      </c>
      <c r="E3640" s="22" t="s">
        <v>130</v>
      </c>
      <c r="F3640" s="22" t="s">
        <v>121</v>
      </c>
      <c r="G3640" s="22" t="s">
        <v>122</v>
      </c>
      <c r="H3640" s="22" t="s">
        <v>16</v>
      </c>
      <c r="I3640" s="24">
        <v>0.54999999999999993</v>
      </c>
      <c r="J3640" s="25">
        <v>2250</v>
      </c>
      <c r="K3640" s="26">
        <f t="shared" si="1190"/>
        <v>1237.4999999999998</v>
      </c>
      <c r="L3640" s="26">
        <f t="shared" si="1191"/>
        <v>309.37499999999994</v>
      </c>
      <c r="M3640" s="27">
        <v>0.25</v>
      </c>
      <c r="O3640" s="1"/>
      <c r="P3640" s="2"/>
      <c r="Q3640" s="3"/>
      <c r="R3640" s="5"/>
    </row>
    <row r="3641" spans="2:18" x14ac:dyDescent="0.3">
      <c r="B3641" s="22" t="s">
        <v>10</v>
      </c>
      <c r="C3641" s="22">
        <v>1185732</v>
      </c>
      <c r="D3641" s="23">
        <v>44362</v>
      </c>
      <c r="E3641" s="22" t="s">
        <v>130</v>
      </c>
      <c r="F3641" s="22" t="s">
        <v>121</v>
      </c>
      <c r="G3641" s="22" t="s">
        <v>122</v>
      </c>
      <c r="H3641" s="22" t="s">
        <v>17</v>
      </c>
      <c r="I3641" s="24">
        <v>0.6</v>
      </c>
      <c r="J3641" s="25">
        <v>3750</v>
      </c>
      <c r="K3641" s="26">
        <f t="shared" si="1190"/>
        <v>2250</v>
      </c>
      <c r="L3641" s="26">
        <f t="shared" si="1191"/>
        <v>675</v>
      </c>
      <c r="M3641" s="27">
        <v>0.3</v>
      </c>
      <c r="O3641" s="1"/>
      <c r="P3641" s="2"/>
      <c r="Q3641" s="3"/>
      <c r="R3641" s="5"/>
    </row>
    <row r="3642" spans="2:18" x14ac:dyDescent="0.3">
      <c r="B3642" s="22" t="s">
        <v>10</v>
      </c>
      <c r="C3642" s="22">
        <v>1185732</v>
      </c>
      <c r="D3642" s="23">
        <v>44390</v>
      </c>
      <c r="E3642" s="22" t="s">
        <v>130</v>
      </c>
      <c r="F3642" s="22" t="s">
        <v>121</v>
      </c>
      <c r="G3642" s="22" t="s">
        <v>122</v>
      </c>
      <c r="H3642" s="22" t="s">
        <v>12</v>
      </c>
      <c r="I3642" s="24">
        <v>0.54999999999999993</v>
      </c>
      <c r="J3642" s="25">
        <v>6000</v>
      </c>
      <c r="K3642" s="26">
        <f>I3642*J3642</f>
        <v>3299.9999999999995</v>
      </c>
      <c r="L3642" s="26">
        <f>K3642*M3642</f>
        <v>989.99999999999977</v>
      </c>
      <c r="M3642" s="27">
        <v>0.3</v>
      </c>
      <c r="O3642" s="1"/>
      <c r="P3642" s="2"/>
      <c r="Q3642" s="3"/>
      <c r="R3642" s="5"/>
    </row>
    <row r="3643" spans="2:18" x14ac:dyDescent="0.3">
      <c r="B3643" s="22" t="s">
        <v>10</v>
      </c>
      <c r="C3643" s="22">
        <v>1185732</v>
      </c>
      <c r="D3643" s="23">
        <v>44390</v>
      </c>
      <c r="E3643" s="22" t="s">
        <v>130</v>
      </c>
      <c r="F3643" s="22" t="s">
        <v>121</v>
      </c>
      <c r="G3643" s="22" t="s">
        <v>122</v>
      </c>
      <c r="H3643" s="22" t="s">
        <v>15</v>
      </c>
      <c r="I3643" s="24">
        <v>0.5</v>
      </c>
      <c r="J3643" s="25">
        <v>3500</v>
      </c>
      <c r="K3643" s="26">
        <f>I3643*J3643</f>
        <v>1750</v>
      </c>
      <c r="L3643" s="26">
        <f>K3643*M3643</f>
        <v>525</v>
      </c>
      <c r="M3643" s="27">
        <v>0.3</v>
      </c>
      <c r="O3643" s="1"/>
      <c r="P3643" s="2"/>
      <c r="Q3643" s="3"/>
      <c r="R3643" s="5"/>
    </row>
    <row r="3644" spans="2:18" x14ac:dyDescent="0.3">
      <c r="B3644" s="22" t="s">
        <v>10</v>
      </c>
      <c r="C3644" s="22">
        <v>1185732</v>
      </c>
      <c r="D3644" s="23">
        <v>44390</v>
      </c>
      <c r="E3644" s="22" t="s">
        <v>130</v>
      </c>
      <c r="F3644" s="22" t="s">
        <v>121</v>
      </c>
      <c r="G3644" s="22" t="s">
        <v>122</v>
      </c>
      <c r="H3644" s="22" t="s">
        <v>13</v>
      </c>
      <c r="I3644" s="24">
        <v>0.45</v>
      </c>
      <c r="J3644" s="25">
        <v>2750</v>
      </c>
      <c r="K3644" s="26">
        <f t="shared" ref="K3644:K3647" si="1192">I3644*J3644</f>
        <v>1237.5</v>
      </c>
      <c r="L3644" s="26">
        <f t="shared" ref="L3644:L3647" si="1193">K3644*M3644</f>
        <v>309.375</v>
      </c>
      <c r="M3644" s="27">
        <v>0.25</v>
      </c>
      <c r="O3644" s="1"/>
      <c r="P3644" s="2"/>
      <c r="Q3644" s="3"/>
      <c r="R3644" s="5"/>
    </row>
    <row r="3645" spans="2:18" x14ac:dyDescent="0.3">
      <c r="B3645" s="22" t="s">
        <v>10</v>
      </c>
      <c r="C3645" s="22">
        <v>1185732</v>
      </c>
      <c r="D3645" s="23">
        <v>44390</v>
      </c>
      <c r="E3645" s="22" t="s">
        <v>130</v>
      </c>
      <c r="F3645" s="22" t="s">
        <v>121</v>
      </c>
      <c r="G3645" s="22" t="s">
        <v>122</v>
      </c>
      <c r="H3645" s="22" t="s">
        <v>14</v>
      </c>
      <c r="I3645" s="24">
        <v>0.45</v>
      </c>
      <c r="J3645" s="25">
        <v>2250</v>
      </c>
      <c r="K3645" s="26">
        <f t="shared" si="1192"/>
        <v>1012.5</v>
      </c>
      <c r="L3645" s="26">
        <f t="shared" si="1193"/>
        <v>253.125</v>
      </c>
      <c r="M3645" s="27">
        <v>0.25</v>
      </c>
      <c r="O3645" s="1"/>
      <c r="P3645" s="2"/>
      <c r="Q3645" s="3"/>
      <c r="R3645" s="5"/>
    </row>
    <row r="3646" spans="2:18" x14ac:dyDescent="0.3">
      <c r="B3646" s="22" t="s">
        <v>10</v>
      </c>
      <c r="C3646" s="22">
        <v>1185732</v>
      </c>
      <c r="D3646" s="23">
        <v>44390</v>
      </c>
      <c r="E3646" s="22" t="s">
        <v>130</v>
      </c>
      <c r="F3646" s="22" t="s">
        <v>121</v>
      </c>
      <c r="G3646" s="22" t="s">
        <v>122</v>
      </c>
      <c r="H3646" s="22" t="s">
        <v>16</v>
      </c>
      <c r="I3646" s="24">
        <v>0.54999999999999993</v>
      </c>
      <c r="J3646" s="25">
        <v>2500</v>
      </c>
      <c r="K3646" s="26">
        <f t="shared" si="1192"/>
        <v>1374.9999999999998</v>
      </c>
      <c r="L3646" s="26">
        <f t="shared" si="1193"/>
        <v>343.74999999999994</v>
      </c>
      <c r="M3646" s="27">
        <v>0.25</v>
      </c>
      <c r="O3646" s="1"/>
      <c r="P3646" s="2"/>
      <c r="Q3646" s="3"/>
      <c r="R3646" s="5"/>
    </row>
    <row r="3647" spans="2:18" x14ac:dyDescent="0.3">
      <c r="B3647" s="22" t="s">
        <v>10</v>
      </c>
      <c r="C3647" s="22">
        <v>1185732</v>
      </c>
      <c r="D3647" s="23">
        <v>44390</v>
      </c>
      <c r="E3647" s="22" t="s">
        <v>130</v>
      </c>
      <c r="F3647" s="22" t="s">
        <v>121</v>
      </c>
      <c r="G3647" s="22" t="s">
        <v>122</v>
      </c>
      <c r="H3647" s="22" t="s">
        <v>17</v>
      </c>
      <c r="I3647" s="24">
        <v>0.6</v>
      </c>
      <c r="J3647" s="25">
        <v>4250</v>
      </c>
      <c r="K3647" s="26">
        <f t="shared" si="1192"/>
        <v>2550</v>
      </c>
      <c r="L3647" s="26">
        <f t="shared" si="1193"/>
        <v>765</v>
      </c>
      <c r="M3647" s="27">
        <v>0.3</v>
      </c>
      <c r="O3647" s="1"/>
      <c r="P3647" s="2"/>
      <c r="Q3647" s="3"/>
      <c r="R3647" s="5"/>
    </row>
    <row r="3648" spans="2:18" x14ac:dyDescent="0.3">
      <c r="B3648" s="22" t="s">
        <v>10</v>
      </c>
      <c r="C3648" s="22">
        <v>1185732</v>
      </c>
      <c r="D3648" s="23">
        <v>44422</v>
      </c>
      <c r="E3648" s="22" t="s">
        <v>130</v>
      </c>
      <c r="F3648" s="22" t="s">
        <v>121</v>
      </c>
      <c r="G3648" s="22" t="s">
        <v>122</v>
      </c>
      <c r="H3648" s="22" t="s">
        <v>12</v>
      </c>
      <c r="I3648" s="24">
        <v>0.54999999999999993</v>
      </c>
      <c r="J3648" s="25">
        <v>5750</v>
      </c>
      <c r="K3648" s="26">
        <f>I3648*J3648</f>
        <v>3162.4999999999995</v>
      </c>
      <c r="L3648" s="26">
        <f>K3648*M3648</f>
        <v>948.74999999999977</v>
      </c>
      <c r="M3648" s="27">
        <v>0.3</v>
      </c>
      <c r="O3648" s="1"/>
      <c r="P3648" s="2"/>
      <c r="Q3648" s="3"/>
      <c r="R3648" s="5"/>
    </row>
    <row r="3649" spans="2:18" x14ac:dyDescent="0.3">
      <c r="B3649" s="22" t="s">
        <v>10</v>
      </c>
      <c r="C3649" s="22">
        <v>1185732</v>
      </c>
      <c r="D3649" s="23">
        <v>44422</v>
      </c>
      <c r="E3649" s="22" t="s">
        <v>130</v>
      </c>
      <c r="F3649" s="22" t="s">
        <v>121</v>
      </c>
      <c r="G3649" s="22" t="s">
        <v>122</v>
      </c>
      <c r="H3649" s="22" t="s">
        <v>15</v>
      </c>
      <c r="I3649" s="24">
        <v>0.5</v>
      </c>
      <c r="J3649" s="25">
        <v>3500</v>
      </c>
      <c r="K3649" s="26">
        <f>I3649*J3649</f>
        <v>1750</v>
      </c>
      <c r="L3649" s="26">
        <f>K3649*M3649</f>
        <v>525</v>
      </c>
      <c r="M3649" s="27">
        <v>0.3</v>
      </c>
      <c r="O3649" s="1"/>
      <c r="P3649" s="2"/>
      <c r="Q3649" s="3"/>
      <c r="R3649" s="5"/>
    </row>
    <row r="3650" spans="2:18" x14ac:dyDescent="0.3">
      <c r="B3650" s="22" t="s">
        <v>10</v>
      </c>
      <c r="C3650" s="22">
        <v>1185732</v>
      </c>
      <c r="D3650" s="23">
        <v>44422</v>
      </c>
      <c r="E3650" s="22" t="s">
        <v>130</v>
      </c>
      <c r="F3650" s="22" t="s">
        <v>121</v>
      </c>
      <c r="G3650" s="22" t="s">
        <v>122</v>
      </c>
      <c r="H3650" s="22" t="s">
        <v>13</v>
      </c>
      <c r="I3650" s="24">
        <v>0.45</v>
      </c>
      <c r="J3650" s="25">
        <v>2750</v>
      </c>
      <c r="K3650" s="26">
        <f t="shared" ref="K3650:K3653" si="1194">I3650*J3650</f>
        <v>1237.5</v>
      </c>
      <c r="L3650" s="26">
        <f t="shared" ref="L3650:L3653" si="1195">K3650*M3650</f>
        <v>309.375</v>
      </c>
      <c r="M3650" s="27">
        <v>0.25</v>
      </c>
      <c r="O3650" s="1"/>
      <c r="P3650" s="2"/>
      <c r="Q3650" s="3"/>
      <c r="R3650" s="5"/>
    </row>
    <row r="3651" spans="2:18" x14ac:dyDescent="0.3">
      <c r="B3651" s="22" t="s">
        <v>10</v>
      </c>
      <c r="C3651" s="22">
        <v>1185732</v>
      </c>
      <c r="D3651" s="23">
        <v>44422</v>
      </c>
      <c r="E3651" s="22" t="s">
        <v>130</v>
      </c>
      <c r="F3651" s="22" t="s">
        <v>121</v>
      </c>
      <c r="G3651" s="22" t="s">
        <v>122</v>
      </c>
      <c r="H3651" s="22" t="s">
        <v>14</v>
      </c>
      <c r="I3651" s="24">
        <v>0.45</v>
      </c>
      <c r="J3651" s="25">
        <v>1750</v>
      </c>
      <c r="K3651" s="26">
        <f t="shared" si="1194"/>
        <v>787.5</v>
      </c>
      <c r="L3651" s="26">
        <f t="shared" si="1195"/>
        <v>196.875</v>
      </c>
      <c r="M3651" s="27">
        <v>0.25</v>
      </c>
      <c r="O3651" s="1"/>
      <c r="P3651" s="2"/>
      <c r="Q3651" s="3"/>
      <c r="R3651" s="5"/>
    </row>
    <row r="3652" spans="2:18" x14ac:dyDescent="0.3">
      <c r="B3652" s="22" t="s">
        <v>10</v>
      </c>
      <c r="C3652" s="22">
        <v>1185732</v>
      </c>
      <c r="D3652" s="23">
        <v>44422</v>
      </c>
      <c r="E3652" s="22" t="s">
        <v>130</v>
      </c>
      <c r="F3652" s="22" t="s">
        <v>121</v>
      </c>
      <c r="G3652" s="22" t="s">
        <v>122</v>
      </c>
      <c r="H3652" s="22" t="s">
        <v>16</v>
      </c>
      <c r="I3652" s="24">
        <v>0.54999999999999993</v>
      </c>
      <c r="J3652" s="25">
        <v>1500</v>
      </c>
      <c r="K3652" s="26">
        <f t="shared" si="1194"/>
        <v>824.99999999999989</v>
      </c>
      <c r="L3652" s="26">
        <f t="shared" si="1195"/>
        <v>206.24999999999997</v>
      </c>
      <c r="M3652" s="27">
        <v>0.25</v>
      </c>
      <c r="O3652" s="1"/>
      <c r="P3652" s="2"/>
      <c r="Q3652" s="3"/>
      <c r="R3652" s="5"/>
    </row>
    <row r="3653" spans="2:18" x14ac:dyDescent="0.3">
      <c r="B3653" s="22" t="s">
        <v>10</v>
      </c>
      <c r="C3653" s="22">
        <v>1185732</v>
      </c>
      <c r="D3653" s="23">
        <v>44422</v>
      </c>
      <c r="E3653" s="22" t="s">
        <v>130</v>
      </c>
      <c r="F3653" s="22" t="s">
        <v>121</v>
      </c>
      <c r="G3653" s="22" t="s">
        <v>122</v>
      </c>
      <c r="H3653" s="22" t="s">
        <v>17</v>
      </c>
      <c r="I3653" s="24">
        <v>0.6</v>
      </c>
      <c r="J3653" s="25">
        <v>3250</v>
      </c>
      <c r="K3653" s="26">
        <f t="shared" si="1194"/>
        <v>1950</v>
      </c>
      <c r="L3653" s="26">
        <f t="shared" si="1195"/>
        <v>585</v>
      </c>
      <c r="M3653" s="27">
        <v>0.3</v>
      </c>
      <c r="O3653" s="1"/>
      <c r="P3653" s="2"/>
      <c r="Q3653" s="3"/>
      <c r="R3653" s="5"/>
    </row>
    <row r="3654" spans="2:18" x14ac:dyDescent="0.3">
      <c r="B3654" s="22" t="s">
        <v>10</v>
      </c>
      <c r="C3654" s="22">
        <v>1185732</v>
      </c>
      <c r="D3654" s="23">
        <v>44452</v>
      </c>
      <c r="E3654" s="22" t="s">
        <v>130</v>
      </c>
      <c r="F3654" s="22" t="s">
        <v>121</v>
      </c>
      <c r="G3654" s="22" t="s">
        <v>122</v>
      </c>
      <c r="H3654" s="22" t="s">
        <v>12</v>
      </c>
      <c r="I3654" s="24">
        <v>0.54999999999999993</v>
      </c>
      <c r="J3654" s="25">
        <v>4500</v>
      </c>
      <c r="K3654" s="26">
        <f>I3654*J3654</f>
        <v>2474.9999999999995</v>
      </c>
      <c r="L3654" s="26">
        <f>K3654*M3654</f>
        <v>742.49999999999989</v>
      </c>
      <c r="M3654" s="27">
        <v>0.3</v>
      </c>
      <c r="O3654" s="1"/>
      <c r="P3654" s="2"/>
      <c r="Q3654" s="3"/>
      <c r="R3654" s="5"/>
    </row>
    <row r="3655" spans="2:18" x14ac:dyDescent="0.3">
      <c r="B3655" s="22" t="s">
        <v>10</v>
      </c>
      <c r="C3655" s="22">
        <v>1185732</v>
      </c>
      <c r="D3655" s="23">
        <v>44452</v>
      </c>
      <c r="E3655" s="22" t="s">
        <v>130</v>
      </c>
      <c r="F3655" s="22" t="s">
        <v>121</v>
      </c>
      <c r="G3655" s="22" t="s">
        <v>122</v>
      </c>
      <c r="H3655" s="22" t="s">
        <v>15</v>
      </c>
      <c r="I3655" s="24">
        <v>0.5</v>
      </c>
      <c r="J3655" s="25">
        <v>2500</v>
      </c>
      <c r="K3655" s="26">
        <f>I3655*J3655</f>
        <v>1250</v>
      </c>
      <c r="L3655" s="26">
        <f>K3655*M3655</f>
        <v>375</v>
      </c>
      <c r="M3655" s="27">
        <v>0.3</v>
      </c>
      <c r="O3655" s="1"/>
      <c r="P3655" s="2"/>
      <c r="Q3655" s="3"/>
      <c r="R3655" s="5"/>
    </row>
    <row r="3656" spans="2:18" x14ac:dyDescent="0.3">
      <c r="B3656" s="22" t="s">
        <v>10</v>
      </c>
      <c r="C3656" s="22">
        <v>1185732</v>
      </c>
      <c r="D3656" s="23">
        <v>44452</v>
      </c>
      <c r="E3656" s="22" t="s">
        <v>130</v>
      </c>
      <c r="F3656" s="22" t="s">
        <v>121</v>
      </c>
      <c r="G3656" s="22" t="s">
        <v>122</v>
      </c>
      <c r="H3656" s="22" t="s">
        <v>13</v>
      </c>
      <c r="I3656" s="24">
        <v>0.45</v>
      </c>
      <c r="J3656" s="25">
        <v>1500</v>
      </c>
      <c r="K3656" s="26">
        <f t="shared" ref="K3656:K3659" si="1196">I3656*J3656</f>
        <v>675</v>
      </c>
      <c r="L3656" s="26">
        <f t="shared" ref="L3656:L3659" si="1197">K3656*M3656</f>
        <v>168.75</v>
      </c>
      <c r="M3656" s="27">
        <v>0.25</v>
      </c>
      <c r="O3656" s="1"/>
      <c r="P3656" s="2"/>
      <c r="Q3656" s="3"/>
      <c r="R3656" s="5"/>
    </row>
    <row r="3657" spans="2:18" x14ac:dyDescent="0.3">
      <c r="B3657" s="22" t="s">
        <v>10</v>
      </c>
      <c r="C3657" s="22">
        <v>1185732</v>
      </c>
      <c r="D3657" s="23">
        <v>44452</v>
      </c>
      <c r="E3657" s="22" t="s">
        <v>130</v>
      </c>
      <c r="F3657" s="22" t="s">
        <v>121</v>
      </c>
      <c r="G3657" s="22" t="s">
        <v>122</v>
      </c>
      <c r="H3657" s="22" t="s">
        <v>14</v>
      </c>
      <c r="I3657" s="24">
        <v>0.45</v>
      </c>
      <c r="J3657" s="25">
        <v>1250</v>
      </c>
      <c r="K3657" s="26">
        <f t="shared" si="1196"/>
        <v>562.5</v>
      </c>
      <c r="L3657" s="26">
        <f t="shared" si="1197"/>
        <v>140.625</v>
      </c>
      <c r="M3657" s="27">
        <v>0.25</v>
      </c>
      <c r="O3657" s="1"/>
      <c r="P3657" s="2"/>
      <c r="Q3657" s="3"/>
      <c r="R3657" s="5"/>
    </row>
    <row r="3658" spans="2:18" x14ac:dyDescent="0.3">
      <c r="B3658" s="22" t="s">
        <v>10</v>
      </c>
      <c r="C3658" s="22">
        <v>1185732</v>
      </c>
      <c r="D3658" s="23">
        <v>44452</v>
      </c>
      <c r="E3658" s="22" t="s">
        <v>130</v>
      </c>
      <c r="F3658" s="22" t="s">
        <v>121</v>
      </c>
      <c r="G3658" s="22" t="s">
        <v>122</v>
      </c>
      <c r="H3658" s="22" t="s">
        <v>16</v>
      </c>
      <c r="I3658" s="24">
        <v>0.54999999999999993</v>
      </c>
      <c r="J3658" s="25">
        <v>1250</v>
      </c>
      <c r="K3658" s="26">
        <f t="shared" si="1196"/>
        <v>687.49999999999989</v>
      </c>
      <c r="L3658" s="26">
        <f t="shared" si="1197"/>
        <v>171.87499999999997</v>
      </c>
      <c r="M3658" s="27">
        <v>0.25</v>
      </c>
      <c r="O3658" s="1"/>
      <c r="P3658" s="2"/>
      <c r="Q3658" s="3"/>
      <c r="R3658" s="5"/>
    </row>
    <row r="3659" spans="2:18" x14ac:dyDescent="0.3">
      <c r="B3659" s="22" t="s">
        <v>10</v>
      </c>
      <c r="C3659" s="22">
        <v>1185732</v>
      </c>
      <c r="D3659" s="23">
        <v>44452</v>
      </c>
      <c r="E3659" s="22" t="s">
        <v>130</v>
      </c>
      <c r="F3659" s="22" t="s">
        <v>121</v>
      </c>
      <c r="G3659" s="22" t="s">
        <v>122</v>
      </c>
      <c r="H3659" s="22" t="s">
        <v>17</v>
      </c>
      <c r="I3659" s="24">
        <v>0.6</v>
      </c>
      <c r="J3659" s="25">
        <v>2250</v>
      </c>
      <c r="K3659" s="26">
        <f t="shared" si="1196"/>
        <v>1350</v>
      </c>
      <c r="L3659" s="26">
        <f t="shared" si="1197"/>
        <v>405</v>
      </c>
      <c r="M3659" s="27">
        <v>0.3</v>
      </c>
      <c r="O3659" s="1"/>
      <c r="P3659" s="2"/>
      <c r="Q3659" s="3"/>
      <c r="R3659" s="5"/>
    </row>
    <row r="3660" spans="2:18" x14ac:dyDescent="0.3">
      <c r="B3660" s="22" t="s">
        <v>10</v>
      </c>
      <c r="C3660" s="22">
        <v>1185732</v>
      </c>
      <c r="D3660" s="23">
        <v>44484</v>
      </c>
      <c r="E3660" s="22" t="s">
        <v>130</v>
      </c>
      <c r="F3660" s="22" t="s">
        <v>121</v>
      </c>
      <c r="G3660" s="22" t="s">
        <v>122</v>
      </c>
      <c r="H3660" s="22" t="s">
        <v>12</v>
      </c>
      <c r="I3660" s="24">
        <v>0.6</v>
      </c>
      <c r="J3660" s="25">
        <v>4000</v>
      </c>
      <c r="K3660" s="26">
        <f>I3660*J3660</f>
        <v>2400</v>
      </c>
      <c r="L3660" s="26">
        <f>K3660*M3660</f>
        <v>720</v>
      </c>
      <c r="M3660" s="27">
        <v>0.3</v>
      </c>
      <c r="O3660" s="1"/>
      <c r="P3660" s="2"/>
      <c r="Q3660" s="3"/>
      <c r="R3660" s="5"/>
    </row>
    <row r="3661" spans="2:18" x14ac:dyDescent="0.3">
      <c r="B3661" s="22" t="s">
        <v>10</v>
      </c>
      <c r="C3661" s="22">
        <v>1185732</v>
      </c>
      <c r="D3661" s="23">
        <v>44484</v>
      </c>
      <c r="E3661" s="22" t="s">
        <v>130</v>
      </c>
      <c r="F3661" s="22" t="s">
        <v>121</v>
      </c>
      <c r="G3661" s="22" t="s">
        <v>122</v>
      </c>
      <c r="H3661" s="22" t="s">
        <v>15</v>
      </c>
      <c r="I3661" s="24">
        <v>0.55000000000000004</v>
      </c>
      <c r="J3661" s="25">
        <v>2250</v>
      </c>
      <c r="K3661" s="26">
        <f>I3661*J3661</f>
        <v>1237.5</v>
      </c>
      <c r="L3661" s="26">
        <f>K3661*M3661</f>
        <v>371.25</v>
      </c>
      <c r="M3661" s="27">
        <v>0.3</v>
      </c>
      <c r="O3661" s="1"/>
      <c r="P3661" s="2"/>
      <c r="Q3661" s="3"/>
      <c r="R3661" s="5"/>
    </row>
    <row r="3662" spans="2:18" x14ac:dyDescent="0.3">
      <c r="B3662" s="22" t="s">
        <v>10</v>
      </c>
      <c r="C3662" s="22">
        <v>1185732</v>
      </c>
      <c r="D3662" s="23">
        <v>44484</v>
      </c>
      <c r="E3662" s="22" t="s">
        <v>130</v>
      </c>
      <c r="F3662" s="22" t="s">
        <v>121</v>
      </c>
      <c r="G3662" s="22" t="s">
        <v>122</v>
      </c>
      <c r="H3662" s="22" t="s">
        <v>13</v>
      </c>
      <c r="I3662" s="24">
        <v>0.55000000000000004</v>
      </c>
      <c r="J3662" s="25">
        <v>1250</v>
      </c>
      <c r="K3662" s="26">
        <f t="shared" ref="K3662:K3665" si="1198">I3662*J3662</f>
        <v>687.5</v>
      </c>
      <c r="L3662" s="26">
        <f t="shared" ref="L3662:L3665" si="1199">K3662*M3662</f>
        <v>171.875</v>
      </c>
      <c r="M3662" s="27">
        <v>0.25</v>
      </c>
      <c r="O3662" s="1"/>
      <c r="P3662" s="2"/>
      <c r="Q3662" s="3"/>
      <c r="R3662" s="5"/>
    </row>
    <row r="3663" spans="2:18" x14ac:dyDescent="0.3">
      <c r="B3663" s="22" t="s">
        <v>10</v>
      </c>
      <c r="C3663" s="22">
        <v>1185732</v>
      </c>
      <c r="D3663" s="23">
        <v>44484</v>
      </c>
      <c r="E3663" s="22" t="s">
        <v>130</v>
      </c>
      <c r="F3663" s="22" t="s">
        <v>121</v>
      </c>
      <c r="G3663" s="22" t="s">
        <v>122</v>
      </c>
      <c r="H3663" s="22" t="s">
        <v>14</v>
      </c>
      <c r="I3663" s="24">
        <v>0.55000000000000004</v>
      </c>
      <c r="J3663" s="25">
        <v>1000</v>
      </c>
      <c r="K3663" s="26">
        <f t="shared" si="1198"/>
        <v>550</v>
      </c>
      <c r="L3663" s="26">
        <f t="shared" si="1199"/>
        <v>137.5</v>
      </c>
      <c r="M3663" s="27">
        <v>0.25</v>
      </c>
      <c r="O3663" s="1"/>
      <c r="P3663" s="2"/>
      <c r="Q3663" s="3"/>
      <c r="R3663" s="5"/>
    </row>
    <row r="3664" spans="2:18" x14ac:dyDescent="0.3">
      <c r="B3664" s="22" t="s">
        <v>10</v>
      </c>
      <c r="C3664" s="22">
        <v>1185732</v>
      </c>
      <c r="D3664" s="23">
        <v>44484</v>
      </c>
      <c r="E3664" s="22" t="s">
        <v>130</v>
      </c>
      <c r="F3664" s="22" t="s">
        <v>121</v>
      </c>
      <c r="G3664" s="22" t="s">
        <v>122</v>
      </c>
      <c r="H3664" s="22" t="s">
        <v>16</v>
      </c>
      <c r="I3664" s="24">
        <v>0.65</v>
      </c>
      <c r="J3664" s="25">
        <v>1000</v>
      </c>
      <c r="K3664" s="26">
        <f t="shared" si="1198"/>
        <v>650</v>
      </c>
      <c r="L3664" s="26">
        <f t="shared" si="1199"/>
        <v>162.5</v>
      </c>
      <c r="M3664" s="27">
        <v>0.25</v>
      </c>
      <c r="O3664" s="1"/>
      <c r="P3664" s="2"/>
      <c r="Q3664" s="3"/>
      <c r="R3664" s="5"/>
    </row>
    <row r="3665" spans="1:18" x14ac:dyDescent="0.3">
      <c r="B3665" s="22" t="s">
        <v>10</v>
      </c>
      <c r="C3665" s="22">
        <v>1185732</v>
      </c>
      <c r="D3665" s="23">
        <v>44484</v>
      </c>
      <c r="E3665" s="22" t="s">
        <v>130</v>
      </c>
      <c r="F3665" s="22" t="s">
        <v>121</v>
      </c>
      <c r="G3665" s="22" t="s">
        <v>122</v>
      </c>
      <c r="H3665" s="22" t="s">
        <v>17</v>
      </c>
      <c r="I3665" s="24">
        <v>0.7</v>
      </c>
      <c r="J3665" s="25">
        <v>2250</v>
      </c>
      <c r="K3665" s="26">
        <f t="shared" si="1198"/>
        <v>1575</v>
      </c>
      <c r="L3665" s="26">
        <f t="shared" si="1199"/>
        <v>472.5</v>
      </c>
      <c r="M3665" s="27">
        <v>0.3</v>
      </c>
      <c r="O3665" s="1"/>
      <c r="P3665" s="2"/>
      <c r="Q3665" s="3"/>
      <c r="R3665" s="5"/>
    </row>
    <row r="3666" spans="1:18" x14ac:dyDescent="0.3">
      <c r="B3666" s="22" t="s">
        <v>10</v>
      </c>
      <c r="C3666" s="22">
        <v>1185732</v>
      </c>
      <c r="D3666" s="23">
        <v>44514</v>
      </c>
      <c r="E3666" s="22" t="s">
        <v>130</v>
      </c>
      <c r="F3666" s="22" t="s">
        <v>121</v>
      </c>
      <c r="G3666" s="22" t="s">
        <v>122</v>
      </c>
      <c r="H3666" s="22" t="s">
        <v>12</v>
      </c>
      <c r="I3666" s="24">
        <v>0.65</v>
      </c>
      <c r="J3666" s="25">
        <v>3750</v>
      </c>
      <c r="K3666" s="26">
        <f>I3666*J3666</f>
        <v>2437.5</v>
      </c>
      <c r="L3666" s="26">
        <f>K3666*M3666</f>
        <v>731.25</v>
      </c>
      <c r="M3666" s="27">
        <v>0.3</v>
      </c>
      <c r="O3666" s="1"/>
      <c r="P3666" s="2"/>
      <c r="Q3666" s="3"/>
      <c r="R3666" s="5"/>
    </row>
    <row r="3667" spans="1:18" x14ac:dyDescent="0.3">
      <c r="B3667" s="22" t="s">
        <v>10</v>
      </c>
      <c r="C3667" s="22">
        <v>1185732</v>
      </c>
      <c r="D3667" s="23">
        <v>44514</v>
      </c>
      <c r="E3667" s="22" t="s">
        <v>130</v>
      </c>
      <c r="F3667" s="22" t="s">
        <v>121</v>
      </c>
      <c r="G3667" s="22" t="s">
        <v>122</v>
      </c>
      <c r="H3667" s="22" t="s">
        <v>15</v>
      </c>
      <c r="I3667" s="24">
        <v>0.55000000000000004</v>
      </c>
      <c r="J3667" s="25">
        <v>3000</v>
      </c>
      <c r="K3667" s="26">
        <f>I3667*J3667</f>
        <v>1650.0000000000002</v>
      </c>
      <c r="L3667" s="26">
        <f>K3667*M3667</f>
        <v>495.00000000000006</v>
      </c>
      <c r="M3667" s="27">
        <v>0.3</v>
      </c>
      <c r="O3667" s="1"/>
      <c r="P3667" s="2"/>
      <c r="Q3667" s="3"/>
      <c r="R3667" s="5"/>
    </row>
    <row r="3668" spans="1:18" x14ac:dyDescent="0.3">
      <c r="B3668" s="22" t="s">
        <v>10</v>
      </c>
      <c r="C3668" s="22">
        <v>1185732</v>
      </c>
      <c r="D3668" s="23">
        <v>44514</v>
      </c>
      <c r="E3668" s="22" t="s">
        <v>130</v>
      </c>
      <c r="F3668" s="22" t="s">
        <v>121</v>
      </c>
      <c r="G3668" s="22" t="s">
        <v>122</v>
      </c>
      <c r="H3668" s="22" t="s">
        <v>13</v>
      </c>
      <c r="I3668" s="24">
        <v>0.55000000000000004</v>
      </c>
      <c r="J3668" s="25">
        <v>2950</v>
      </c>
      <c r="K3668" s="26">
        <f t="shared" ref="K3668:K3671" si="1200">I3668*J3668</f>
        <v>1622.5000000000002</v>
      </c>
      <c r="L3668" s="26">
        <f t="shared" ref="L3668:L3671" si="1201">K3668*M3668</f>
        <v>405.62500000000006</v>
      </c>
      <c r="M3668" s="27">
        <v>0.25</v>
      </c>
      <c r="O3668" s="1"/>
      <c r="P3668" s="2"/>
      <c r="Q3668" s="3"/>
      <c r="R3668" s="5"/>
    </row>
    <row r="3669" spans="1:18" x14ac:dyDescent="0.3">
      <c r="B3669" s="22" t="s">
        <v>10</v>
      </c>
      <c r="C3669" s="22">
        <v>1185732</v>
      </c>
      <c r="D3669" s="23">
        <v>44514</v>
      </c>
      <c r="E3669" s="22" t="s">
        <v>130</v>
      </c>
      <c r="F3669" s="22" t="s">
        <v>121</v>
      </c>
      <c r="G3669" s="22" t="s">
        <v>122</v>
      </c>
      <c r="H3669" s="22" t="s">
        <v>14</v>
      </c>
      <c r="I3669" s="24">
        <v>0.55000000000000004</v>
      </c>
      <c r="J3669" s="25">
        <v>2750</v>
      </c>
      <c r="K3669" s="26">
        <f t="shared" si="1200"/>
        <v>1512.5000000000002</v>
      </c>
      <c r="L3669" s="26">
        <f t="shared" si="1201"/>
        <v>378.12500000000006</v>
      </c>
      <c r="M3669" s="27">
        <v>0.25</v>
      </c>
      <c r="O3669" s="1"/>
      <c r="P3669" s="2"/>
      <c r="Q3669" s="3"/>
      <c r="R3669" s="5"/>
    </row>
    <row r="3670" spans="1:18" x14ac:dyDescent="0.3">
      <c r="B3670" s="22" t="s">
        <v>10</v>
      </c>
      <c r="C3670" s="22">
        <v>1185732</v>
      </c>
      <c r="D3670" s="23">
        <v>44514</v>
      </c>
      <c r="E3670" s="22" t="s">
        <v>130</v>
      </c>
      <c r="F3670" s="22" t="s">
        <v>121</v>
      </c>
      <c r="G3670" s="22" t="s">
        <v>122</v>
      </c>
      <c r="H3670" s="22" t="s">
        <v>16</v>
      </c>
      <c r="I3670" s="24">
        <v>0.65</v>
      </c>
      <c r="J3670" s="25">
        <v>2500</v>
      </c>
      <c r="K3670" s="26">
        <f t="shared" si="1200"/>
        <v>1625</v>
      </c>
      <c r="L3670" s="26">
        <f t="shared" si="1201"/>
        <v>406.25</v>
      </c>
      <c r="M3670" s="27">
        <v>0.25</v>
      </c>
      <c r="O3670" s="1"/>
      <c r="P3670" s="2"/>
      <c r="Q3670" s="3"/>
      <c r="R3670" s="5"/>
    </row>
    <row r="3671" spans="1:18" x14ac:dyDescent="0.3">
      <c r="B3671" s="22" t="s">
        <v>10</v>
      </c>
      <c r="C3671" s="22">
        <v>1185732</v>
      </c>
      <c r="D3671" s="23">
        <v>44514</v>
      </c>
      <c r="E3671" s="22" t="s">
        <v>130</v>
      </c>
      <c r="F3671" s="22" t="s">
        <v>121</v>
      </c>
      <c r="G3671" s="22" t="s">
        <v>122</v>
      </c>
      <c r="H3671" s="22" t="s">
        <v>17</v>
      </c>
      <c r="I3671" s="24">
        <v>0.7</v>
      </c>
      <c r="J3671" s="25">
        <v>3500</v>
      </c>
      <c r="K3671" s="26">
        <f t="shared" si="1200"/>
        <v>2450</v>
      </c>
      <c r="L3671" s="26">
        <f t="shared" si="1201"/>
        <v>735</v>
      </c>
      <c r="M3671" s="27">
        <v>0.3</v>
      </c>
      <c r="O3671" s="1"/>
      <c r="P3671" s="2"/>
      <c r="Q3671" s="3"/>
      <c r="R3671" s="5"/>
    </row>
    <row r="3672" spans="1:18" x14ac:dyDescent="0.3">
      <c r="B3672" s="22" t="s">
        <v>10</v>
      </c>
      <c r="C3672" s="22">
        <v>1185732</v>
      </c>
      <c r="D3672" s="23">
        <v>44543</v>
      </c>
      <c r="E3672" s="22" t="s">
        <v>130</v>
      </c>
      <c r="F3672" s="22" t="s">
        <v>121</v>
      </c>
      <c r="G3672" s="22" t="s">
        <v>122</v>
      </c>
      <c r="H3672" s="22" t="s">
        <v>12</v>
      </c>
      <c r="I3672" s="24">
        <v>0.65</v>
      </c>
      <c r="J3672" s="25">
        <v>5750</v>
      </c>
      <c r="K3672" s="26">
        <f>I3672*J3672</f>
        <v>3737.5</v>
      </c>
      <c r="L3672" s="26">
        <f>K3672*M3672</f>
        <v>1121.25</v>
      </c>
      <c r="M3672" s="27">
        <v>0.3</v>
      </c>
      <c r="O3672" s="1"/>
      <c r="P3672" s="2"/>
      <c r="Q3672" s="3"/>
      <c r="R3672" s="5"/>
    </row>
    <row r="3673" spans="1:18" x14ac:dyDescent="0.3">
      <c r="B3673" s="22" t="s">
        <v>10</v>
      </c>
      <c r="C3673" s="22">
        <v>1185732</v>
      </c>
      <c r="D3673" s="23">
        <v>44543</v>
      </c>
      <c r="E3673" s="22" t="s">
        <v>130</v>
      </c>
      <c r="F3673" s="22" t="s">
        <v>121</v>
      </c>
      <c r="G3673" s="22" t="s">
        <v>122</v>
      </c>
      <c r="H3673" s="22" t="s">
        <v>15</v>
      </c>
      <c r="I3673" s="24">
        <v>0.55000000000000004</v>
      </c>
      <c r="J3673" s="25">
        <v>3750</v>
      </c>
      <c r="K3673" s="26">
        <f>I3673*J3673</f>
        <v>2062.5</v>
      </c>
      <c r="L3673" s="26">
        <f>K3673*M3673</f>
        <v>618.75</v>
      </c>
      <c r="M3673" s="27">
        <v>0.3</v>
      </c>
      <c r="O3673" s="1"/>
      <c r="P3673" s="2"/>
      <c r="Q3673" s="3"/>
      <c r="R3673" s="5"/>
    </row>
    <row r="3674" spans="1:18" x14ac:dyDescent="0.3">
      <c r="B3674" s="22" t="s">
        <v>10</v>
      </c>
      <c r="C3674" s="22">
        <v>1185732</v>
      </c>
      <c r="D3674" s="23">
        <v>44543</v>
      </c>
      <c r="E3674" s="22" t="s">
        <v>130</v>
      </c>
      <c r="F3674" s="22" t="s">
        <v>121</v>
      </c>
      <c r="G3674" s="22" t="s">
        <v>122</v>
      </c>
      <c r="H3674" s="22" t="s">
        <v>13</v>
      </c>
      <c r="I3674" s="24">
        <v>0.55000000000000004</v>
      </c>
      <c r="J3674" s="25">
        <v>3500</v>
      </c>
      <c r="K3674" s="26">
        <f t="shared" ref="K3674:K3677" si="1202">I3674*J3674</f>
        <v>1925.0000000000002</v>
      </c>
      <c r="L3674" s="26">
        <f t="shared" ref="L3674:L3677" si="1203">K3674*M3674</f>
        <v>481.25000000000006</v>
      </c>
      <c r="M3674" s="27">
        <v>0.25</v>
      </c>
      <c r="O3674" s="1"/>
      <c r="P3674" s="2"/>
      <c r="Q3674" s="3"/>
      <c r="R3674" s="5"/>
    </row>
    <row r="3675" spans="1:18" x14ac:dyDescent="0.3">
      <c r="B3675" s="22" t="s">
        <v>10</v>
      </c>
      <c r="C3675" s="22">
        <v>1185732</v>
      </c>
      <c r="D3675" s="23">
        <v>44543</v>
      </c>
      <c r="E3675" s="22" t="s">
        <v>130</v>
      </c>
      <c r="F3675" s="22" t="s">
        <v>121</v>
      </c>
      <c r="G3675" s="22" t="s">
        <v>122</v>
      </c>
      <c r="H3675" s="22" t="s">
        <v>14</v>
      </c>
      <c r="I3675" s="24">
        <v>0.55000000000000004</v>
      </c>
      <c r="J3675" s="25">
        <v>3000</v>
      </c>
      <c r="K3675" s="26">
        <f t="shared" si="1202"/>
        <v>1650.0000000000002</v>
      </c>
      <c r="L3675" s="26">
        <f t="shared" si="1203"/>
        <v>412.50000000000006</v>
      </c>
      <c r="M3675" s="27">
        <v>0.25</v>
      </c>
      <c r="O3675" s="1"/>
      <c r="P3675" s="2"/>
      <c r="Q3675" s="3"/>
      <c r="R3675" s="5"/>
    </row>
    <row r="3676" spans="1:18" x14ac:dyDescent="0.3">
      <c r="B3676" s="22" t="s">
        <v>10</v>
      </c>
      <c r="C3676" s="22">
        <v>1185732</v>
      </c>
      <c r="D3676" s="23">
        <v>44543</v>
      </c>
      <c r="E3676" s="22" t="s">
        <v>130</v>
      </c>
      <c r="F3676" s="22" t="s">
        <v>121</v>
      </c>
      <c r="G3676" s="22" t="s">
        <v>122</v>
      </c>
      <c r="H3676" s="22" t="s">
        <v>16</v>
      </c>
      <c r="I3676" s="24">
        <v>0.65</v>
      </c>
      <c r="J3676" s="25">
        <v>3000</v>
      </c>
      <c r="K3676" s="26">
        <f t="shared" si="1202"/>
        <v>1950</v>
      </c>
      <c r="L3676" s="26">
        <f t="shared" si="1203"/>
        <v>487.5</v>
      </c>
      <c r="M3676" s="27">
        <v>0.25</v>
      </c>
      <c r="O3676" s="1"/>
      <c r="P3676" s="2"/>
      <c r="Q3676" s="3"/>
      <c r="R3676" s="5"/>
    </row>
    <row r="3677" spans="1:18" x14ac:dyDescent="0.3">
      <c r="B3677" s="22" t="s">
        <v>10</v>
      </c>
      <c r="C3677" s="22">
        <v>1185732</v>
      </c>
      <c r="D3677" s="23">
        <v>44543</v>
      </c>
      <c r="E3677" s="22" t="s">
        <v>130</v>
      </c>
      <c r="F3677" s="22" t="s">
        <v>121</v>
      </c>
      <c r="G3677" s="22" t="s">
        <v>122</v>
      </c>
      <c r="H3677" s="22" t="s">
        <v>17</v>
      </c>
      <c r="I3677" s="24">
        <v>0.7</v>
      </c>
      <c r="J3677" s="25">
        <v>4000</v>
      </c>
      <c r="K3677" s="26">
        <f t="shared" si="1202"/>
        <v>2800</v>
      </c>
      <c r="L3677" s="26">
        <f t="shared" si="1203"/>
        <v>840</v>
      </c>
      <c r="M3677" s="27">
        <v>0.3</v>
      </c>
      <c r="O3677" s="1"/>
      <c r="P3677" s="2"/>
      <c r="Q3677" s="3"/>
      <c r="R3677" s="5"/>
    </row>
    <row r="3678" spans="1:18" x14ac:dyDescent="0.3">
      <c r="A3678" s="8" t="s">
        <v>40</v>
      </c>
      <c r="B3678" s="22" t="s">
        <v>10</v>
      </c>
      <c r="C3678" s="22">
        <v>1185732</v>
      </c>
      <c r="D3678" s="23">
        <v>44210</v>
      </c>
      <c r="E3678" s="22" t="s">
        <v>130</v>
      </c>
      <c r="F3678" s="22" t="s">
        <v>124</v>
      </c>
      <c r="G3678" s="22" t="s">
        <v>123</v>
      </c>
      <c r="H3678" s="22" t="s">
        <v>12</v>
      </c>
      <c r="I3678" s="24">
        <v>0.45</v>
      </c>
      <c r="J3678" s="25">
        <v>5250</v>
      </c>
      <c r="K3678" s="26">
        <f>I3678*J3678</f>
        <v>2362.5</v>
      </c>
      <c r="L3678" s="26">
        <f>K3678*M3678</f>
        <v>1063.125</v>
      </c>
      <c r="M3678" s="27">
        <v>0.45</v>
      </c>
      <c r="O3678" s="1"/>
      <c r="P3678" s="2"/>
      <c r="Q3678" s="3"/>
      <c r="R3678" s="5"/>
    </row>
    <row r="3679" spans="1:18" x14ac:dyDescent="0.3">
      <c r="B3679" s="22" t="s">
        <v>10</v>
      </c>
      <c r="C3679" s="22">
        <v>1185732</v>
      </c>
      <c r="D3679" s="23">
        <v>44210</v>
      </c>
      <c r="E3679" s="22" t="s">
        <v>130</v>
      </c>
      <c r="F3679" s="22" t="s">
        <v>124</v>
      </c>
      <c r="G3679" s="22" t="s">
        <v>123</v>
      </c>
      <c r="H3679" s="22" t="s">
        <v>15</v>
      </c>
      <c r="I3679" s="24">
        <v>0.45</v>
      </c>
      <c r="J3679" s="25">
        <v>3250</v>
      </c>
      <c r="K3679" s="26">
        <f>I3679*J3679</f>
        <v>1462.5</v>
      </c>
      <c r="L3679" s="26">
        <f>K3679*M3679</f>
        <v>658.125</v>
      </c>
      <c r="M3679" s="27">
        <v>0.45</v>
      </c>
      <c r="O3679" s="1"/>
      <c r="P3679" s="2"/>
      <c r="Q3679" s="3"/>
      <c r="R3679" s="5"/>
    </row>
    <row r="3680" spans="1:18" x14ac:dyDescent="0.3">
      <c r="B3680" s="22" t="s">
        <v>10</v>
      </c>
      <c r="C3680" s="22">
        <v>1185732</v>
      </c>
      <c r="D3680" s="23">
        <v>44210</v>
      </c>
      <c r="E3680" s="22" t="s">
        <v>130</v>
      </c>
      <c r="F3680" s="22" t="s">
        <v>124</v>
      </c>
      <c r="G3680" s="22" t="s">
        <v>123</v>
      </c>
      <c r="H3680" s="22" t="s">
        <v>13</v>
      </c>
      <c r="I3680" s="24">
        <v>0.35000000000000003</v>
      </c>
      <c r="J3680" s="25">
        <v>3250</v>
      </c>
      <c r="K3680" s="26">
        <f t="shared" ref="K3680:K3683" si="1204">I3680*J3680</f>
        <v>1137.5</v>
      </c>
      <c r="L3680" s="26">
        <f t="shared" ref="L3680:L3689" si="1205">K3680*M3680</f>
        <v>398.125</v>
      </c>
      <c r="M3680" s="27">
        <v>0.35</v>
      </c>
      <c r="O3680" s="1"/>
      <c r="P3680" s="2"/>
      <c r="Q3680" s="3"/>
      <c r="R3680" s="5"/>
    </row>
    <row r="3681" spans="2:18" x14ac:dyDescent="0.3">
      <c r="B3681" s="22" t="s">
        <v>10</v>
      </c>
      <c r="C3681" s="22">
        <v>1185732</v>
      </c>
      <c r="D3681" s="23">
        <v>44210</v>
      </c>
      <c r="E3681" s="22" t="s">
        <v>130</v>
      </c>
      <c r="F3681" s="22" t="s">
        <v>124</v>
      </c>
      <c r="G3681" s="22" t="s">
        <v>123</v>
      </c>
      <c r="H3681" s="22" t="s">
        <v>14</v>
      </c>
      <c r="I3681" s="24">
        <v>0.39999999999999997</v>
      </c>
      <c r="J3681" s="25">
        <v>1750</v>
      </c>
      <c r="K3681" s="26">
        <f t="shared" si="1204"/>
        <v>699.99999999999989</v>
      </c>
      <c r="L3681" s="26">
        <f t="shared" si="1205"/>
        <v>244.99999999999994</v>
      </c>
      <c r="M3681" s="27">
        <v>0.35</v>
      </c>
      <c r="O3681" s="1"/>
      <c r="P3681" s="2"/>
      <c r="Q3681" s="3"/>
      <c r="R3681" s="5"/>
    </row>
    <row r="3682" spans="2:18" x14ac:dyDescent="0.3">
      <c r="B3682" s="22" t="s">
        <v>10</v>
      </c>
      <c r="C3682" s="22">
        <v>1185732</v>
      </c>
      <c r="D3682" s="23">
        <v>44210</v>
      </c>
      <c r="E3682" s="22" t="s">
        <v>130</v>
      </c>
      <c r="F3682" s="22" t="s">
        <v>124</v>
      </c>
      <c r="G3682" s="22" t="s">
        <v>123</v>
      </c>
      <c r="H3682" s="22" t="s">
        <v>16</v>
      </c>
      <c r="I3682" s="24">
        <v>0.55000000000000004</v>
      </c>
      <c r="J3682" s="25">
        <v>2250</v>
      </c>
      <c r="K3682" s="26">
        <f t="shared" si="1204"/>
        <v>1237.5</v>
      </c>
      <c r="L3682" s="26">
        <f t="shared" si="1205"/>
        <v>433.125</v>
      </c>
      <c r="M3682" s="27">
        <v>0.35</v>
      </c>
      <c r="O3682" s="1"/>
      <c r="P3682" s="2"/>
      <c r="Q3682" s="3"/>
      <c r="R3682" s="5"/>
    </row>
    <row r="3683" spans="2:18" x14ac:dyDescent="0.3">
      <c r="B3683" s="22" t="s">
        <v>10</v>
      </c>
      <c r="C3683" s="22">
        <v>1185732</v>
      </c>
      <c r="D3683" s="23">
        <v>44210</v>
      </c>
      <c r="E3683" s="22" t="s">
        <v>130</v>
      </c>
      <c r="F3683" s="22" t="s">
        <v>124</v>
      </c>
      <c r="G3683" s="22" t="s">
        <v>123</v>
      </c>
      <c r="H3683" s="22" t="s">
        <v>17</v>
      </c>
      <c r="I3683" s="24">
        <v>0.45</v>
      </c>
      <c r="J3683" s="25">
        <v>3250</v>
      </c>
      <c r="K3683" s="26">
        <f t="shared" si="1204"/>
        <v>1462.5</v>
      </c>
      <c r="L3683" s="26">
        <f t="shared" si="1205"/>
        <v>585</v>
      </c>
      <c r="M3683" s="27">
        <v>0.39999999999999997</v>
      </c>
      <c r="O3683" s="1"/>
      <c r="P3683" s="2"/>
      <c r="Q3683" s="3"/>
      <c r="R3683" s="5"/>
    </row>
    <row r="3684" spans="2:18" x14ac:dyDescent="0.3">
      <c r="B3684" s="22" t="s">
        <v>10</v>
      </c>
      <c r="C3684" s="22">
        <v>1185732</v>
      </c>
      <c r="D3684" s="23">
        <v>44239</v>
      </c>
      <c r="E3684" s="22" t="s">
        <v>130</v>
      </c>
      <c r="F3684" s="22" t="s">
        <v>124</v>
      </c>
      <c r="G3684" s="22" t="s">
        <v>123</v>
      </c>
      <c r="H3684" s="22" t="s">
        <v>12</v>
      </c>
      <c r="I3684" s="24">
        <v>0.45</v>
      </c>
      <c r="J3684" s="25">
        <v>5750</v>
      </c>
      <c r="K3684" s="26">
        <f>I3684*J3684</f>
        <v>2587.5</v>
      </c>
      <c r="L3684" s="26">
        <f>K3684*M3684</f>
        <v>1164.375</v>
      </c>
      <c r="M3684" s="27">
        <v>0.45</v>
      </c>
      <c r="O3684" s="1"/>
      <c r="P3684" s="2"/>
      <c r="Q3684" s="3"/>
      <c r="R3684" s="5"/>
    </row>
    <row r="3685" spans="2:18" x14ac:dyDescent="0.3">
      <c r="B3685" s="22" t="s">
        <v>10</v>
      </c>
      <c r="C3685" s="22">
        <v>1185732</v>
      </c>
      <c r="D3685" s="23">
        <v>44239</v>
      </c>
      <c r="E3685" s="22" t="s">
        <v>130</v>
      </c>
      <c r="F3685" s="22" t="s">
        <v>124</v>
      </c>
      <c r="G3685" s="22" t="s">
        <v>123</v>
      </c>
      <c r="H3685" s="22" t="s">
        <v>15</v>
      </c>
      <c r="I3685" s="24">
        <v>0.45</v>
      </c>
      <c r="J3685" s="25">
        <v>2250</v>
      </c>
      <c r="K3685" s="26">
        <f>I3685*J3685</f>
        <v>1012.5</v>
      </c>
      <c r="L3685" s="26">
        <f>K3685*M3685</f>
        <v>455.625</v>
      </c>
      <c r="M3685" s="27">
        <v>0.45</v>
      </c>
      <c r="O3685" s="1"/>
      <c r="P3685" s="2"/>
      <c r="Q3685" s="3"/>
      <c r="R3685" s="5"/>
    </row>
    <row r="3686" spans="2:18" x14ac:dyDescent="0.3">
      <c r="B3686" s="22" t="s">
        <v>10</v>
      </c>
      <c r="C3686" s="22">
        <v>1185732</v>
      </c>
      <c r="D3686" s="23">
        <v>44239</v>
      </c>
      <c r="E3686" s="22" t="s">
        <v>130</v>
      </c>
      <c r="F3686" s="22" t="s">
        <v>124</v>
      </c>
      <c r="G3686" s="22" t="s">
        <v>123</v>
      </c>
      <c r="H3686" s="22" t="s">
        <v>13</v>
      </c>
      <c r="I3686" s="24">
        <v>0.35000000000000003</v>
      </c>
      <c r="J3686" s="25">
        <v>2750</v>
      </c>
      <c r="K3686" s="26">
        <f t="shared" ref="K3686:K3689" si="1206">I3686*J3686</f>
        <v>962.50000000000011</v>
      </c>
      <c r="L3686" s="26">
        <f t="shared" si="1205"/>
        <v>336.875</v>
      </c>
      <c r="M3686" s="27">
        <v>0.35</v>
      </c>
      <c r="O3686" s="1"/>
      <c r="P3686" s="2"/>
      <c r="Q3686" s="3"/>
      <c r="R3686" s="5"/>
    </row>
    <row r="3687" spans="2:18" x14ac:dyDescent="0.3">
      <c r="B3687" s="22" t="s">
        <v>10</v>
      </c>
      <c r="C3687" s="22">
        <v>1185732</v>
      </c>
      <c r="D3687" s="23">
        <v>44239</v>
      </c>
      <c r="E3687" s="22" t="s">
        <v>130</v>
      </c>
      <c r="F3687" s="22" t="s">
        <v>124</v>
      </c>
      <c r="G3687" s="22" t="s">
        <v>123</v>
      </c>
      <c r="H3687" s="22" t="s">
        <v>14</v>
      </c>
      <c r="I3687" s="24">
        <v>0.39999999999999997</v>
      </c>
      <c r="J3687" s="25">
        <v>1500</v>
      </c>
      <c r="K3687" s="26">
        <f t="shared" si="1206"/>
        <v>600</v>
      </c>
      <c r="L3687" s="26">
        <f t="shared" si="1205"/>
        <v>210</v>
      </c>
      <c r="M3687" s="27">
        <v>0.35</v>
      </c>
      <c r="O3687" s="1"/>
      <c r="P3687" s="2"/>
      <c r="Q3687" s="3"/>
      <c r="R3687" s="5"/>
    </row>
    <row r="3688" spans="2:18" x14ac:dyDescent="0.3">
      <c r="B3688" s="22" t="s">
        <v>10</v>
      </c>
      <c r="C3688" s="22">
        <v>1185732</v>
      </c>
      <c r="D3688" s="23">
        <v>44239</v>
      </c>
      <c r="E3688" s="22" t="s">
        <v>130</v>
      </c>
      <c r="F3688" s="22" t="s">
        <v>124</v>
      </c>
      <c r="G3688" s="22" t="s">
        <v>123</v>
      </c>
      <c r="H3688" s="22" t="s">
        <v>16</v>
      </c>
      <c r="I3688" s="24">
        <v>0.55000000000000004</v>
      </c>
      <c r="J3688" s="25">
        <v>2250</v>
      </c>
      <c r="K3688" s="26">
        <f t="shared" si="1206"/>
        <v>1237.5</v>
      </c>
      <c r="L3688" s="26">
        <f t="shared" si="1205"/>
        <v>433.125</v>
      </c>
      <c r="M3688" s="27">
        <v>0.35</v>
      </c>
      <c r="O3688" s="1"/>
      <c r="P3688" s="2"/>
      <c r="Q3688" s="3"/>
      <c r="R3688" s="5"/>
    </row>
    <row r="3689" spans="2:18" x14ac:dyDescent="0.3">
      <c r="B3689" s="22" t="s">
        <v>10</v>
      </c>
      <c r="C3689" s="22">
        <v>1185732</v>
      </c>
      <c r="D3689" s="23">
        <v>44239</v>
      </c>
      <c r="E3689" s="22" t="s">
        <v>130</v>
      </c>
      <c r="F3689" s="22" t="s">
        <v>124</v>
      </c>
      <c r="G3689" s="22" t="s">
        <v>123</v>
      </c>
      <c r="H3689" s="22" t="s">
        <v>17</v>
      </c>
      <c r="I3689" s="24">
        <v>0.45</v>
      </c>
      <c r="J3689" s="25">
        <v>3250</v>
      </c>
      <c r="K3689" s="26">
        <f t="shared" si="1206"/>
        <v>1462.5</v>
      </c>
      <c r="L3689" s="26">
        <f t="shared" si="1205"/>
        <v>585</v>
      </c>
      <c r="M3689" s="27">
        <v>0.39999999999999997</v>
      </c>
      <c r="O3689" s="1"/>
      <c r="P3689" s="2"/>
      <c r="Q3689" s="3"/>
      <c r="R3689" s="5"/>
    </row>
    <row r="3690" spans="2:18" x14ac:dyDescent="0.3">
      <c r="B3690" s="22" t="s">
        <v>10</v>
      </c>
      <c r="C3690" s="22">
        <v>1185732</v>
      </c>
      <c r="D3690" s="23">
        <v>44265</v>
      </c>
      <c r="E3690" s="22" t="s">
        <v>130</v>
      </c>
      <c r="F3690" s="22" t="s">
        <v>124</v>
      </c>
      <c r="G3690" s="22" t="s">
        <v>123</v>
      </c>
      <c r="H3690" s="22" t="s">
        <v>12</v>
      </c>
      <c r="I3690" s="24">
        <v>0.45</v>
      </c>
      <c r="J3690" s="25">
        <v>5450</v>
      </c>
      <c r="K3690" s="26">
        <f>I3690*J3690</f>
        <v>2452.5</v>
      </c>
      <c r="L3690" s="26">
        <f>K3690*M3690</f>
        <v>1103.625</v>
      </c>
      <c r="M3690" s="27">
        <v>0.45</v>
      </c>
      <c r="O3690" s="1"/>
      <c r="P3690" s="2"/>
      <c r="Q3690" s="3"/>
      <c r="R3690" s="5"/>
    </row>
    <row r="3691" spans="2:18" x14ac:dyDescent="0.3">
      <c r="B3691" s="22" t="s">
        <v>10</v>
      </c>
      <c r="C3691" s="22">
        <v>1185732</v>
      </c>
      <c r="D3691" s="23">
        <v>44265</v>
      </c>
      <c r="E3691" s="22" t="s">
        <v>130</v>
      </c>
      <c r="F3691" s="22" t="s">
        <v>124</v>
      </c>
      <c r="G3691" s="22" t="s">
        <v>123</v>
      </c>
      <c r="H3691" s="22" t="s">
        <v>15</v>
      </c>
      <c r="I3691" s="24">
        <v>0.45</v>
      </c>
      <c r="J3691" s="25">
        <v>2500</v>
      </c>
      <c r="K3691" s="26">
        <f>I3691*J3691</f>
        <v>1125</v>
      </c>
      <c r="L3691" s="26">
        <f>K3691*M3691</f>
        <v>506.25</v>
      </c>
      <c r="M3691" s="27">
        <v>0.45</v>
      </c>
      <c r="O3691" s="1"/>
      <c r="P3691" s="2"/>
      <c r="Q3691" s="3"/>
      <c r="R3691" s="5"/>
    </row>
    <row r="3692" spans="2:18" x14ac:dyDescent="0.3">
      <c r="B3692" s="22" t="s">
        <v>10</v>
      </c>
      <c r="C3692" s="22">
        <v>1185732</v>
      </c>
      <c r="D3692" s="23">
        <v>44265</v>
      </c>
      <c r="E3692" s="22" t="s">
        <v>130</v>
      </c>
      <c r="F3692" s="22" t="s">
        <v>124</v>
      </c>
      <c r="G3692" s="22" t="s">
        <v>123</v>
      </c>
      <c r="H3692" s="22" t="s">
        <v>13</v>
      </c>
      <c r="I3692" s="24">
        <v>0.35000000000000003</v>
      </c>
      <c r="J3692" s="25">
        <v>2750</v>
      </c>
      <c r="K3692" s="26">
        <f t="shared" ref="K3692:K3695" si="1207">I3692*J3692</f>
        <v>962.50000000000011</v>
      </c>
      <c r="L3692" s="26">
        <f t="shared" ref="L3692:L3695" si="1208">K3692*M3692</f>
        <v>336.875</v>
      </c>
      <c r="M3692" s="27">
        <v>0.35</v>
      </c>
      <c r="O3692" s="1"/>
      <c r="P3692" s="2"/>
      <c r="Q3692" s="3"/>
      <c r="R3692" s="5"/>
    </row>
    <row r="3693" spans="2:18" x14ac:dyDescent="0.3">
      <c r="B3693" s="22" t="s">
        <v>10</v>
      </c>
      <c r="C3693" s="22">
        <v>1185732</v>
      </c>
      <c r="D3693" s="23">
        <v>44265</v>
      </c>
      <c r="E3693" s="22" t="s">
        <v>130</v>
      </c>
      <c r="F3693" s="22" t="s">
        <v>124</v>
      </c>
      <c r="G3693" s="22" t="s">
        <v>123</v>
      </c>
      <c r="H3693" s="22" t="s">
        <v>14</v>
      </c>
      <c r="I3693" s="24">
        <v>0.39999999999999997</v>
      </c>
      <c r="J3693" s="25">
        <v>1250</v>
      </c>
      <c r="K3693" s="26">
        <f t="shared" si="1207"/>
        <v>499.99999999999994</v>
      </c>
      <c r="L3693" s="26">
        <f t="shared" si="1208"/>
        <v>174.99999999999997</v>
      </c>
      <c r="M3693" s="27">
        <v>0.35</v>
      </c>
      <c r="O3693" s="1"/>
      <c r="P3693" s="2"/>
      <c r="Q3693" s="3"/>
      <c r="R3693" s="5"/>
    </row>
    <row r="3694" spans="2:18" x14ac:dyDescent="0.3">
      <c r="B3694" s="22" t="s">
        <v>10</v>
      </c>
      <c r="C3694" s="22">
        <v>1185732</v>
      </c>
      <c r="D3694" s="23">
        <v>44265</v>
      </c>
      <c r="E3694" s="22" t="s">
        <v>130</v>
      </c>
      <c r="F3694" s="22" t="s">
        <v>124</v>
      </c>
      <c r="G3694" s="22" t="s">
        <v>123</v>
      </c>
      <c r="H3694" s="22" t="s">
        <v>16</v>
      </c>
      <c r="I3694" s="24">
        <v>0.55000000000000004</v>
      </c>
      <c r="J3694" s="25">
        <v>1750</v>
      </c>
      <c r="K3694" s="26">
        <f t="shared" si="1207"/>
        <v>962.50000000000011</v>
      </c>
      <c r="L3694" s="26">
        <f t="shared" si="1208"/>
        <v>336.875</v>
      </c>
      <c r="M3694" s="27">
        <v>0.35</v>
      </c>
      <c r="O3694" s="1"/>
      <c r="P3694" s="2"/>
      <c r="Q3694" s="3"/>
      <c r="R3694" s="5"/>
    </row>
    <row r="3695" spans="2:18" x14ac:dyDescent="0.3">
      <c r="B3695" s="22" t="s">
        <v>10</v>
      </c>
      <c r="C3695" s="22">
        <v>1185732</v>
      </c>
      <c r="D3695" s="23">
        <v>44265</v>
      </c>
      <c r="E3695" s="22" t="s">
        <v>130</v>
      </c>
      <c r="F3695" s="22" t="s">
        <v>124</v>
      </c>
      <c r="G3695" s="22" t="s">
        <v>123</v>
      </c>
      <c r="H3695" s="22" t="s">
        <v>17</v>
      </c>
      <c r="I3695" s="24">
        <v>0.45</v>
      </c>
      <c r="J3695" s="25">
        <v>2750</v>
      </c>
      <c r="K3695" s="26">
        <f t="shared" si="1207"/>
        <v>1237.5</v>
      </c>
      <c r="L3695" s="26">
        <f t="shared" si="1208"/>
        <v>494.99999999999994</v>
      </c>
      <c r="M3695" s="27">
        <v>0.39999999999999997</v>
      </c>
      <c r="O3695" s="1"/>
      <c r="P3695" s="2"/>
      <c r="Q3695" s="3"/>
      <c r="R3695" s="5"/>
    </row>
    <row r="3696" spans="2:18" x14ac:dyDescent="0.3">
      <c r="B3696" s="22" t="s">
        <v>10</v>
      </c>
      <c r="C3696" s="22">
        <v>1185732</v>
      </c>
      <c r="D3696" s="23">
        <v>44297</v>
      </c>
      <c r="E3696" s="22" t="s">
        <v>130</v>
      </c>
      <c r="F3696" s="22" t="s">
        <v>124</v>
      </c>
      <c r="G3696" s="22" t="s">
        <v>123</v>
      </c>
      <c r="H3696" s="22" t="s">
        <v>12</v>
      </c>
      <c r="I3696" s="24">
        <v>0.45</v>
      </c>
      <c r="J3696" s="25">
        <v>5250</v>
      </c>
      <c r="K3696" s="26">
        <f>I3696*J3696</f>
        <v>2362.5</v>
      </c>
      <c r="L3696" s="26">
        <f>K3696*M3696</f>
        <v>1063.125</v>
      </c>
      <c r="M3696" s="27">
        <v>0.45</v>
      </c>
      <c r="O3696" s="1"/>
      <c r="P3696" s="2"/>
      <c r="Q3696" s="3"/>
      <c r="R3696" s="5"/>
    </row>
    <row r="3697" spans="2:18" x14ac:dyDescent="0.3">
      <c r="B3697" s="22" t="s">
        <v>10</v>
      </c>
      <c r="C3697" s="22">
        <v>1185732</v>
      </c>
      <c r="D3697" s="23">
        <v>44297</v>
      </c>
      <c r="E3697" s="22" t="s">
        <v>130</v>
      </c>
      <c r="F3697" s="22" t="s">
        <v>124</v>
      </c>
      <c r="G3697" s="22" t="s">
        <v>123</v>
      </c>
      <c r="H3697" s="22" t="s">
        <v>15</v>
      </c>
      <c r="I3697" s="24">
        <v>0.45</v>
      </c>
      <c r="J3697" s="25">
        <v>2250</v>
      </c>
      <c r="K3697" s="26">
        <f>I3697*J3697</f>
        <v>1012.5</v>
      </c>
      <c r="L3697" s="26">
        <f>K3697*M3697</f>
        <v>455.625</v>
      </c>
      <c r="M3697" s="27">
        <v>0.45</v>
      </c>
      <c r="O3697" s="1"/>
      <c r="P3697" s="2"/>
      <c r="Q3697" s="3"/>
      <c r="R3697" s="5"/>
    </row>
    <row r="3698" spans="2:18" x14ac:dyDescent="0.3">
      <c r="B3698" s="22" t="s">
        <v>10</v>
      </c>
      <c r="C3698" s="22">
        <v>1185732</v>
      </c>
      <c r="D3698" s="23">
        <v>44297</v>
      </c>
      <c r="E3698" s="22" t="s">
        <v>130</v>
      </c>
      <c r="F3698" s="22" t="s">
        <v>124</v>
      </c>
      <c r="G3698" s="22" t="s">
        <v>123</v>
      </c>
      <c r="H3698" s="22" t="s">
        <v>13</v>
      </c>
      <c r="I3698" s="24">
        <v>0.35000000000000003</v>
      </c>
      <c r="J3698" s="25">
        <v>2250</v>
      </c>
      <c r="K3698" s="26">
        <f t="shared" ref="K3698:K3701" si="1209">I3698*J3698</f>
        <v>787.50000000000011</v>
      </c>
      <c r="L3698" s="26">
        <f t="shared" ref="L3698:L3701" si="1210">K3698*M3698</f>
        <v>275.625</v>
      </c>
      <c r="M3698" s="27">
        <v>0.35</v>
      </c>
      <c r="O3698" s="1"/>
      <c r="P3698" s="2"/>
      <c r="Q3698" s="3"/>
      <c r="R3698" s="5"/>
    </row>
    <row r="3699" spans="2:18" x14ac:dyDescent="0.3">
      <c r="B3699" s="22" t="s">
        <v>10</v>
      </c>
      <c r="C3699" s="22">
        <v>1185732</v>
      </c>
      <c r="D3699" s="23">
        <v>44297</v>
      </c>
      <c r="E3699" s="22" t="s">
        <v>130</v>
      </c>
      <c r="F3699" s="22" t="s">
        <v>124</v>
      </c>
      <c r="G3699" s="22" t="s">
        <v>123</v>
      </c>
      <c r="H3699" s="22" t="s">
        <v>14</v>
      </c>
      <c r="I3699" s="24">
        <v>0.39999999999999997</v>
      </c>
      <c r="J3699" s="25">
        <v>1500</v>
      </c>
      <c r="K3699" s="26">
        <f t="shared" si="1209"/>
        <v>600</v>
      </c>
      <c r="L3699" s="26">
        <f t="shared" si="1210"/>
        <v>210</v>
      </c>
      <c r="M3699" s="27">
        <v>0.35</v>
      </c>
      <c r="O3699" s="1"/>
      <c r="P3699" s="2"/>
      <c r="Q3699" s="3"/>
      <c r="R3699" s="5"/>
    </row>
    <row r="3700" spans="2:18" x14ac:dyDescent="0.3">
      <c r="B3700" s="22" t="s">
        <v>10</v>
      </c>
      <c r="C3700" s="22">
        <v>1185732</v>
      </c>
      <c r="D3700" s="23">
        <v>44297</v>
      </c>
      <c r="E3700" s="22" t="s">
        <v>130</v>
      </c>
      <c r="F3700" s="22" t="s">
        <v>124</v>
      </c>
      <c r="G3700" s="22" t="s">
        <v>123</v>
      </c>
      <c r="H3700" s="22" t="s">
        <v>16</v>
      </c>
      <c r="I3700" s="24">
        <v>0.55000000000000004</v>
      </c>
      <c r="J3700" s="25">
        <v>1500</v>
      </c>
      <c r="K3700" s="26">
        <f t="shared" si="1209"/>
        <v>825.00000000000011</v>
      </c>
      <c r="L3700" s="26">
        <f t="shared" si="1210"/>
        <v>288.75</v>
      </c>
      <c r="M3700" s="27">
        <v>0.35</v>
      </c>
      <c r="O3700" s="1"/>
      <c r="P3700" s="2"/>
      <c r="Q3700" s="3"/>
      <c r="R3700" s="5"/>
    </row>
    <row r="3701" spans="2:18" x14ac:dyDescent="0.3">
      <c r="B3701" s="22" t="s">
        <v>10</v>
      </c>
      <c r="C3701" s="22">
        <v>1185732</v>
      </c>
      <c r="D3701" s="23">
        <v>44297</v>
      </c>
      <c r="E3701" s="22" t="s">
        <v>130</v>
      </c>
      <c r="F3701" s="22" t="s">
        <v>124</v>
      </c>
      <c r="G3701" s="22" t="s">
        <v>123</v>
      </c>
      <c r="H3701" s="22" t="s">
        <v>17</v>
      </c>
      <c r="I3701" s="24">
        <v>0.45</v>
      </c>
      <c r="J3701" s="25">
        <v>3000</v>
      </c>
      <c r="K3701" s="26">
        <f t="shared" si="1209"/>
        <v>1350</v>
      </c>
      <c r="L3701" s="26">
        <f t="shared" si="1210"/>
        <v>540</v>
      </c>
      <c r="M3701" s="27">
        <v>0.39999999999999997</v>
      </c>
      <c r="O3701" s="1"/>
      <c r="P3701" s="2"/>
      <c r="Q3701" s="3"/>
      <c r="R3701" s="5"/>
    </row>
    <row r="3702" spans="2:18" x14ac:dyDescent="0.3">
      <c r="B3702" s="22" t="s">
        <v>10</v>
      </c>
      <c r="C3702" s="22">
        <v>1185732</v>
      </c>
      <c r="D3702" s="23">
        <v>44326</v>
      </c>
      <c r="E3702" s="22" t="s">
        <v>130</v>
      </c>
      <c r="F3702" s="22" t="s">
        <v>124</v>
      </c>
      <c r="G3702" s="22" t="s">
        <v>123</v>
      </c>
      <c r="H3702" s="22" t="s">
        <v>12</v>
      </c>
      <c r="I3702" s="24">
        <v>0.6</v>
      </c>
      <c r="J3702" s="25">
        <v>5700</v>
      </c>
      <c r="K3702" s="26">
        <f>I3702*J3702</f>
        <v>3420</v>
      </c>
      <c r="L3702" s="26">
        <f>K3702*M3702</f>
        <v>1539</v>
      </c>
      <c r="M3702" s="27">
        <v>0.45</v>
      </c>
      <c r="O3702" s="1"/>
      <c r="P3702" s="2"/>
      <c r="Q3702" s="3"/>
      <c r="R3702" s="5"/>
    </row>
    <row r="3703" spans="2:18" x14ac:dyDescent="0.3">
      <c r="B3703" s="22" t="s">
        <v>10</v>
      </c>
      <c r="C3703" s="22">
        <v>1185732</v>
      </c>
      <c r="D3703" s="23">
        <v>44326</v>
      </c>
      <c r="E3703" s="22" t="s">
        <v>130</v>
      </c>
      <c r="F3703" s="22" t="s">
        <v>124</v>
      </c>
      <c r="G3703" s="22" t="s">
        <v>123</v>
      </c>
      <c r="H3703" s="22" t="s">
        <v>15</v>
      </c>
      <c r="I3703" s="24">
        <v>0.55000000000000004</v>
      </c>
      <c r="J3703" s="25">
        <v>2750</v>
      </c>
      <c r="K3703" s="26">
        <f>I3703*J3703</f>
        <v>1512.5000000000002</v>
      </c>
      <c r="L3703" s="26">
        <f>K3703*M3703</f>
        <v>680.62500000000011</v>
      </c>
      <c r="M3703" s="27">
        <v>0.45</v>
      </c>
      <c r="O3703" s="1"/>
      <c r="P3703" s="2"/>
      <c r="Q3703" s="3"/>
      <c r="R3703" s="5"/>
    </row>
    <row r="3704" spans="2:18" x14ac:dyDescent="0.3">
      <c r="B3704" s="22" t="s">
        <v>10</v>
      </c>
      <c r="C3704" s="22">
        <v>1185732</v>
      </c>
      <c r="D3704" s="23">
        <v>44326</v>
      </c>
      <c r="E3704" s="22" t="s">
        <v>130</v>
      </c>
      <c r="F3704" s="22" t="s">
        <v>124</v>
      </c>
      <c r="G3704" s="22" t="s">
        <v>123</v>
      </c>
      <c r="H3704" s="22" t="s">
        <v>13</v>
      </c>
      <c r="I3704" s="24">
        <v>0.5</v>
      </c>
      <c r="J3704" s="25">
        <v>3000</v>
      </c>
      <c r="K3704" s="26">
        <f t="shared" ref="K3704:K3707" si="1211">I3704*J3704</f>
        <v>1500</v>
      </c>
      <c r="L3704" s="26">
        <f t="shared" ref="L3704:L3707" si="1212">K3704*M3704</f>
        <v>525</v>
      </c>
      <c r="M3704" s="27">
        <v>0.35</v>
      </c>
      <c r="O3704" s="1"/>
      <c r="P3704" s="2"/>
      <c r="Q3704" s="3"/>
      <c r="R3704" s="5"/>
    </row>
    <row r="3705" spans="2:18" x14ac:dyDescent="0.3">
      <c r="B3705" s="22" t="s">
        <v>10</v>
      </c>
      <c r="C3705" s="22">
        <v>1185732</v>
      </c>
      <c r="D3705" s="23">
        <v>44326</v>
      </c>
      <c r="E3705" s="22" t="s">
        <v>130</v>
      </c>
      <c r="F3705" s="22" t="s">
        <v>124</v>
      </c>
      <c r="G3705" s="22" t="s">
        <v>123</v>
      </c>
      <c r="H3705" s="22" t="s">
        <v>14</v>
      </c>
      <c r="I3705" s="24">
        <v>0.5</v>
      </c>
      <c r="J3705" s="25">
        <v>2500</v>
      </c>
      <c r="K3705" s="26">
        <f t="shared" si="1211"/>
        <v>1250</v>
      </c>
      <c r="L3705" s="26">
        <f t="shared" si="1212"/>
        <v>437.5</v>
      </c>
      <c r="M3705" s="27">
        <v>0.35</v>
      </c>
      <c r="O3705" s="1"/>
      <c r="P3705" s="2"/>
      <c r="Q3705" s="3"/>
      <c r="R3705" s="5"/>
    </row>
    <row r="3706" spans="2:18" x14ac:dyDescent="0.3">
      <c r="B3706" s="22" t="s">
        <v>10</v>
      </c>
      <c r="C3706" s="22">
        <v>1185732</v>
      </c>
      <c r="D3706" s="23">
        <v>44326</v>
      </c>
      <c r="E3706" s="22" t="s">
        <v>130</v>
      </c>
      <c r="F3706" s="22" t="s">
        <v>124</v>
      </c>
      <c r="G3706" s="22" t="s">
        <v>123</v>
      </c>
      <c r="H3706" s="22" t="s">
        <v>16</v>
      </c>
      <c r="I3706" s="24">
        <v>0.6</v>
      </c>
      <c r="J3706" s="25">
        <v>2750</v>
      </c>
      <c r="K3706" s="26">
        <f t="shared" si="1211"/>
        <v>1650</v>
      </c>
      <c r="L3706" s="26">
        <f t="shared" si="1212"/>
        <v>577.5</v>
      </c>
      <c r="M3706" s="27">
        <v>0.35</v>
      </c>
      <c r="O3706" s="1"/>
      <c r="P3706" s="2"/>
      <c r="Q3706" s="3"/>
      <c r="R3706" s="5"/>
    </row>
    <row r="3707" spans="2:18" x14ac:dyDescent="0.3">
      <c r="B3707" s="22" t="s">
        <v>10</v>
      </c>
      <c r="C3707" s="22">
        <v>1185732</v>
      </c>
      <c r="D3707" s="23">
        <v>44326</v>
      </c>
      <c r="E3707" s="22" t="s">
        <v>130</v>
      </c>
      <c r="F3707" s="22" t="s">
        <v>124</v>
      </c>
      <c r="G3707" s="22" t="s">
        <v>123</v>
      </c>
      <c r="H3707" s="22" t="s">
        <v>17</v>
      </c>
      <c r="I3707" s="24">
        <v>0.65</v>
      </c>
      <c r="J3707" s="25">
        <v>4000</v>
      </c>
      <c r="K3707" s="26">
        <f t="shared" si="1211"/>
        <v>2600</v>
      </c>
      <c r="L3707" s="26">
        <f t="shared" si="1212"/>
        <v>1040</v>
      </c>
      <c r="M3707" s="27">
        <v>0.39999999999999997</v>
      </c>
      <c r="O3707" s="1"/>
      <c r="P3707" s="2"/>
      <c r="Q3707" s="3"/>
      <c r="R3707" s="5"/>
    </row>
    <row r="3708" spans="2:18" x14ac:dyDescent="0.3">
      <c r="B3708" s="22" t="s">
        <v>10</v>
      </c>
      <c r="C3708" s="22">
        <v>1185732</v>
      </c>
      <c r="D3708" s="23">
        <v>44359</v>
      </c>
      <c r="E3708" s="22" t="s">
        <v>130</v>
      </c>
      <c r="F3708" s="22" t="s">
        <v>124</v>
      </c>
      <c r="G3708" s="22" t="s">
        <v>123</v>
      </c>
      <c r="H3708" s="22" t="s">
        <v>12</v>
      </c>
      <c r="I3708" s="24">
        <v>0.6</v>
      </c>
      <c r="J3708" s="25">
        <v>6500</v>
      </c>
      <c r="K3708" s="26">
        <f>I3708*J3708</f>
        <v>3900</v>
      </c>
      <c r="L3708" s="26">
        <f>K3708*M3708</f>
        <v>1755</v>
      </c>
      <c r="M3708" s="27">
        <v>0.45</v>
      </c>
      <c r="O3708" s="1"/>
      <c r="P3708" s="2"/>
      <c r="Q3708" s="3"/>
      <c r="R3708" s="5"/>
    </row>
    <row r="3709" spans="2:18" x14ac:dyDescent="0.3">
      <c r="B3709" s="22" t="s">
        <v>10</v>
      </c>
      <c r="C3709" s="22">
        <v>1185732</v>
      </c>
      <c r="D3709" s="23">
        <v>44359</v>
      </c>
      <c r="E3709" s="22" t="s">
        <v>130</v>
      </c>
      <c r="F3709" s="22" t="s">
        <v>124</v>
      </c>
      <c r="G3709" s="22" t="s">
        <v>123</v>
      </c>
      <c r="H3709" s="22" t="s">
        <v>15</v>
      </c>
      <c r="I3709" s="24">
        <v>0.55000000000000004</v>
      </c>
      <c r="J3709" s="25">
        <v>4000</v>
      </c>
      <c r="K3709" s="26">
        <f>I3709*J3709</f>
        <v>2200</v>
      </c>
      <c r="L3709" s="26">
        <f>K3709*M3709</f>
        <v>990</v>
      </c>
      <c r="M3709" s="27">
        <v>0.45</v>
      </c>
      <c r="O3709" s="1"/>
      <c r="P3709" s="2"/>
      <c r="Q3709" s="3"/>
      <c r="R3709" s="5"/>
    </row>
    <row r="3710" spans="2:18" x14ac:dyDescent="0.3">
      <c r="B3710" s="22" t="s">
        <v>10</v>
      </c>
      <c r="C3710" s="22">
        <v>1185732</v>
      </c>
      <c r="D3710" s="23">
        <v>44359</v>
      </c>
      <c r="E3710" s="22" t="s">
        <v>130</v>
      </c>
      <c r="F3710" s="22" t="s">
        <v>124</v>
      </c>
      <c r="G3710" s="22" t="s">
        <v>123</v>
      </c>
      <c r="H3710" s="22" t="s">
        <v>13</v>
      </c>
      <c r="I3710" s="24">
        <v>0.5</v>
      </c>
      <c r="J3710" s="25">
        <v>3250</v>
      </c>
      <c r="K3710" s="26">
        <f t="shared" ref="K3710:K3713" si="1213">I3710*J3710</f>
        <v>1625</v>
      </c>
      <c r="L3710" s="26">
        <f t="shared" ref="L3710:L3713" si="1214">K3710*M3710</f>
        <v>568.75</v>
      </c>
      <c r="M3710" s="27">
        <v>0.35</v>
      </c>
      <c r="O3710" s="1"/>
      <c r="P3710" s="2"/>
      <c r="Q3710" s="3"/>
      <c r="R3710" s="5"/>
    </row>
    <row r="3711" spans="2:18" x14ac:dyDescent="0.3">
      <c r="B3711" s="22" t="s">
        <v>10</v>
      </c>
      <c r="C3711" s="22">
        <v>1185732</v>
      </c>
      <c r="D3711" s="23">
        <v>44359</v>
      </c>
      <c r="E3711" s="22" t="s">
        <v>130</v>
      </c>
      <c r="F3711" s="22" t="s">
        <v>124</v>
      </c>
      <c r="G3711" s="22" t="s">
        <v>123</v>
      </c>
      <c r="H3711" s="22" t="s">
        <v>14</v>
      </c>
      <c r="I3711" s="24">
        <v>0.5</v>
      </c>
      <c r="J3711" s="25">
        <v>3000</v>
      </c>
      <c r="K3711" s="26">
        <f t="shared" si="1213"/>
        <v>1500</v>
      </c>
      <c r="L3711" s="26">
        <f t="shared" si="1214"/>
        <v>525</v>
      </c>
      <c r="M3711" s="27">
        <v>0.35</v>
      </c>
      <c r="O3711" s="1"/>
      <c r="P3711" s="2"/>
      <c r="Q3711" s="3"/>
      <c r="R3711" s="5"/>
    </row>
    <row r="3712" spans="2:18" x14ac:dyDescent="0.3">
      <c r="B3712" s="22" t="s">
        <v>10</v>
      </c>
      <c r="C3712" s="22">
        <v>1185732</v>
      </c>
      <c r="D3712" s="23">
        <v>44359</v>
      </c>
      <c r="E3712" s="22" t="s">
        <v>130</v>
      </c>
      <c r="F3712" s="22" t="s">
        <v>124</v>
      </c>
      <c r="G3712" s="22" t="s">
        <v>123</v>
      </c>
      <c r="H3712" s="22" t="s">
        <v>16</v>
      </c>
      <c r="I3712" s="24">
        <v>0.6</v>
      </c>
      <c r="J3712" s="25">
        <v>3000</v>
      </c>
      <c r="K3712" s="26">
        <f t="shared" si="1213"/>
        <v>1800</v>
      </c>
      <c r="L3712" s="26">
        <f t="shared" si="1214"/>
        <v>630</v>
      </c>
      <c r="M3712" s="27">
        <v>0.35</v>
      </c>
      <c r="O3712" s="1"/>
      <c r="P3712" s="2"/>
      <c r="Q3712" s="3"/>
      <c r="R3712" s="5"/>
    </row>
    <row r="3713" spans="2:18" x14ac:dyDescent="0.3">
      <c r="B3713" s="22" t="s">
        <v>10</v>
      </c>
      <c r="C3713" s="22">
        <v>1185732</v>
      </c>
      <c r="D3713" s="23">
        <v>44359</v>
      </c>
      <c r="E3713" s="22" t="s">
        <v>130</v>
      </c>
      <c r="F3713" s="22" t="s">
        <v>124</v>
      </c>
      <c r="G3713" s="22" t="s">
        <v>123</v>
      </c>
      <c r="H3713" s="22" t="s">
        <v>17</v>
      </c>
      <c r="I3713" s="24">
        <v>0.65</v>
      </c>
      <c r="J3713" s="25">
        <v>4500</v>
      </c>
      <c r="K3713" s="26">
        <f t="shared" si="1213"/>
        <v>2925</v>
      </c>
      <c r="L3713" s="26">
        <f t="shared" si="1214"/>
        <v>1170</v>
      </c>
      <c r="M3713" s="27">
        <v>0.39999999999999997</v>
      </c>
      <c r="O3713" s="1"/>
      <c r="P3713" s="2"/>
      <c r="Q3713" s="3"/>
      <c r="R3713" s="5"/>
    </row>
    <row r="3714" spans="2:18" x14ac:dyDescent="0.3">
      <c r="B3714" s="22" t="s">
        <v>10</v>
      </c>
      <c r="C3714" s="22">
        <v>1185732</v>
      </c>
      <c r="D3714" s="23">
        <v>44387</v>
      </c>
      <c r="E3714" s="22" t="s">
        <v>130</v>
      </c>
      <c r="F3714" s="22" t="s">
        <v>124</v>
      </c>
      <c r="G3714" s="22" t="s">
        <v>123</v>
      </c>
      <c r="H3714" s="22" t="s">
        <v>12</v>
      </c>
      <c r="I3714" s="24">
        <v>0.6</v>
      </c>
      <c r="J3714" s="25">
        <v>6750</v>
      </c>
      <c r="K3714" s="26">
        <f>I3714*J3714</f>
        <v>4050</v>
      </c>
      <c r="L3714" s="26">
        <f>K3714*M3714</f>
        <v>1822.5</v>
      </c>
      <c r="M3714" s="27">
        <v>0.45</v>
      </c>
      <c r="O3714" s="1"/>
      <c r="P3714" s="2"/>
      <c r="Q3714" s="3"/>
      <c r="R3714" s="5"/>
    </row>
    <row r="3715" spans="2:18" x14ac:dyDescent="0.3">
      <c r="B3715" s="22" t="s">
        <v>10</v>
      </c>
      <c r="C3715" s="22">
        <v>1185732</v>
      </c>
      <c r="D3715" s="23">
        <v>44387</v>
      </c>
      <c r="E3715" s="22" t="s">
        <v>130</v>
      </c>
      <c r="F3715" s="22" t="s">
        <v>124</v>
      </c>
      <c r="G3715" s="22" t="s">
        <v>123</v>
      </c>
      <c r="H3715" s="22" t="s">
        <v>15</v>
      </c>
      <c r="I3715" s="24">
        <v>0.55000000000000004</v>
      </c>
      <c r="J3715" s="25">
        <v>4250</v>
      </c>
      <c r="K3715" s="26">
        <f>I3715*J3715</f>
        <v>2337.5</v>
      </c>
      <c r="L3715" s="26">
        <f>K3715*M3715</f>
        <v>1051.875</v>
      </c>
      <c r="M3715" s="27">
        <v>0.45</v>
      </c>
      <c r="O3715" s="1"/>
      <c r="P3715" s="2"/>
      <c r="Q3715" s="3"/>
      <c r="R3715" s="5"/>
    </row>
    <row r="3716" spans="2:18" x14ac:dyDescent="0.3">
      <c r="B3716" s="22" t="s">
        <v>10</v>
      </c>
      <c r="C3716" s="22">
        <v>1185732</v>
      </c>
      <c r="D3716" s="23">
        <v>44387</v>
      </c>
      <c r="E3716" s="22" t="s">
        <v>130</v>
      </c>
      <c r="F3716" s="22" t="s">
        <v>124</v>
      </c>
      <c r="G3716" s="22" t="s">
        <v>123</v>
      </c>
      <c r="H3716" s="22" t="s">
        <v>13</v>
      </c>
      <c r="I3716" s="24">
        <v>0.5</v>
      </c>
      <c r="J3716" s="25">
        <v>3500</v>
      </c>
      <c r="K3716" s="26">
        <f t="shared" ref="K3716:K3719" si="1215">I3716*J3716</f>
        <v>1750</v>
      </c>
      <c r="L3716" s="26">
        <f t="shared" ref="L3716:L3719" si="1216">K3716*M3716</f>
        <v>612.5</v>
      </c>
      <c r="M3716" s="27">
        <v>0.35</v>
      </c>
      <c r="O3716" s="1"/>
      <c r="P3716" s="2"/>
      <c r="Q3716" s="3"/>
      <c r="R3716" s="5"/>
    </row>
    <row r="3717" spans="2:18" x14ac:dyDescent="0.3">
      <c r="B3717" s="22" t="s">
        <v>10</v>
      </c>
      <c r="C3717" s="22">
        <v>1185732</v>
      </c>
      <c r="D3717" s="23">
        <v>44387</v>
      </c>
      <c r="E3717" s="22" t="s">
        <v>130</v>
      </c>
      <c r="F3717" s="22" t="s">
        <v>124</v>
      </c>
      <c r="G3717" s="22" t="s">
        <v>123</v>
      </c>
      <c r="H3717" s="22" t="s">
        <v>14</v>
      </c>
      <c r="I3717" s="24">
        <v>0.5</v>
      </c>
      <c r="J3717" s="25">
        <v>3000</v>
      </c>
      <c r="K3717" s="26">
        <f t="shared" si="1215"/>
        <v>1500</v>
      </c>
      <c r="L3717" s="26">
        <f t="shared" si="1216"/>
        <v>525</v>
      </c>
      <c r="M3717" s="27">
        <v>0.35</v>
      </c>
      <c r="O3717" s="1"/>
      <c r="P3717" s="2"/>
      <c r="Q3717" s="3"/>
      <c r="R3717" s="5"/>
    </row>
    <row r="3718" spans="2:18" x14ac:dyDescent="0.3">
      <c r="B3718" s="22" t="s">
        <v>10</v>
      </c>
      <c r="C3718" s="22">
        <v>1185732</v>
      </c>
      <c r="D3718" s="23">
        <v>44387</v>
      </c>
      <c r="E3718" s="22" t="s">
        <v>130</v>
      </c>
      <c r="F3718" s="22" t="s">
        <v>124</v>
      </c>
      <c r="G3718" s="22" t="s">
        <v>123</v>
      </c>
      <c r="H3718" s="22" t="s">
        <v>16</v>
      </c>
      <c r="I3718" s="24">
        <v>0.6</v>
      </c>
      <c r="J3718" s="25">
        <v>3250</v>
      </c>
      <c r="K3718" s="26">
        <f t="shared" si="1215"/>
        <v>1950</v>
      </c>
      <c r="L3718" s="26">
        <f t="shared" si="1216"/>
        <v>682.5</v>
      </c>
      <c r="M3718" s="27">
        <v>0.35</v>
      </c>
      <c r="O3718" s="1"/>
      <c r="P3718" s="2"/>
      <c r="Q3718" s="3"/>
      <c r="R3718" s="5"/>
    </row>
    <row r="3719" spans="2:18" x14ac:dyDescent="0.3">
      <c r="B3719" s="22" t="s">
        <v>10</v>
      </c>
      <c r="C3719" s="22">
        <v>1185732</v>
      </c>
      <c r="D3719" s="23">
        <v>44387</v>
      </c>
      <c r="E3719" s="22" t="s">
        <v>130</v>
      </c>
      <c r="F3719" s="22" t="s">
        <v>124</v>
      </c>
      <c r="G3719" s="22" t="s">
        <v>123</v>
      </c>
      <c r="H3719" s="22" t="s">
        <v>17</v>
      </c>
      <c r="I3719" s="24">
        <v>0.65</v>
      </c>
      <c r="J3719" s="25">
        <v>5000</v>
      </c>
      <c r="K3719" s="26">
        <f t="shared" si="1215"/>
        <v>3250</v>
      </c>
      <c r="L3719" s="26">
        <f t="shared" si="1216"/>
        <v>1300</v>
      </c>
      <c r="M3719" s="27">
        <v>0.39999999999999997</v>
      </c>
      <c r="O3719" s="1"/>
      <c r="P3719" s="2"/>
      <c r="Q3719" s="3"/>
      <c r="R3719" s="5"/>
    </row>
    <row r="3720" spans="2:18" x14ac:dyDescent="0.3">
      <c r="B3720" s="22" t="s">
        <v>10</v>
      </c>
      <c r="C3720" s="22">
        <v>1185732</v>
      </c>
      <c r="D3720" s="23">
        <v>44419</v>
      </c>
      <c r="E3720" s="22" t="s">
        <v>130</v>
      </c>
      <c r="F3720" s="22" t="s">
        <v>124</v>
      </c>
      <c r="G3720" s="22" t="s">
        <v>123</v>
      </c>
      <c r="H3720" s="22" t="s">
        <v>12</v>
      </c>
      <c r="I3720" s="24">
        <v>0.6</v>
      </c>
      <c r="J3720" s="25">
        <v>6500</v>
      </c>
      <c r="K3720" s="26">
        <f>I3720*J3720</f>
        <v>3900</v>
      </c>
      <c r="L3720" s="26">
        <f>K3720*M3720</f>
        <v>1755</v>
      </c>
      <c r="M3720" s="27">
        <v>0.45</v>
      </c>
      <c r="O3720" s="1"/>
      <c r="P3720" s="2"/>
      <c r="Q3720" s="3"/>
      <c r="R3720" s="5"/>
    </row>
    <row r="3721" spans="2:18" x14ac:dyDescent="0.3">
      <c r="B3721" s="22" t="s">
        <v>10</v>
      </c>
      <c r="C3721" s="22">
        <v>1185732</v>
      </c>
      <c r="D3721" s="23">
        <v>44419</v>
      </c>
      <c r="E3721" s="22" t="s">
        <v>130</v>
      </c>
      <c r="F3721" s="22" t="s">
        <v>124</v>
      </c>
      <c r="G3721" s="22" t="s">
        <v>123</v>
      </c>
      <c r="H3721" s="22" t="s">
        <v>15</v>
      </c>
      <c r="I3721" s="24">
        <v>0.55000000000000004</v>
      </c>
      <c r="J3721" s="25">
        <v>4250</v>
      </c>
      <c r="K3721" s="26">
        <f>I3721*J3721</f>
        <v>2337.5</v>
      </c>
      <c r="L3721" s="26">
        <f>K3721*M3721</f>
        <v>1051.875</v>
      </c>
      <c r="M3721" s="27">
        <v>0.45</v>
      </c>
      <c r="O3721" s="1"/>
      <c r="P3721" s="2"/>
      <c r="Q3721" s="3"/>
      <c r="R3721" s="5"/>
    </row>
    <row r="3722" spans="2:18" x14ac:dyDescent="0.3">
      <c r="B3722" s="22" t="s">
        <v>10</v>
      </c>
      <c r="C3722" s="22">
        <v>1185732</v>
      </c>
      <c r="D3722" s="23">
        <v>44419</v>
      </c>
      <c r="E3722" s="22" t="s">
        <v>130</v>
      </c>
      <c r="F3722" s="22" t="s">
        <v>124</v>
      </c>
      <c r="G3722" s="22" t="s">
        <v>123</v>
      </c>
      <c r="H3722" s="22" t="s">
        <v>13</v>
      </c>
      <c r="I3722" s="24">
        <v>0.5</v>
      </c>
      <c r="J3722" s="25">
        <v>3500</v>
      </c>
      <c r="K3722" s="26">
        <f t="shared" ref="K3722:K3725" si="1217">I3722*J3722</f>
        <v>1750</v>
      </c>
      <c r="L3722" s="26">
        <f t="shared" ref="L3722:L3725" si="1218">K3722*M3722</f>
        <v>612.5</v>
      </c>
      <c r="M3722" s="27">
        <v>0.35</v>
      </c>
      <c r="O3722" s="1"/>
      <c r="P3722" s="2"/>
      <c r="Q3722" s="3"/>
      <c r="R3722" s="5"/>
    </row>
    <row r="3723" spans="2:18" x14ac:dyDescent="0.3">
      <c r="B3723" s="22" t="s">
        <v>10</v>
      </c>
      <c r="C3723" s="22">
        <v>1185732</v>
      </c>
      <c r="D3723" s="23">
        <v>44419</v>
      </c>
      <c r="E3723" s="22" t="s">
        <v>130</v>
      </c>
      <c r="F3723" s="22" t="s">
        <v>124</v>
      </c>
      <c r="G3723" s="22" t="s">
        <v>123</v>
      </c>
      <c r="H3723" s="22" t="s">
        <v>14</v>
      </c>
      <c r="I3723" s="24">
        <v>0.5</v>
      </c>
      <c r="J3723" s="25">
        <v>2500</v>
      </c>
      <c r="K3723" s="26">
        <f t="shared" si="1217"/>
        <v>1250</v>
      </c>
      <c r="L3723" s="26">
        <f t="shared" si="1218"/>
        <v>437.5</v>
      </c>
      <c r="M3723" s="27">
        <v>0.35</v>
      </c>
      <c r="O3723" s="1"/>
      <c r="P3723" s="2"/>
      <c r="Q3723" s="3"/>
      <c r="R3723" s="5"/>
    </row>
    <row r="3724" spans="2:18" x14ac:dyDescent="0.3">
      <c r="B3724" s="22" t="s">
        <v>10</v>
      </c>
      <c r="C3724" s="22">
        <v>1185732</v>
      </c>
      <c r="D3724" s="23">
        <v>44419</v>
      </c>
      <c r="E3724" s="22" t="s">
        <v>130</v>
      </c>
      <c r="F3724" s="22" t="s">
        <v>124</v>
      </c>
      <c r="G3724" s="22" t="s">
        <v>123</v>
      </c>
      <c r="H3724" s="22" t="s">
        <v>16</v>
      </c>
      <c r="I3724" s="24">
        <v>0.6</v>
      </c>
      <c r="J3724" s="25">
        <v>2250</v>
      </c>
      <c r="K3724" s="26">
        <f t="shared" si="1217"/>
        <v>1350</v>
      </c>
      <c r="L3724" s="26">
        <f t="shared" si="1218"/>
        <v>472.49999999999994</v>
      </c>
      <c r="M3724" s="27">
        <v>0.35</v>
      </c>
      <c r="O3724" s="1"/>
      <c r="P3724" s="2"/>
      <c r="Q3724" s="3"/>
      <c r="R3724" s="5"/>
    </row>
    <row r="3725" spans="2:18" x14ac:dyDescent="0.3">
      <c r="B3725" s="22" t="s">
        <v>10</v>
      </c>
      <c r="C3725" s="22">
        <v>1185732</v>
      </c>
      <c r="D3725" s="23">
        <v>44419</v>
      </c>
      <c r="E3725" s="22" t="s">
        <v>130</v>
      </c>
      <c r="F3725" s="22" t="s">
        <v>124</v>
      </c>
      <c r="G3725" s="22" t="s">
        <v>123</v>
      </c>
      <c r="H3725" s="22" t="s">
        <v>17</v>
      </c>
      <c r="I3725" s="24">
        <v>0.65</v>
      </c>
      <c r="J3725" s="25">
        <v>4000</v>
      </c>
      <c r="K3725" s="26">
        <f t="shared" si="1217"/>
        <v>2600</v>
      </c>
      <c r="L3725" s="26">
        <f t="shared" si="1218"/>
        <v>1040</v>
      </c>
      <c r="M3725" s="27">
        <v>0.39999999999999997</v>
      </c>
      <c r="O3725" s="1"/>
      <c r="P3725" s="2"/>
      <c r="Q3725" s="3"/>
      <c r="R3725" s="5"/>
    </row>
    <row r="3726" spans="2:18" x14ac:dyDescent="0.3">
      <c r="B3726" s="22" t="s">
        <v>10</v>
      </c>
      <c r="C3726" s="22">
        <v>1185732</v>
      </c>
      <c r="D3726" s="23">
        <v>44449</v>
      </c>
      <c r="E3726" s="22" t="s">
        <v>130</v>
      </c>
      <c r="F3726" s="22" t="s">
        <v>124</v>
      </c>
      <c r="G3726" s="22" t="s">
        <v>123</v>
      </c>
      <c r="H3726" s="22" t="s">
        <v>12</v>
      </c>
      <c r="I3726" s="24">
        <v>0.6</v>
      </c>
      <c r="J3726" s="25">
        <v>5250</v>
      </c>
      <c r="K3726" s="26">
        <f>I3726*J3726</f>
        <v>3150</v>
      </c>
      <c r="L3726" s="26">
        <f>K3726*M3726</f>
        <v>1417.5</v>
      </c>
      <c r="M3726" s="27">
        <v>0.45</v>
      </c>
      <c r="O3726" s="1"/>
      <c r="P3726" s="2"/>
      <c r="Q3726" s="3"/>
      <c r="R3726" s="5"/>
    </row>
    <row r="3727" spans="2:18" x14ac:dyDescent="0.3">
      <c r="B3727" s="22" t="s">
        <v>10</v>
      </c>
      <c r="C3727" s="22">
        <v>1185732</v>
      </c>
      <c r="D3727" s="23">
        <v>44449</v>
      </c>
      <c r="E3727" s="22" t="s">
        <v>130</v>
      </c>
      <c r="F3727" s="22" t="s">
        <v>124</v>
      </c>
      <c r="G3727" s="22" t="s">
        <v>123</v>
      </c>
      <c r="H3727" s="22" t="s">
        <v>15</v>
      </c>
      <c r="I3727" s="24">
        <v>0.55000000000000004</v>
      </c>
      <c r="J3727" s="25">
        <v>3250</v>
      </c>
      <c r="K3727" s="26">
        <f>I3727*J3727</f>
        <v>1787.5000000000002</v>
      </c>
      <c r="L3727" s="26">
        <f>K3727*M3727</f>
        <v>804.37500000000011</v>
      </c>
      <c r="M3727" s="27">
        <v>0.45</v>
      </c>
      <c r="O3727" s="1"/>
      <c r="P3727" s="2"/>
      <c r="Q3727" s="3"/>
      <c r="R3727" s="5"/>
    </row>
    <row r="3728" spans="2:18" x14ac:dyDescent="0.3">
      <c r="B3728" s="22" t="s">
        <v>10</v>
      </c>
      <c r="C3728" s="22">
        <v>1185732</v>
      </c>
      <c r="D3728" s="23">
        <v>44449</v>
      </c>
      <c r="E3728" s="22" t="s">
        <v>130</v>
      </c>
      <c r="F3728" s="22" t="s">
        <v>124</v>
      </c>
      <c r="G3728" s="22" t="s">
        <v>123</v>
      </c>
      <c r="H3728" s="22" t="s">
        <v>13</v>
      </c>
      <c r="I3728" s="24">
        <v>0.5</v>
      </c>
      <c r="J3728" s="25">
        <v>2250</v>
      </c>
      <c r="K3728" s="26">
        <f t="shared" ref="K3728:K3731" si="1219">I3728*J3728</f>
        <v>1125</v>
      </c>
      <c r="L3728" s="26">
        <f t="shared" ref="L3728:L3731" si="1220">K3728*M3728</f>
        <v>393.75</v>
      </c>
      <c r="M3728" s="27">
        <v>0.35</v>
      </c>
      <c r="O3728" s="1"/>
      <c r="P3728" s="2"/>
      <c r="Q3728" s="3"/>
      <c r="R3728" s="5"/>
    </row>
    <row r="3729" spans="2:18" x14ac:dyDescent="0.3">
      <c r="B3729" s="22" t="s">
        <v>10</v>
      </c>
      <c r="C3729" s="22">
        <v>1185732</v>
      </c>
      <c r="D3729" s="23">
        <v>44449</v>
      </c>
      <c r="E3729" s="22" t="s">
        <v>130</v>
      </c>
      <c r="F3729" s="22" t="s">
        <v>124</v>
      </c>
      <c r="G3729" s="22" t="s">
        <v>123</v>
      </c>
      <c r="H3729" s="22" t="s">
        <v>14</v>
      </c>
      <c r="I3729" s="24">
        <v>0.5</v>
      </c>
      <c r="J3729" s="25">
        <v>2000</v>
      </c>
      <c r="K3729" s="26">
        <f t="shared" si="1219"/>
        <v>1000</v>
      </c>
      <c r="L3729" s="26">
        <f t="shared" si="1220"/>
        <v>350</v>
      </c>
      <c r="M3729" s="27">
        <v>0.35</v>
      </c>
      <c r="O3729" s="1"/>
      <c r="P3729" s="2"/>
      <c r="Q3729" s="3"/>
      <c r="R3729" s="5"/>
    </row>
    <row r="3730" spans="2:18" x14ac:dyDescent="0.3">
      <c r="B3730" s="22" t="s">
        <v>10</v>
      </c>
      <c r="C3730" s="22">
        <v>1185732</v>
      </c>
      <c r="D3730" s="23">
        <v>44449</v>
      </c>
      <c r="E3730" s="22" t="s">
        <v>130</v>
      </c>
      <c r="F3730" s="22" t="s">
        <v>124</v>
      </c>
      <c r="G3730" s="22" t="s">
        <v>123</v>
      </c>
      <c r="H3730" s="22" t="s">
        <v>16</v>
      </c>
      <c r="I3730" s="24">
        <v>0.6</v>
      </c>
      <c r="J3730" s="25">
        <v>2000</v>
      </c>
      <c r="K3730" s="26">
        <f t="shared" si="1219"/>
        <v>1200</v>
      </c>
      <c r="L3730" s="26">
        <f t="shared" si="1220"/>
        <v>420</v>
      </c>
      <c r="M3730" s="27">
        <v>0.35</v>
      </c>
      <c r="O3730" s="1"/>
      <c r="P3730" s="2"/>
      <c r="Q3730" s="3"/>
      <c r="R3730" s="5"/>
    </row>
    <row r="3731" spans="2:18" x14ac:dyDescent="0.3">
      <c r="B3731" s="22" t="s">
        <v>10</v>
      </c>
      <c r="C3731" s="22">
        <v>1185732</v>
      </c>
      <c r="D3731" s="23">
        <v>44449</v>
      </c>
      <c r="E3731" s="22" t="s">
        <v>130</v>
      </c>
      <c r="F3731" s="22" t="s">
        <v>124</v>
      </c>
      <c r="G3731" s="22" t="s">
        <v>123</v>
      </c>
      <c r="H3731" s="22" t="s">
        <v>17</v>
      </c>
      <c r="I3731" s="24">
        <v>0.65</v>
      </c>
      <c r="J3731" s="25">
        <v>3000</v>
      </c>
      <c r="K3731" s="26">
        <f t="shared" si="1219"/>
        <v>1950</v>
      </c>
      <c r="L3731" s="26">
        <f t="shared" si="1220"/>
        <v>779.99999999999989</v>
      </c>
      <c r="M3731" s="27">
        <v>0.39999999999999997</v>
      </c>
      <c r="O3731" s="1"/>
      <c r="P3731" s="2"/>
      <c r="Q3731" s="3"/>
      <c r="R3731" s="5"/>
    </row>
    <row r="3732" spans="2:18" x14ac:dyDescent="0.3">
      <c r="B3732" s="22" t="s">
        <v>10</v>
      </c>
      <c r="C3732" s="22">
        <v>1185732</v>
      </c>
      <c r="D3732" s="23">
        <v>44481</v>
      </c>
      <c r="E3732" s="22" t="s">
        <v>130</v>
      </c>
      <c r="F3732" s="22" t="s">
        <v>124</v>
      </c>
      <c r="G3732" s="22" t="s">
        <v>123</v>
      </c>
      <c r="H3732" s="22" t="s">
        <v>12</v>
      </c>
      <c r="I3732" s="24">
        <v>0.65</v>
      </c>
      <c r="J3732" s="25">
        <v>4750</v>
      </c>
      <c r="K3732" s="26">
        <f>I3732*J3732</f>
        <v>3087.5</v>
      </c>
      <c r="L3732" s="26">
        <f>K3732*M3732</f>
        <v>1389.375</v>
      </c>
      <c r="M3732" s="27">
        <v>0.45</v>
      </c>
      <c r="O3732" s="1"/>
      <c r="P3732" s="2"/>
      <c r="Q3732" s="3"/>
      <c r="R3732" s="5"/>
    </row>
    <row r="3733" spans="2:18" x14ac:dyDescent="0.3">
      <c r="B3733" s="22" t="s">
        <v>10</v>
      </c>
      <c r="C3733" s="22">
        <v>1185732</v>
      </c>
      <c r="D3733" s="23">
        <v>44481</v>
      </c>
      <c r="E3733" s="22" t="s">
        <v>130</v>
      </c>
      <c r="F3733" s="22" t="s">
        <v>124</v>
      </c>
      <c r="G3733" s="22" t="s">
        <v>123</v>
      </c>
      <c r="H3733" s="22" t="s">
        <v>15</v>
      </c>
      <c r="I3733" s="24">
        <v>0.60000000000000009</v>
      </c>
      <c r="J3733" s="25">
        <v>3000</v>
      </c>
      <c r="K3733" s="26">
        <f>I3733*J3733</f>
        <v>1800.0000000000002</v>
      </c>
      <c r="L3733" s="26">
        <f>K3733*M3733</f>
        <v>810.00000000000011</v>
      </c>
      <c r="M3733" s="27">
        <v>0.45</v>
      </c>
      <c r="O3733" s="1"/>
      <c r="P3733" s="2"/>
      <c r="Q3733" s="3"/>
      <c r="R3733" s="5"/>
    </row>
    <row r="3734" spans="2:18" x14ac:dyDescent="0.3">
      <c r="B3734" s="22" t="s">
        <v>10</v>
      </c>
      <c r="C3734" s="22">
        <v>1185732</v>
      </c>
      <c r="D3734" s="23">
        <v>44481</v>
      </c>
      <c r="E3734" s="22" t="s">
        <v>130</v>
      </c>
      <c r="F3734" s="22" t="s">
        <v>124</v>
      </c>
      <c r="G3734" s="22" t="s">
        <v>123</v>
      </c>
      <c r="H3734" s="22" t="s">
        <v>13</v>
      </c>
      <c r="I3734" s="24">
        <v>0.60000000000000009</v>
      </c>
      <c r="J3734" s="25">
        <v>2000</v>
      </c>
      <c r="K3734" s="26">
        <f t="shared" ref="K3734:K3737" si="1221">I3734*J3734</f>
        <v>1200.0000000000002</v>
      </c>
      <c r="L3734" s="26">
        <f t="shared" ref="L3734:L3737" si="1222">K3734*M3734</f>
        <v>420.00000000000006</v>
      </c>
      <c r="M3734" s="27">
        <v>0.35</v>
      </c>
      <c r="O3734" s="1"/>
      <c r="P3734" s="2"/>
      <c r="Q3734" s="3"/>
      <c r="R3734" s="5"/>
    </row>
    <row r="3735" spans="2:18" x14ac:dyDescent="0.3">
      <c r="B3735" s="22" t="s">
        <v>10</v>
      </c>
      <c r="C3735" s="22">
        <v>1185732</v>
      </c>
      <c r="D3735" s="23">
        <v>44481</v>
      </c>
      <c r="E3735" s="22" t="s">
        <v>130</v>
      </c>
      <c r="F3735" s="22" t="s">
        <v>124</v>
      </c>
      <c r="G3735" s="22" t="s">
        <v>123</v>
      </c>
      <c r="H3735" s="22" t="s">
        <v>14</v>
      </c>
      <c r="I3735" s="24">
        <v>0.60000000000000009</v>
      </c>
      <c r="J3735" s="25">
        <v>1750</v>
      </c>
      <c r="K3735" s="26">
        <f t="shared" si="1221"/>
        <v>1050.0000000000002</v>
      </c>
      <c r="L3735" s="26">
        <f t="shared" si="1222"/>
        <v>367.50000000000006</v>
      </c>
      <c r="M3735" s="27">
        <v>0.35</v>
      </c>
      <c r="O3735" s="1"/>
      <c r="P3735" s="2"/>
      <c r="Q3735" s="3"/>
      <c r="R3735" s="5"/>
    </row>
    <row r="3736" spans="2:18" x14ac:dyDescent="0.3">
      <c r="B3736" s="22" t="s">
        <v>10</v>
      </c>
      <c r="C3736" s="22">
        <v>1185732</v>
      </c>
      <c r="D3736" s="23">
        <v>44481</v>
      </c>
      <c r="E3736" s="22" t="s">
        <v>130</v>
      </c>
      <c r="F3736" s="22" t="s">
        <v>124</v>
      </c>
      <c r="G3736" s="22" t="s">
        <v>123</v>
      </c>
      <c r="H3736" s="22" t="s">
        <v>16</v>
      </c>
      <c r="I3736" s="24">
        <v>0.70000000000000007</v>
      </c>
      <c r="J3736" s="25">
        <v>1750</v>
      </c>
      <c r="K3736" s="26">
        <f t="shared" si="1221"/>
        <v>1225.0000000000002</v>
      </c>
      <c r="L3736" s="26">
        <f t="shared" si="1222"/>
        <v>428.75000000000006</v>
      </c>
      <c r="M3736" s="27">
        <v>0.35</v>
      </c>
      <c r="O3736" s="1"/>
      <c r="P3736" s="2"/>
      <c r="Q3736" s="3"/>
      <c r="R3736" s="5"/>
    </row>
    <row r="3737" spans="2:18" x14ac:dyDescent="0.3">
      <c r="B3737" s="22" t="s">
        <v>10</v>
      </c>
      <c r="C3737" s="22">
        <v>1185732</v>
      </c>
      <c r="D3737" s="23">
        <v>44481</v>
      </c>
      <c r="E3737" s="22" t="s">
        <v>130</v>
      </c>
      <c r="F3737" s="22" t="s">
        <v>124</v>
      </c>
      <c r="G3737" s="22" t="s">
        <v>123</v>
      </c>
      <c r="H3737" s="22" t="s">
        <v>17</v>
      </c>
      <c r="I3737" s="24">
        <v>0.75</v>
      </c>
      <c r="J3737" s="25">
        <v>3000</v>
      </c>
      <c r="K3737" s="26">
        <f t="shared" si="1221"/>
        <v>2250</v>
      </c>
      <c r="L3737" s="26">
        <f t="shared" si="1222"/>
        <v>899.99999999999989</v>
      </c>
      <c r="M3737" s="27">
        <v>0.39999999999999997</v>
      </c>
      <c r="O3737" s="1"/>
      <c r="P3737" s="2"/>
      <c r="Q3737" s="3"/>
      <c r="R3737" s="5"/>
    </row>
    <row r="3738" spans="2:18" x14ac:dyDescent="0.3">
      <c r="B3738" s="22" t="s">
        <v>10</v>
      </c>
      <c r="C3738" s="22">
        <v>1185732</v>
      </c>
      <c r="D3738" s="23">
        <v>44511</v>
      </c>
      <c r="E3738" s="22" t="s">
        <v>130</v>
      </c>
      <c r="F3738" s="22" t="s">
        <v>124</v>
      </c>
      <c r="G3738" s="22" t="s">
        <v>123</v>
      </c>
      <c r="H3738" s="22" t="s">
        <v>12</v>
      </c>
      <c r="I3738" s="24">
        <v>0.70000000000000007</v>
      </c>
      <c r="J3738" s="25">
        <v>4500</v>
      </c>
      <c r="K3738" s="26">
        <f>I3738*J3738</f>
        <v>3150.0000000000005</v>
      </c>
      <c r="L3738" s="26">
        <f>K3738*M3738</f>
        <v>1417.5000000000002</v>
      </c>
      <c r="M3738" s="27">
        <v>0.45</v>
      </c>
      <c r="O3738" s="1"/>
      <c r="P3738" s="2"/>
      <c r="Q3738" s="3"/>
      <c r="R3738" s="5"/>
    </row>
    <row r="3739" spans="2:18" x14ac:dyDescent="0.3">
      <c r="B3739" s="22" t="s">
        <v>10</v>
      </c>
      <c r="C3739" s="22">
        <v>1185732</v>
      </c>
      <c r="D3739" s="23">
        <v>44511</v>
      </c>
      <c r="E3739" s="22" t="s">
        <v>130</v>
      </c>
      <c r="F3739" s="22" t="s">
        <v>124</v>
      </c>
      <c r="G3739" s="22" t="s">
        <v>123</v>
      </c>
      <c r="H3739" s="22" t="s">
        <v>15</v>
      </c>
      <c r="I3739" s="24">
        <v>0.60000000000000009</v>
      </c>
      <c r="J3739" s="25">
        <v>3250</v>
      </c>
      <c r="K3739" s="26">
        <f>I3739*J3739</f>
        <v>1950.0000000000002</v>
      </c>
      <c r="L3739" s="26">
        <f>K3739*M3739</f>
        <v>877.50000000000011</v>
      </c>
      <c r="M3739" s="27">
        <v>0.45</v>
      </c>
      <c r="O3739" s="1"/>
      <c r="P3739" s="2"/>
      <c r="Q3739" s="3"/>
      <c r="R3739" s="5"/>
    </row>
    <row r="3740" spans="2:18" x14ac:dyDescent="0.3">
      <c r="B3740" s="22" t="s">
        <v>10</v>
      </c>
      <c r="C3740" s="22">
        <v>1185732</v>
      </c>
      <c r="D3740" s="23">
        <v>44511</v>
      </c>
      <c r="E3740" s="22" t="s">
        <v>130</v>
      </c>
      <c r="F3740" s="22" t="s">
        <v>124</v>
      </c>
      <c r="G3740" s="22" t="s">
        <v>123</v>
      </c>
      <c r="H3740" s="22" t="s">
        <v>13</v>
      </c>
      <c r="I3740" s="24">
        <v>0.60000000000000009</v>
      </c>
      <c r="J3740" s="25">
        <v>3200</v>
      </c>
      <c r="K3740" s="26">
        <f t="shared" ref="K3740:K3743" si="1223">I3740*J3740</f>
        <v>1920.0000000000002</v>
      </c>
      <c r="L3740" s="26">
        <f t="shared" ref="L3740:L3743" si="1224">K3740*M3740</f>
        <v>672</v>
      </c>
      <c r="M3740" s="27">
        <v>0.35</v>
      </c>
      <c r="O3740" s="1"/>
      <c r="P3740" s="2"/>
      <c r="Q3740" s="3"/>
      <c r="R3740" s="5"/>
    </row>
    <row r="3741" spans="2:18" x14ac:dyDescent="0.3">
      <c r="B3741" s="22" t="s">
        <v>10</v>
      </c>
      <c r="C3741" s="22">
        <v>1185732</v>
      </c>
      <c r="D3741" s="23">
        <v>44511</v>
      </c>
      <c r="E3741" s="22" t="s">
        <v>130</v>
      </c>
      <c r="F3741" s="22" t="s">
        <v>124</v>
      </c>
      <c r="G3741" s="22" t="s">
        <v>123</v>
      </c>
      <c r="H3741" s="22" t="s">
        <v>14</v>
      </c>
      <c r="I3741" s="24">
        <v>0.60000000000000009</v>
      </c>
      <c r="J3741" s="25">
        <v>3000</v>
      </c>
      <c r="K3741" s="26">
        <f t="shared" si="1223"/>
        <v>1800.0000000000002</v>
      </c>
      <c r="L3741" s="26">
        <f t="shared" si="1224"/>
        <v>630</v>
      </c>
      <c r="M3741" s="27">
        <v>0.35</v>
      </c>
      <c r="O3741" s="1"/>
      <c r="P3741" s="2"/>
      <c r="Q3741" s="3"/>
      <c r="R3741" s="5"/>
    </row>
    <row r="3742" spans="2:18" x14ac:dyDescent="0.3">
      <c r="B3742" s="22" t="s">
        <v>10</v>
      </c>
      <c r="C3742" s="22">
        <v>1185732</v>
      </c>
      <c r="D3742" s="23">
        <v>44511</v>
      </c>
      <c r="E3742" s="22" t="s">
        <v>130</v>
      </c>
      <c r="F3742" s="22" t="s">
        <v>124</v>
      </c>
      <c r="G3742" s="22" t="s">
        <v>123</v>
      </c>
      <c r="H3742" s="22" t="s">
        <v>16</v>
      </c>
      <c r="I3742" s="24">
        <v>0.70000000000000007</v>
      </c>
      <c r="J3742" s="25">
        <v>2750</v>
      </c>
      <c r="K3742" s="26">
        <f t="shared" si="1223"/>
        <v>1925.0000000000002</v>
      </c>
      <c r="L3742" s="26">
        <f t="shared" si="1224"/>
        <v>673.75</v>
      </c>
      <c r="M3742" s="27">
        <v>0.35</v>
      </c>
      <c r="O3742" s="1"/>
      <c r="P3742" s="2"/>
      <c r="Q3742" s="3"/>
      <c r="R3742" s="5"/>
    </row>
    <row r="3743" spans="2:18" x14ac:dyDescent="0.3">
      <c r="B3743" s="22" t="s">
        <v>10</v>
      </c>
      <c r="C3743" s="22">
        <v>1185732</v>
      </c>
      <c r="D3743" s="23">
        <v>44511</v>
      </c>
      <c r="E3743" s="22" t="s">
        <v>130</v>
      </c>
      <c r="F3743" s="22" t="s">
        <v>124</v>
      </c>
      <c r="G3743" s="22" t="s">
        <v>123</v>
      </c>
      <c r="H3743" s="22" t="s">
        <v>17</v>
      </c>
      <c r="I3743" s="24">
        <v>0.75</v>
      </c>
      <c r="J3743" s="25">
        <v>3750</v>
      </c>
      <c r="K3743" s="26">
        <f t="shared" si="1223"/>
        <v>2812.5</v>
      </c>
      <c r="L3743" s="26">
        <f t="shared" si="1224"/>
        <v>1125</v>
      </c>
      <c r="M3743" s="27">
        <v>0.39999999999999997</v>
      </c>
      <c r="O3743" s="1"/>
      <c r="P3743" s="2"/>
      <c r="Q3743" s="3"/>
      <c r="R3743" s="5"/>
    </row>
    <row r="3744" spans="2:18" x14ac:dyDescent="0.3">
      <c r="B3744" s="22" t="s">
        <v>10</v>
      </c>
      <c r="C3744" s="22">
        <v>1185732</v>
      </c>
      <c r="D3744" s="23">
        <v>44540</v>
      </c>
      <c r="E3744" s="22" t="s">
        <v>130</v>
      </c>
      <c r="F3744" s="22" t="s">
        <v>124</v>
      </c>
      <c r="G3744" s="22" t="s">
        <v>123</v>
      </c>
      <c r="H3744" s="22" t="s">
        <v>12</v>
      </c>
      <c r="I3744" s="24">
        <v>0.70000000000000007</v>
      </c>
      <c r="J3744" s="25">
        <v>6000</v>
      </c>
      <c r="K3744" s="26">
        <f>I3744*J3744</f>
        <v>4200</v>
      </c>
      <c r="L3744" s="26">
        <f>K3744*M3744</f>
        <v>1890</v>
      </c>
      <c r="M3744" s="27">
        <v>0.45</v>
      </c>
      <c r="O3744" s="1"/>
      <c r="P3744" s="2"/>
      <c r="Q3744" s="3"/>
      <c r="R3744" s="5"/>
    </row>
    <row r="3745" spans="1:18" x14ac:dyDescent="0.3">
      <c r="B3745" s="22" t="s">
        <v>10</v>
      </c>
      <c r="C3745" s="22">
        <v>1185732</v>
      </c>
      <c r="D3745" s="23">
        <v>44540</v>
      </c>
      <c r="E3745" s="22" t="s">
        <v>130</v>
      </c>
      <c r="F3745" s="22" t="s">
        <v>124</v>
      </c>
      <c r="G3745" s="22" t="s">
        <v>123</v>
      </c>
      <c r="H3745" s="22" t="s">
        <v>15</v>
      </c>
      <c r="I3745" s="24">
        <v>0.60000000000000009</v>
      </c>
      <c r="J3745" s="25">
        <v>4000</v>
      </c>
      <c r="K3745" s="26">
        <f>I3745*J3745</f>
        <v>2400.0000000000005</v>
      </c>
      <c r="L3745" s="26">
        <f>K3745*M3745</f>
        <v>1080.0000000000002</v>
      </c>
      <c r="M3745" s="27">
        <v>0.45</v>
      </c>
      <c r="O3745" s="1"/>
      <c r="P3745" s="2"/>
      <c r="Q3745" s="3"/>
      <c r="R3745" s="5"/>
    </row>
    <row r="3746" spans="1:18" x14ac:dyDescent="0.3">
      <c r="B3746" s="22" t="s">
        <v>10</v>
      </c>
      <c r="C3746" s="22">
        <v>1185732</v>
      </c>
      <c r="D3746" s="23">
        <v>44540</v>
      </c>
      <c r="E3746" s="22" t="s">
        <v>130</v>
      </c>
      <c r="F3746" s="22" t="s">
        <v>124</v>
      </c>
      <c r="G3746" s="22" t="s">
        <v>123</v>
      </c>
      <c r="H3746" s="22" t="s">
        <v>13</v>
      </c>
      <c r="I3746" s="24">
        <v>0.60000000000000009</v>
      </c>
      <c r="J3746" s="25">
        <v>3750</v>
      </c>
      <c r="K3746" s="26">
        <f t="shared" ref="K3746:K3749" si="1225">I3746*J3746</f>
        <v>2250.0000000000005</v>
      </c>
      <c r="L3746" s="26">
        <f t="shared" ref="L3746:L3749" si="1226">K3746*M3746</f>
        <v>787.50000000000011</v>
      </c>
      <c r="M3746" s="27">
        <v>0.35</v>
      </c>
      <c r="O3746" s="1"/>
      <c r="P3746" s="2"/>
      <c r="Q3746" s="3"/>
      <c r="R3746" s="5"/>
    </row>
    <row r="3747" spans="1:18" x14ac:dyDescent="0.3">
      <c r="B3747" s="22" t="s">
        <v>10</v>
      </c>
      <c r="C3747" s="22">
        <v>1185732</v>
      </c>
      <c r="D3747" s="23">
        <v>44540</v>
      </c>
      <c r="E3747" s="22" t="s">
        <v>130</v>
      </c>
      <c r="F3747" s="22" t="s">
        <v>124</v>
      </c>
      <c r="G3747" s="22" t="s">
        <v>123</v>
      </c>
      <c r="H3747" s="22" t="s">
        <v>14</v>
      </c>
      <c r="I3747" s="24">
        <v>0.60000000000000009</v>
      </c>
      <c r="J3747" s="25">
        <v>3250</v>
      </c>
      <c r="K3747" s="26">
        <f t="shared" si="1225"/>
        <v>1950.0000000000002</v>
      </c>
      <c r="L3747" s="26">
        <f t="shared" si="1226"/>
        <v>682.5</v>
      </c>
      <c r="M3747" s="27">
        <v>0.35</v>
      </c>
      <c r="O3747" s="1"/>
      <c r="P3747" s="2"/>
      <c r="Q3747" s="3"/>
      <c r="R3747" s="5"/>
    </row>
    <row r="3748" spans="1:18" x14ac:dyDescent="0.3">
      <c r="B3748" s="22" t="s">
        <v>10</v>
      </c>
      <c r="C3748" s="22">
        <v>1185732</v>
      </c>
      <c r="D3748" s="23">
        <v>44540</v>
      </c>
      <c r="E3748" s="22" t="s">
        <v>130</v>
      </c>
      <c r="F3748" s="22" t="s">
        <v>124</v>
      </c>
      <c r="G3748" s="22" t="s">
        <v>123</v>
      </c>
      <c r="H3748" s="22" t="s">
        <v>16</v>
      </c>
      <c r="I3748" s="24">
        <v>0.70000000000000007</v>
      </c>
      <c r="J3748" s="25">
        <v>3250</v>
      </c>
      <c r="K3748" s="26">
        <f t="shared" si="1225"/>
        <v>2275</v>
      </c>
      <c r="L3748" s="26">
        <f t="shared" si="1226"/>
        <v>796.25</v>
      </c>
      <c r="M3748" s="27">
        <v>0.35</v>
      </c>
      <c r="O3748" s="1"/>
      <c r="P3748" s="2"/>
      <c r="Q3748" s="3"/>
      <c r="R3748" s="5"/>
    </row>
    <row r="3749" spans="1:18" x14ac:dyDescent="0.3">
      <c r="B3749" s="22" t="s">
        <v>10</v>
      </c>
      <c r="C3749" s="22">
        <v>1185732</v>
      </c>
      <c r="D3749" s="23">
        <v>44540</v>
      </c>
      <c r="E3749" s="22" t="s">
        <v>130</v>
      </c>
      <c r="F3749" s="22" t="s">
        <v>124</v>
      </c>
      <c r="G3749" s="22" t="s">
        <v>123</v>
      </c>
      <c r="H3749" s="22" t="s">
        <v>17</v>
      </c>
      <c r="I3749" s="24">
        <v>0.75</v>
      </c>
      <c r="J3749" s="25">
        <v>4250</v>
      </c>
      <c r="K3749" s="26">
        <f t="shared" si="1225"/>
        <v>3187.5</v>
      </c>
      <c r="L3749" s="26">
        <f t="shared" si="1226"/>
        <v>1275</v>
      </c>
      <c r="M3749" s="27">
        <v>0.39999999999999997</v>
      </c>
      <c r="O3749" s="1"/>
      <c r="P3749" s="2"/>
      <c r="Q3749" s="3"/>
      <c r="R3749" s="5"/>
    </row>
    <row r="3750" spans="1:18" x14ac:dyDescent="0.3">
      <c r="A3750" s="8" t="s">
        <v>40</v>
      </c>
      <c r="B3750" s="22" t="s">
        <v>10</v>
      </c>
      <c r="C3750" s="22">
        <v>1185732</v>
      </c>
      <c r="D3750" s="23">
        <v>44217</v>
      </c>
      <c r="E3750" s="22" t="s">
        <v>130</v>
      </c>
      <c r="F3750" s="22" t="s">
        <v>125</v>
      </c>
      <c r="G3750" s="22" t="s">
        <v>126</v>
      </c>
      <c r="H3750" s="22" t="s">
        <v>12</v>
      </c>
      <c r="I3750" s="24">
        <v>0.5</v>
      </c>
      <c r="J3750" s="25">
        <v>5250</v>
      </c>
      <c r="K3750" s="26">
        <f>I3750*J3750</f>
        <v>2625</v>
      </c>
      <c r="L3750" s="26">
        <f>K3750*M3750</f>
        <v>1050</v>
      </c>
      <c r="M3750" s="27">
        <v>0.4</v>
      </c>
      <c r="O3750" s="1"/>
      <c r="P3750" s="2"/>
      <c r="Q3750" s="3"/>
      <c r="R3750" s="5"/>
    </row>
    <row r="3751" spans="1:18" x14ac:dyDescent="0.3">
      <c r="B3751" s="22" t="s">
        <v>10</v>
      </c>
      <c r="C3751" s="22">
        <v>1185732</v>
      </c>
      <c r="D3751" s="23">
        <v>44217</v>
      </c>
      <c r="E3751" s="22" t="s">
        <v>130</v>
      </c>
      <c r="F3751" s="22" t="s">
        <v>125</v>
      </c>
      <c r="G3751" s="22" t="s">
        <v>126</v>
      </c>
      <c r="H3751" s="22" t="s">
        <v>15</v>
      </c>
      <c r="I3751" s="24">
        <v>0.5</v>
      </c>
      <c r="J3751" s="25">
        <v>3250</v>
      </c>
      <c r="K3751" s="26">
        <f>I3751*J3751</f>
        <v>1625</v>
      </c>
      <c r="L3751" s="26">
        <f>K3751*M3751</f>
        <v>650</v>
      </c>
      <c r="M3751" s="27">
        <v>0.4</v>
      </c>
      <c r="O3751" s="1"/>
      <c r="P3751" s="2"/>
      <c r="Q3751" s="3"/>
      <c r="R3751" s="5"/>
    </row>
    <row r="3752" spans="1:18" x14ac:dyDescent="0.3">
      <c r="B3752" s="22" t="s">
        <v>10</v>
      </c>
      <c r="C3752" s="22">
        <v>1185732</v>
      </c>
      <c r="D3752" s="23">
        <v>44217</v>
      </c>
      <c r="E3752" s="22" t="s">
        <v>130</v>
      </c>
      <c r="F3752" s="22" t="s">
        <v>125</v>
      </c>
      <c r="G3752" s="22" t="s">
        <v>126</v>
      </c>
      <c r="H3752" s="22" t="s">
        <v>13</v>
      </c>
      <c r="I3752" s="24">
        <v>0.4</v>
      </c>
      <c r="J3752" s="25">
        <v>3250</v>
      </c>
      <c r="K3752" s="26">
        <f t="shared" ref="K3752:K3755" si="1227">I3752*J3752</f>
        <v>1300</v>
      </c>
      <c r="L3752" s="26">
        <f t="shared" ref="L3752:L3761" si="1228">K3752*M3752</f>
        <v>390</v>
      </c>
      <c r="M3752" s="27">
        <v>0.3</v>
      </c>
      <c r="O3752" s="1"/>
      <c r="P3752" s="2"/>
      <c r="Q3752" s="3"/>
      <c r="R3752" s="5"/>
    </row>
    <row r="3753" spans="1:18" x14ac:dyDescent="0.3">
      <c r="B3753" s="22" t="s">
        <v>10</v>
      </c>
      <c r="C3753" s="22">
        <v>1185732</v>
      </c>
      <c r="D3753" s="23">
        <v>44217</v>
      </c>
      <c r="E3753" s="22" t="s">
        <v>130</v>
      </c>
      <c r="F3753" s="22" t="s">
        <v>125</v>
      </c>
      <c r="G3753" s="22" t="s">
        <v>126</v>
      </c>
      <c r="H3753" s="22" t="s">
        <v>14</v>
      </c>
      <c r="I3753" s="24">
        <v>0.44999999999999996</v>
      </c>
      <c r="J3753" s="25">
        <v>1750</v>
      </c>
      <c r="K3753" s="26">
        <f t="shared" si="1227"/>
        <v>787.49999999999989</v>
      </c>
      <c r="L3753" s="26">
        <f t="shared" si="1228"/>
        <v>236.24999999999994</v>
      </c>
      <c r="M3753" s="27">
        <v>0.3</v>
      </c>
      <c r="O3753" s="1"/>
      <c r="P3753" s="2"/>
      <c r="Q3753" s="3"/>
      <c r="R3753" s="5"/>
    </row>
    <row r="3754" spans="1:18" x14ac:dyDescent="0.3">
      <c r="B3754" s="22" t="s">
        <v>10</v>
      </c>
      <c r="C3754" s="22">
        <v>1185732</v>
      </c>
      <c r="D3754" s="23">
        <v>44217</v>
      </c>
      <c r="E3754" s="22" t="s">
        <v>130</v>
      </c>
      <c r="F3754" s="22" t="s">
        <v>125</v>
      </c>
      <c r="G3754" s="22" t="s">
        <v>126</v>
      </c>
      <c r="H3754" s="22" t="s">
        <v>16</v>
      </c>
      <c r="I3754" s="24">
        <v>0.60000000000000009</v>
      </c>
      <c r="J3754" s="25">
        <v>2250</v>
      </c>
      <c r="K3754" s="26">
        <f t="shared" si="1227"/>
        <v>1350.0000000000002</v>
      </c>
      <c r="L3754" s="26">
        <f t="shared" si="1228"/>
        <v>405.00000000000006</v>
      </c>
      <c r="M3754" s="27">
        <v>0.3</v>
      </c>
      <c r="O3754" s="1"/>
      <c r="P3754" s="2"/>
      <c r="Q3754" s="3"/>
      <c r="R3754" s="5"/>
    </row>
    <row r="3755" spans="1:18" x14ac:dyDescent="0.3">
      <c r="B3755" s="22" t="s">
        <v>10</v>
      </c>
      <c r="C3755" s="22">
        <v>1185732</v>
      </c>
      <c r="D3755" s="23">
        <v>44217</v>
      </c>
      <c r="E3755" s="22" t="s">
        <v>130</v>
      </c>
      <c r="F3755" s="22" t="s">
        <v>125</v>
      </c>
      <c r="G3755" s="22" t="s">
        <v>126</v>
      </c>
      <c r="H3755" s="22" t="s">
        <v>17</v>
      </c>
      <c r="I3755" s="24">
        <v>0.5</v>
      </c>
      <c r="J3755" s="25">
        <v>3250</v>
      </c>
      <c r="K3755" s="26">
        <f t="shared" si="1227"/>
        <v>1625</v>
      </c>
      <c r="L3755" s="26">
        <f t="shared" si="1228"/>
        <v>568.75</v>
      </c>
      <c r="M3755" s="27">
        <v>0.35</v>
      </c>
      <c r="O3755" s="1"/>
      <c r="P3755" s="2"/>
      <c r="Q3755" s="3"/>
      <c r="R3755" s="5"/>
    </row>
    <row r="3756" spans="1:18" x14ac:dyDescent="0.3">
      <c r="B3756" s="22" t="s">
        <v>10</v>
      </c>
      <c r="C3756" s="22">
        <v>1185732</v>
      </c>
      <c r="D3756" s="23">
        <v>44246</v>
      </c>
      <c r="E3756" s="22" t="s">
        <v>130</v>
      </c>
      <c r="F3756" s="22" t="s">
        <v>125</v>
      </c>
      <c r="G3756" s="22" t="s">
        <v>126</v>
      </c>
      <c r="H3756" s="22" t="s">
        <v>12</v>
      </c>
      <c r="I3756" s="24">
        <v>0.5</v>
      </c>
      <c r="J3756" s="25">
        <v>6000</v>
      </c>
      <c r="K3756" s="26">
        <f>I3756*J3756</f>
        <v>3000</v>
      </c>
      <c r="L3756" s="26">
        <f>K3756*M3756</f>
        <v>1200</v>
      </c>
      <c r="M3756" s="27">
        <v>0.4</v>
      </c>
      <c r="O3756" s="1"/>
      <c r="P3756" s="2"/>
      <c r="Q3756" s="3"/>
      <c r="R3756" s="5"/>
    </row>
    <row r="3757" spans="1:18" x14ac:dyDescent="0.3">
      <c r="B3757" s="22" t="s">
        <v>10</v>
      </c>
      <c r="C3757" s="22">
        <v>1185732</v>
      </c>
      <c r="D3757" s="23">
        <v>44246</v>
      </c>
      <c r="E3757" s="22" t="s">
        <v>130</v>
      </c>
      <c r="F3757" s="22" t="s">
        <v>125</v>
      </c>
      <c r="G3757" s="22" t="s">
        <v>126</v>
      </c>
      <c r="H3757" s="22" t="s">
        <v>15</v>
      </c>
      <c r="I3757" s="24">
        <v>0.5</v>
      </c>
      <c r="J3757" s="25">
        <v>2500</v>
      </c>
      <c r="K3757" s="26">
        <f>I3757*J3757</f>
        <v>1250</v>
      </c>
      <c r="L3757" s="26">
        <f>K3757*M3757</f>
        <v>500</v>
      </c>
      <c r="M3757" s="27">
        <v>0.4</v>
      </c>
      <c r="O3757" s="1"/>
      <c r="P3757" s="2"/>
      <c r="Q3757" s="3"/>
      <c r="R3757" s="5"/>
    </row>
    <row r="3758" spans="1:18" x14ac:dyDescent="0.3">
      <c r="B3758" s="22" t="s">
        <v>10</v>
      </c>
      <c r="C3758" s="22">
        <v>1185732</v>
      </c>
      <c r="D3758" s="23">
        <v>44246</v>
      </c>
      <c r="E3758" s="22" t="s">
        <v>130</v>
      </c>
      <c r="F3758" s="22" t="s">
        <v>125</v>
      </c>
      <c r="G3758" s="22" t="s">
        <v>126</v>
      </c>
      <c r="H3758" s="22" t="s">
        <v>13</v>
      </c>
      <c r="I3758" s="24">
        <v>0.4</v>
      </c>
      <c r="J3758" s="25">
        <v>3000</v>
      </c>
      <c r="K3758" s="26">
        <f t="shared" ref="K3758:K3761" si="1229">I3758*J3758</f>
        <v>1200</v>
      </c>
      <c r="L3758" s="26">
        <f t="shared" si="1228"/>
        <v>360</v>
      </c>
      <c r="M3758" s="27">
        <v>0.3</v>
      </c>
      <c r="O3758" s="1"/>
      <c r="P3758" s="2"/>
      <c r="Q3758" s="3"/>
      <c r="R3758" s="5"/>
    </row>
    <row r="3759" spans="1:18" x14ac:dyDescent="0.3">
      <c r="B3759" s="22" t="s">
        <v>10</v>
      </c>
      <c r="C3759" s="22">
        <v>1185732</v>
      </c>
      <c r="D3759" s="23">
        <v>44246</v>
      </c>
      <c r="E3759" s="22" t="s">
        <v>130</v>
      </c>
      <c r="F3759" s="22" t="s">
        <v>125</v>
      </c>
      <c r="G3759" s="22" t="s">
        <v>126</v>
      </c>
      <c r="H3759" s="22" t="s">
        <v>14</v>
      </c>
      <c r="I3759" s="24">
        <v>0.44999999999999996</v>
      </c>
      <c r="J3759" s="25">
        <v>2000</v>
      </c>
      <c r="K3759" s="26">
        <f t="shared" si="1229"/>
        <v>899.99999999999989</v>
      </c>
      <c r="L3759" s="26">
        <f t="shared" si="1228"/>
        <v>269.99999999999994</v>
      </c>
      <c r="M3759" s="27">
        <v>0.3</v>
      </c>
      <c r="O3759" s="1"/>
      <c r="P3759" s="2"/>
      <c r="Q3759" s="3"/>
      <c r="R3759" s="5"/>
    </row>
    <row r="3760" spans="1:18" x14ac:dyDescent="0.3">
      <c r="B3760" s="22" t="s">
        <v>10</v>
      </c>
      <c r="C3760" s="22">
        <v>1185732</v>
      </c>
      <c r="D3760" s="23">
        <v>44246</v>
      </c>
      <c r="E3760" s="22" t="s">
        <v>130</v>
      </c>
      <c r="F3760" s="22" t="s">
        <v>125</v>
      </c>
      <c r="G3760" s="22" t="s">
        <v>126</v>
      </c>
      <c r="H3760" s="22" t="s">
        <v>16</v>
      </c>
      <c r="I3760" s="24">
        <v>0.60000000000000009</v>
      </c>
      <c r="J3760" s="25">
        <v>2750</v>
      </c>
      <c r="K3760" s="26">
        <f t="shared" si="1229"/>
        <v>1650.0000000000002</v>
      </c>
      <c r="L3760" s="26">
        <f t="shared" si="1228"/>
        <v>495.00000000000006</v>
      </c>
      <c r="M3760" s="27">
        <v>0.3</v>
      </c>
      <c r="O3760" s="1"/>
      <c r="P3760" s="2"/>
      <c r="Q3760" s="3"/>
      <c r="R3760" s="5"/>
    </row>
    <row r="3761" spans="2:18" x14ac:dyDescent="0.3">
      <c r="B3761" s="22" t="s">
        <v>10</v>
      </c>
      <c r="C3761" s="22">
        <v>1185732</v>
      </c>
      <c r="D3761" s="23">
        <v>44246</v>
      </c>
      <c r="E3761" s="22" t="s">
        <v>130</v>
      </c>
      <c r="F3761" s="22" t="s">
        <v>125</v>
      </c>
      <c r="G3761" s="22" t="s">
        <v>126</v>
      </c>
      <c r="H3761" s="22" t="s">
        <v>17</v>
      </c>
      <c r="I3761" s="24">
        <v>0.5</v>
      </c>
      <c r="J3761" s="25">
        <v>3750</v>
      </c>
      <c r="K3761" s="26">
        <f t="shared" si="1229"/>
        <v>1875</v>
      </c>
      <c r="L3761" s="26">
        <f t="shared" si="1228"/>
        <v>656.25</v>
      </c>
      <c r="M3761" s="27">
        <v>0.35</v>
      </c>
      <c r="O3761" s="1"/>
      <c r="P3761" s="2"/>
      <c r="Q3761" s="3"/>
      <c r="R3761" s="5"/>
    </row>
    <row r="3762" spans="2:18" x14ac:dyDescent="0.3">
      <c r="B3762" s="22" t="s">
        <v>10</v>
      </c>
      <c r="C3762" s="22">
        <v>1185732</v>
      </c>
      <c r="D3762" s="23">
        <v>44272</v>
      </c>
      <c r="E3762" s="22" t="s">
        <v>130</v>
      </c>
      <c r="F3762" s="22" t="s">
        <v>125</v>
      </c>
      <c r="G3762" s="22" t="s">
        <v>126</v>
      </c>
      <c r="H3762" s="22" t="s">
        <v>12</v>
      </c>
      <c r="I3762" s="24">
        <v>0.5</v>
      </c>
      <c r="J3762" s="25">
        <v>5700</v>
      </c>
      <c r="K3762" s="26">
        <f>I3762*J3762</f>
        <v>2850</v>
      </c>
      <c r="L3762" s="26">
        <f>K3762*M3762</f>
        <v>1140</v>
      </c>
      <c r="M3762" s="27">
        <v>0.4</v>
      </c>
      <c r="O3762" s="1"/>
      <c r="P3762" s="2"/>
      <c r="Q3762" s="3"/>
      <c r="R3762" s="5"/>
    </row>
    <row r="3763" spans="2:18" x14ac:dyDescent="0.3">
      <c r="B3763" s="22" t="s">
        <v>10</v>
      </c>
      <c r="C3763" s="22">
        <v>1185732</v>
      </c>
      <c r="D3763" s="23">
        <v>44272</v>
      </c>
      <c r="E3763" s="22" t="s">
        <v>130</v>
      </c>
      <c r="F3763" s="22" t="s">
        <v>125</v>
      </c>
      <c r="G3763" s="22" t="s">
        <v>126</v>
      </c>
      <c r="H3763" s="22" t="s">
        <v>15</v>
      </c>
      <c r="I3763" s="24">
        <v>0.5</v>
      </c>
      <c r="J3763" s="25">
        <v>2750</v>
      </c>
      <c r="K3763" s="26">
        <f>I3763*J3763</f>
        <v>1375</v>
      </c>
      <c r="L3763" s="26">
        <f>K3763*M3763</f>
        <v>550</v>
      </c>
      <c r="M3763" s="27">
        <v>0.4</v>
      </c>
      <c r="O3763" s="1"/>
      <c r="P3763" s="2"/>
      <c r="Q3763" s="3"/>
      <c r="R3763" s="5"/>
    </row>
    <row r="3764" spans="2:18" x14ac:dyDescent="0.3">
      <c r="B3764" s="22" t="s">
        <v>10</v>
      </c>
      <c r="C3764" s="22">
        <v>1185732</v>
      </c>
      <c r="D3764" s="23">
        <v>44272</v>
      </c>
      <c r="E3764" s="22" t="s">
        <v>130</v>
      </c>
      <c r="F3764" s="22" t="s">
        <v>125</v>
      </c>
      <c r="G3764" s="22" t="s">
        <v>126</v>
      </c>
      <c r="H3764" s="22" t="s">
        <v>13</v>
      </c>
      <c r="I3764" s="24">
        <v>0.4</v>
      </c>
      <c r="J3764" s="25">
        <v>3000</v>
      </c>
      <c r="K3764" s="26">
        <f t="shared" ref="K3764:K3767" si="1230">I3764*J3764</f>
        <v>1200</v>
      </c>
      <c r="L3764" s="26">
        <f t="shared" ref="L3764:L3767" si="1231">K3764*M3764</f>
        <v>360</v>
      </c>
      <c r="M3764" s="27">
        <v>0.3</v>
      </c>
      <c r="O3764" s="1"/>
      <c r="P3764" s="2"/>
      <c r="Q3764" s="3"/>
      <c r="R3764" s="5"/>
    </row>
    <row r="3765" spans="2:18" x14ac:dyDescent="0.3">
      <c r="B3765" s="22" t="s">
        <v>10</v>
      </c>
      <c r="C3765" s="22">
        <v>1185732</v>
      </c>
      <c r="D3765" s="23">
        <v>44272</v>
      </c>
      <c r="E3765" s="22" t="s">
        <v>130</v>
      </c>
      <c r="F3765" s="22" t="s">
        <v>125</v>
      </c>
      <c r="G3765" s="22" t="s">
        <v>126</v>
      </c>
      <c r="H3765" s="22" t="s">
        <v>14</v>
      </c>
      <c r="I3765" s="24">
        <v>0.44999999999999996</v>
      </c>
      <c r="J3765" s="25">
        <v>1500</v>
      </c>
      <c r="K3765" s="26">
        <f t="shared" si="1230"/>
        <v>674.99999999999989</v>
      </c>
      <c r="L3765" s="26">
        <f t="shared" si="1231"/>
        <v>202.49999999999997</v>
      </c>
      <c r="M3765" s="27">
        <v>0.3</v>
      </c>
      <c r="O3765" s="1"/>
      <c r="P3765" s="2"/>
      <c r="Q3765" s="3"/>
      <c r="R3765" s="5"/>
    </row>
    <row r="3766" spans="2:18" x14ac:dyDescent="0.3">
      <c r="B3766" s="22" t="s">
        <v>10</v>
      </c>
      <c r="C3766" s="22">
        <v>1185732</v>
      </c>
      <c r="D3766" s="23">
        <v>44272</v>
      </c>
      <c r="E3766" s="22" t="s">
        <v>130</v>
      </c>
      <c r="F3766" s="22" t="s">
        <v>125</v>
      </c>
      <c r="G3766" s="22" t="s">
        <v>126</v>
      </c>
      <c r="H3766" s="22" t="s">
        <v>16</v>
      </c>
      <c r="I3766" s="24">
        <v>0.60000000000000009</v>
      </c>
      <c r="J3766" s="25">
        <v>2000</v>
      </c>
      <c r="K3766" s="26">
        <f t="shared" si="1230"/>
        <v>1200.0000000000002</v>
      </c>
      <c r="L3766" s="26">
        <f t="shared" si="1231"/>
        <v>360.00000000000006</v>
      </c>
      <c r="M3766" s="27">
        <v>0.3</v>
      </c>
      <c r="O3766" s="1"/>
      <c r="P3766" s="2"/>
      <c r="Q3766" s="3"/>
      <c r="R3766" s="5"/>
    </row>
    <row r="3767" spans="2:18" x14ac:dyDescent="0.3">
      <c r="B3767" s="22" t="s">
        <v>10</v>
      </c>
      <c r="C3767" s="22">
        <v>1185732</v>
      </c>
      <c r="D3767" s="23">
        <v>44272</v>
      </c>
      <c r="E3767" s="22" t="s">
        <v>130</v>
      </c>
      <c r="F3767" s="22" t="s">
        <v>125</v>
      </c>
      <c r="G3767" s="22" t="s">
        <v>126</v>
      </c>
      <c r="H3767" s="22" t="s">
        <v>17</v>
      </c>
      <c r="I3767" s="24">
        <v>0.5</v>
      </c>
      <c r="J3767" s="25">
        <v>3000</v>
      </c>
      <c r="K3767" s="26">
        <f t="shared" si="1230"/>
        <v>1500</v>
      </c>
      <c r="L3767" s="26">
        <f t="shared" si="1231"/>
        <v>525</v>
      </c>
      <c r="M3767" s="27">
        <v>0.35</v>
      </c>
      <c r="O3767" s="1"/>
      <c r="P3767" s="2"/>
      <c r="Q3767" s="3"/>
      <c r="R3767" s="5"/>
    </row>
    <row r="3768" spans="2:18" x14ac:dyDescent="0.3">
      <c r="B3768" s="22" t="s">
        <v>10</v>
      </c>
      <c r="C3768" s="22">
        <v>1185732</v>
      </c>
      <c r="D3768" s="23">
        <v>44304</v>
      </c>
      <c r="E3768" s="22" t="s">
        <v>130</v>
      </c>
      <c r="F3768" s="22" t="s">
        <v>125</v>
      </c>
      <c r="G3768" s="22" t="s">
        <v>126</v>
      </c>
      <c r="H3768" s="22" t="s">
        <v>12</v>
      </c>
      <c r="I3768" s="24">
        <v>0.5</v>
      </c>
      <c r="J3768" s="25">
        <v>5500</v>
      </c>
      <c r="K3768" s="26">
        <f>I3768*J3768</f>
        <v>2750</v>
      </c>
      <c r="L3768" s="26">
        <f>K3768*M3768</f>
        <v>1100</v>
      </c>
      <c r="M3768" s="27">
        <v>0.4</v>
      </c>
      <c r="O3768" s="1"/>
      <c r="P3768" s="2"/>
      <c r="Q3768" s="3"/>
      <c r="R3768" s="5"/>
    </row>
    <row r="3769" spans="2:18" x14ac:dyDescent="0.3">
      <c r="B3769" s="22" t="s">
        <v>10</v>
      </c>
      <c r="C3769" s="22">
        <v>1185732</v>
      </c>
      <c r="D3769" s="23">
        <v>44304</v>
      </c>
      <c r="E3769" s="22" t="s">
        <v>130</v>
      </c>
      <c r="F3769" s="22" t="s">
        <v>125</v>
      </c>
      <c r="G3769" s="22" t="s">
        <v>126</v>
      </c>
      <c r="H3769" s="22" t="s">
        <v>15</v>
      </c>
      <c r="I3769" s="24">
        <v>0.5</v>
      </c>
      <c r="J3769" s="25">
        <v>2500</v>
      </c>
      <c r="K3769" s="26">
        <f>I3769*J3769</f>
        <v>1250</v>
      </c>
      <c r="L3769" s="26">
        <f>K3769*M3769</f>
        <v>500</v>
      </c>
      <c r="M3769" s="27">
        <v>0.4</v>
      </c>
      <c r="O3769" s="1"/>
      <c r="P3769" s="2"/>
      <c r="Q3769" s="3"/>
      <c r="R3769" s="5"/>
    </row>
    <row r="3770" spans="2:18" x14ac:dyDescent="0.3">
      <c r="B3770" s="22" t="s">
        <v>10</v>
      </c>
      <c r="C3770" s="22">
        <v>1185732</v>
      </c>
      <c r="D3770" s="23">
        <v>44304</v>
      </c>
      <c r="E3770" s="22" t="s">
        <v>130</v>
      </c>
      <c r="F3770" s="22" t="s">
        <v>125</v>
      </c>
      <c r="G3770" s="22" t="s">
        <v>126</v>
      </c>
      <c r="H3770" s="22" t="s">
        <v>13</v>
      </c>
      <c r="I3770" s="24">
        <v>0.4</v>
      </c>
      <c r="J3770" s="25">
        <v>2500</v>
      </c>
      <c r="K3770" s="26">
        <f t="shared" ref="K3770:K3773" si="1232">I3770*J3770</f>
        <v>1000</v>
      </c>
      <c r="L3770" s="26">
        <f t="shared" ref="L3770:L3773" si="1233">K3770*M3770</f>
        <v>300</v>
      </c>
      <c r="M3770" s="27">
        <v>0.3</v>
      </c>
      <c r="O3770" s="1"/>
      <c r="P3770" s="2"/>
      <c r="Q3770" s="3"/>
      <c r="R3770" s="5"/>
    </row>
    <row r="3771" spans="2:18" x14ac:dyDescent="0.3">
      <c r="B3771" s="22" t="s">
        <v>10</v>
      </c>
      <c r="C3771" s="22">
        <v>1185732</v>
      </c>
      <c r="D3771" s="23">
        <v>44304</v>
      </c>
      <c r="E3771" s="22" t="s">
        <v>130</v>
      </c>
      <c r="F3771" s="22" t="s">
        <v>125</v>
      </c>
      <c r="G3771" s="22" t="s">
        <v>126</v>
      </c>
      <c r="H3771" s="22" t="s">
        <v>14</v>
      </c>
      <c r="I3771" s="24">
        <v>0.44999999999999996</v>
      </c>
      <c r="J3771" s="25">
        <v>1750</v>
      </c>
      <c r="K3771" s="26">
        <f t="shared" si="1232"/>
        <v>787.49999999999989</v>
      </c>
      <c r="L3771" s="26">
        <f t="shared" si="1233"/>
        <v>236.24999999999994</v>
      </c>
      <c r="M3771" s="27">
        <v>0.3</v>
      </c>
      <c r="O3771" s="1"/>
      <c r="P3771" s="2"/>
      <c r="Q3771" s="3"/>
      <c r="R3771" s="5"/>
    </row>
    <row r="3772" spans="2:18" x14ac:dyDescent="0.3">
      <c r="B3772" s="22" t="s">
        <v>10</v>
      </c>
      <c r="C3772" s="22">
        <v>1185732</v>
      </c>
      <c r="D3772" s="23">
        <v>44304</v>
      </c>
      <c r="E3772" s="22" t="s">
        <v>130</v>
      </c>
      <c r="F3772" s="22" t="s">
        <v>125</v>
      </c>
      <c r="G3772" s="22" t="s">
        <v>126</v>
      </c>
      <c r="H3772" s="22" t="s">
        <v>16</v>
      </c>
      <c r="I3772" s="24">
        <v>0.60000000000000009</v>
      </c>
      <c r="J3772" s="25">
        <v>1750</v>
      </c>
      <c r="K3772" s="26">
        <f t="shared" si="1232"/>
        <v>1050.0000000000002</v>
      </c>
      <c r="L3772" s="26">
        <f t="shared" si="1233"/>
        <v>315.00000000000006</v>
      </c>
      <c r="M3772" s="27">
        <v>0.3</v>
      </c>
      <c r="O3772" s="1"/>
      <c r="P3772" s="2"/>
      <c r="Q3772" s="3"/>
      <c r="R3772" s="5"/>
    </row>
    <row r="3773" spans="2:18" x14ac:dyDescent="0.3">
      <c r="B3773" s="22" t="s">
        <v>10</v>
      </c>
      <c r="C3773" s="22">
        <v>1185732</v>
      </c>
      <c r="D3773" s="23">
        <v>44304</v>
      </c>
      <c r="E3773" s="22" t="s">
        <v>130</v>
      </c>
      <c r="F3773" s="22" t="s">
        <v>125</v>
      </c>
      <c r="G3773" s="22" t="s">
        <v>126</v>
      </c>
      <c r="H3773" s="22" t="s">
        <v>17</v>
      </c>
      <c r="I3773" s="24">
        <v>0.5</v>
      </c>
      <c r="J3773" s="25">
        <v>3250</v>
      </c>
      <c r="K3773" s="26">
        <f t="shared" si="1232"/>
        <v>1625</v>
      </c>
      <c r="L3773" s="26">
        <f t="shared" si="1233"/>
        <v>568.75</v>
      </c>
      <c r="M3773" s="27">
        <v>0.35</v>
      </c>
      <c r="O3773" s="1"/>
      <c r="P3773" s="2"/>
      <c r="Q3773" s="3"/>
      <c r="R3773" s="5"/>
    </row>
    <row r="3774" spans="2:18" x14ac:dyDescent="0.3">
      <c r="B3774" s="22" t="s">
        <v>10</v>
      </c>
      <c r="C3774" s="22">
        <v>1185732</v>
      </c>
      <c r="D3774" s="23">
        <v>44333</v>
      </c>
      <c r="E3774" s="22" t="s">
        <v>130</v>
      </c>
      <c r="F3774" s="22" t="s">
        <v>125</v>
      </c>
      <c r="G3774" s="22" t="s">
        <v>126</v>
      </c>
      <c r="H3774" s="22" t="s">
        <v>12</v>
      </c>
      <c r="I3774" s="24">
        <v>0.65</v>
      </c>
      <c r="J3774" s="25">
        <v>5950</v>
      </c>
      <c r="K3774" s="26">
        <f>I3774*J3774</f>
        <v>3867.5</v>
      </c>
      <c r="L3774" s="26">
        <f>K3774*M3774</f>
        <v>1547</v>
      </c>
      <c r="M3774" s="27">
        <v>0.4</v>
      </c>
      <c r="O3774" s="1"/>
      <c r="P3774" s="2"/>
      <c r="Q3774" s="3"/>
      <c r="R3774" s="5"/>
    </row>
    <row r="3775" spans="2:18" x14ac:dyDescent="0.3">
      <c r="B3775" s="22" t="s">
        <v>10</v>
      </c>
      <c r="C3775" s="22">
        <v>1185732</v>
      </c>
      <c r="D3775" s="23">
        <v>44333</v>
      </c>
      <c r="E3775" s="22" t="s">
        <v>130</v>
      </c>
      <c r="F3775" s="22" t="s">
        <v>125</v>
      </c>
      <c r="G3775" s="22" t="s">
        <v>126</v>
      </c>
      <c r="H3775" s="22" t="s">
        <v>15</v>
      </c>
      <c r="I3775" s="24">
        <v>0.60000000000000009</v>
      </c>
      <c r="J3775" s="25">
        <v>3000</v>
      </c>
      <c r="K3775" s="26">
        <f>I3775*J3775</f>
        <v>1800.0000000000002</v>
      </c>
      <c r="L3775" s="26">
        <f>K3775*M3775</f>
        <v>720.00000000000011</v>
      </c>
      <c r="M3775" s="27">
        <v>0.4</v>
      </c>
      <c r="O3775" s="1"/>
      <c r="P3775" s="2"/>
      <c r="Q3775" s="3"/>
      <c r="R3775" s="5"/>
    </row>
    <row r="3776" spans="2:18" x14ac:dyDescent="0.3">
      <c r="B3776" s="22" t="s">
        <v>10</v>
      </c>
      <c r="C3776" s="22">
        <v>1185732</v>
      </c>
      <c r="D3776" s="23">
        <v>44333</v>
      </c>
      <c r="E3776" s="22" t="s">
        <v>130</v>
      </c>
      <c r="F3776" s="22" t="s">
        <v>125</v>
      </c>
      <c r="G3776" s="22" t="s">
        <v>126</v>
      </c>
      <c r="H3776" s="22" t="s">
        <v>13</v>
      </c>
      <c r="I3776" s="24">
        <v>0.55000000000000004</v>
      </c>
      <c r="J3776" s="25">
        <v>3250</v>
      </c>
      <c r="K3776" s="26">
        <f t="shared" ref="K3776:K3779" si="1234">I3776*J3776</f>
        <v>1787.5000000000002</v>
      </c>
      <c r="L3776" s="26">
        <f t="shared" ref="L3776:L3779" si="1235">K3776*M3776</f>
        <v>536.25</v>
      </c>
      <c r="M3776" s="27">
        <v>0.3</v>
      </c>
      <c r="O3776" s="1"/>
      <c r="P3776" s="2"/>
      <c r="Q3776" s="3"/>
      <c r="R3776" s="5"/>
    </row>
    <row r="3777" spans="2:18" x14ac:dyDescent="0.3">
      <c r="B3777" s="22" t="s">
        <v>10</v>
      </c>
      <c r="C3777" s="22">
        <v>1185732</v>
      </c>
      <c r="D3777" s="23">
        <v>44333</v>
      </c>
      <c r="E3777" s="22" t="s">
        <v>130</v>
      </c>
      <c r="F3777" s="22" t="s">
        <v>125</v>
      </c>
      <c r="G3777" s="22" t="s">
        <v>126</v>
      </c>
      <c r="H3777" s="22" t="s">
        <v>14</v>
      </c>
      <c r="I3777" s="24">
        <v>0.55000000000000004</v>
      </c>
      <c r="J3777" s="25">
        <v>2750</v>
      </c>
      <c r="K3777" s="26">
        <f t="shared" si="1234"/>
        <v>1512.5000000000002</v>
      </c>
      <c r="L3777" s="26">
        <f t="shared" si="1235"/>
        <v>453.75000000000006</v>
      </c>
      <c r="M3777" s="27">
        <v>0.3</v>
      </c>
      <c r="O3777" s="1"/>
      <c r="P3777" s="2"/>
      <c r="Q3777" s="3"/>
      <c r="R3777" s="5"/>
    </row>
    <row r="3778" spans="2:18" x14ac:dyDescent="0.3">
      <c r="B3778" s="22" t="s">
        <v>10</v>
      </c>
      <c r="C3778" s="22">
        <v>1185732</v>
      </c>
      <c r="D3778" s="23">
        <v>44333</v>
      </c>
      <c r="E3778" s="22" t="s">
        <v>130</v>
      </c>
      <c r="F3778" s="22" t="s">
        <v>125</v>
      </c>
      <c r="G3778" s="22" t="s">
        <v>126</v>
      </c>
      <c r="H3778" s="22" t="s">
        <v>16</v>
      </c>
      <c r="I3778" s="24">
        <v>0.65</v>
      </c>
      <c r="J3778" s="25">
        <v>3000</v>
      </c>
      <c r="K3778" s="26">
        <f t="shared" si="1234"/>
        <v>1950</v>
      </c>
      <c r="L3778" s="26">
        <f t="shared" si="1235"/>
        <v>585</v>
      </c>
      <c r="M3778" s="27">
        <v>0.3</v>
      </c>
      <c r="O3778" s="1"/>
      <c r="P3778" s="2"/>
      <c r="Q3778" s="3"/>
      <c r="R3778" s="5"/>
    </row>
    <row r="3779" spans="2:18" x14ac:dyDescent="0.3">
      <c r="B3779" s="22" t="s">
        <v>10</v>
      </c>
      <c r="C3779" s="22">
        <v>1185732</v>
      </c>
      <c r="D3779" s="23">
        <v>44333</v>
      </c>
      <c r="E3779" s="22" t="s">
        <v>130</v>
      </c>
      <c r="F3779" s="22" t="s">
        <v>125</v>
      </c>
      <c r="G3779" s="22" t="s">
        <v>126</v>
      </c>
      <c r="H3779" s="22" t="s">
        <v>17</v>
      </c>
      <c r="I3779" s="24">
        <v>0.70000000000000007</v>
      </c>
      <c r="J3779" s="25">
        <v>4250</v>
      </c>
      <c r="K3779" s="26">
        <f t="shared" si="1234"/>
        <v>2975.0000000000005</v>
      </c>
      <c r="L3779" s="26">
        <f t="shared" si="1235"/>
        <v>1041.25</v>
      </c>
      <c r="M3779" s="27">
        <v>0.35</v>
      </c>
      <c r="O3779" s="1"/>
      <c r="P3779" s="2"/>
      <c r="Q3779" s="3"/>
      <c r="R3779" s="5"/>
    </row>
    <row r="3780" spans="2:18" x14ac:dyDescent="0.3">
      <c r="B3780" s="22" t="s">
        <v>10</v>
      </c>
      <c r="C3780" s="22">
        <v>1185732</v>
      </c>
      <c r="D3780" s="23">
        <v>44366</v>
      </c>
      <c r="E3780" s="22" t="s">
        <v>130</v>
      </c>
      <c r="F3780" s="22" t="s">
        <v>125</v>
      </c>
      <c r="G3780" s="22" t="s">
        <v>126</v>
      </c>
      <c r="H3780" s="22" t="s">
        <v>12</v>
      </c>
      <c r="I3780" s="24">
        <v>0.65</v>
      </c>
      <c r="J3780" s="25">
        <v>6750</v>
      </c>
      <c r="K3780" s="26">
        <f>I3780*J3780</f>
        <v>4387.5</v>
      </c>
      <c r="L3780" s="26">
        <f>K3780*M3780</f>
        <v>1755</v>
      </c>
      <c r="M3780" s="27">
        <v>0.4</v>
      </c>
      <c r="O3780" s="1"/>
      <c r="P3780" s="2"/>
      <c r="Q3780" s="3"/>
      <c r="R3780" s="5"/>
    </row>
    <row r="3781" spans="2:18" x14ac:dyDescent="0.3">
      <c r="B3781" s="22" t="s">
        <v>10</v>
      </c>
      <c r="C3781" s="22">
        <v>1185732</v>
      </c>
      <c r="D3781" s="23">
        <v>44366</v>
      </c>
      <c r="E3781" s="22" t="s">
        <v>130</v>
      </c>
      <c r="F3781" s="22" t="s">
        <v>125</v>
      </c>
      <c r="G3781" s="22" t="s">
        <v>126</v>
      </c>
      <c r="H3781" s="22" t="s">
        <v>15</v>
      </c>
      <c r="I3781" s="24">
        <v>0.60000000000000009</v>
      </c>
      <c r="J3781" s="25">
        <v>4250</v>
      </c>
      <c r="K3781" s="26">
        <f>I3781*J3781</f>
        <v>2550.0000000000005</v>
      </c>
      <c r="L3781" s="26">
        <f>K3781*M3781</f>
        <v>1020.0000000000002</v>
      </c>
      <c r="M3781" s="27">
        <v>0.4</v>
      </c>
      <c r="O3781" s="1"/>
      <c r="P3781" s="2"/>
      <c r="Q3781" s="3"/>
      <c r="R3781" s="5"/>
    </row>
    <row r="3782" spans="2:18" x14ac:dyDescent="0.3">
      <c r="B3782" s="22" t="s">
        <v>10</v>
      </c>
      <c r="C3782" s="22">
        <v>1185732</v>
      </c>
      <c r="D3782" s="23">
        <v>44366</v>
      </c>
      <c r="E3782" s="22" t="s">
        <v>130</v>
      </c>
      <c r="F3782" s="22" t="s">
        <v>125</v>
      </c>
      <c r="G3782" s="22" t="s">
        <v>126</v>
      </c>
      <c r="H3782" s="22" t="s">
        <v>13</v>
      </c>
      <c r="I3782" s="24">
        <v>0.55000000000000004</v>
      </c>
      <c r="J3782" s="25">
        <v>3500</v>
      </c>
      <c r="K3782" s="26">
        <f t="shared" ref="K3782:K3785" si="1236">I3782*J3782</f>
        <v>1925.0000000000002</v>
      </c>
      <c r="L3782" s="26">
        <f t="shared" ref="L3782:L3785" si="1237">K3782*M3782</f>
        <v>577.5</v>
      </c>
      <c r="M3782" s="27">
        <v>0.3</v>
      </c>
      <c r="O3782" s="1"/>
      <c r="P3782" s="2"/>
      <c r="Q3782" s="3"/>
      <c r="R3782" s="5"/>
    </row>
    <row r="3783" spans="2:18" x14ac:dyDescent="0.3">
      <c r="B3783" s="22" t="s">
        <v>10</v>
      </c>
      <c r="C3783" s="22">
        <v>1185732</v>
      </c>
      <c r="D3783" s="23">
        <v>44366</v>
      </c>
      <c r="E3783" s="22" t="s">
        <v>130</v>
      </c>
      <c r="F3783" s="22" t="s">
        <v>125</v>
      </c>
      <c r="G3783" s="22" t="s">
        <v>126</v>
      </c>
      <c r="H3783" s="22" t="s">
        <v>14</v>
      </c>
      <c r="I3783" s="24">
        <v>0.55000000000000004</v>
      </c>
      <c r="J3783" s="25">
        <v>3250</v>
      </c>
      <c r="K3783" s="26">
        <f t="shared" si="1236"/>
        <v>1787.5000000000002</v>
      </c>
      <c r="L3783" s="26">
        <f t="shared" si="1237"/>
        <v>536.25</v>
      </c>
      <c r="M3783" s="27">
        <v>0.3</v>
      </c>
      <c r="O3783" s="1"/>
      <c r="P3783" s="2"/>
      <c r="Q3783" s="3"/>
      <c r="R3783" s="5"/>
    </row>
    <row r="3784" spans="2:18" x14ac:dyDescent="0.3">
      <c r="B3784" s="22" t="s">
        <v>10</v>
      </c>
      <c r="C3784" s="22">
        <v>1185732</v>
      </c>
      <c r="D3784" s="23">
        <v>44366</v>
      </c>
      <c r="E3784" s="22" t="s">
        <v>130</v>
      </c>
      <c r="F3784" s="22" t="s">
        <v>125</v>
      </c>
      <c r="G3784" s="22" t="s">
        <v>126</v>
      </c>
      <c r="H3784" s="22" t="s">
        <v>16</v>
      </c>
      <c r="I3784" s="24">
        <v>0.65</v>
      </c>
      <c r="J3784" s="25">
        <v>3250</v>
      </c>
      <c r="K3784" s="26">
        <f t="shared" si="1236"/>
        <v>2112.5</v>
      </c>
      <c r="L3784" s="26">
        <f t="shared" si="1237"/>
        <v>633.75</v>
      </c>
      <c r="M3784" s="27">
        <v>0.3</v>
      </c>
      <c r="O3784" s="1"/>
      <c r="P3784" s="2"/>
      <c r="Q3784" s="3"/>
      <c r="R3784" s="5"/>
    </row>
    <row r="3785" spans="2:18" x14ac:dyDescent="0.3">
      <c r="B3785" s="22" t="s">
        <v>10</v>
      </c>
      <c r="C3785" s="22">
        <v>1185732</v>
      </c>
      <c r="D3785" s="23">
        <v>44366</v>
      </c>
      <c r="E3785" s="22" t="s">
        <v>130</v>
      </c>
      <c r="F3785" s="22" t="s">
        <v>125</v>
      </c>
      <c r="G3785" s="22" t="s">
        <v>126</v>
      </c>
      <c r="H3785" s="22" t="s">
        <v>17</v>
      </c>
      <c r="I3785" s="24">
        <v>0.70000000000000007</v>
      </c>
      <c r="J3785" s="25">
        <v>4750</v>
      </c>
      <c r="K3785" s="26">
        <f t="shared" si="1236"/>
        <v>3325.0000000000005</v>
      </c>
      <c r="L3785" s="26">
        <f t="shared" si="1237"/>
        <v>1163.75</v>
      </c>
      <c r="M3785" s="27">
        <v>0.35</v>
      </c>
      <c r="O3785" s="1"/>
      <c r="P3785" s="2"/>
      <c r="Q3785" s="3"/>
      <c r="R3785" s="5"/>
    </row>
    <row r="3786" spans="2:18" x14ac:dyDescent="0.3">
      <c r="B3786" s="22" t="s">
        <v>10</v>
      </c>
      <c r="C3786" s="22">
        <v>1185732</v>
      </c>
      <c r="D3786" s="23">
        <v>44394</v>
      </c>
      <c r="E3786" s="22" t="s">
        <v>130</v>
      </c>
      <c r="F3786" s="22" t="s">
        <v>125</v>
      </c>
      <c r="G3786" s="22" t="s">
        <v>126</v>
      </c>
      <c r="H3786" s="22" t="s">
        <v>12</v>
      </c>
      <c r="I3786" s="24">
        <v>0.65</v>
      </c>
      <c r="J3786" s="25">
        <v>7000</v>
      </c>
      <c r="K3786" s="26">
        <f>I3786*J3786</f>
        <v>4550</v>
      </c>
      <c r="L3786" s="26">
        <f>K3786*M3786</f>
        <v>1820</v>
      </c>
      <c r="M3786" s="27">
        <v>0.4</v>
      </c>
      <c r="O3786" s="1"/>
      <c r="P3786" s="2"/>
      <c r="Q3786" s="3"/>
      <c r="R3786" s="5"/>
    </row>
    <row r="3787" spans="2:18" x14ac:dyDescent="0.3">
      <c r="B3787" s="22" t="s">
        <v>10</v>
      </c>
      <c r="C3787" s="22">
        <v>1185732</v>
      </c>
      <c r="D3787" s="23">
        <v>44394</v>
      </c>
      <c r="E3787" s="22" t="s">
        <v>130</v>
      </c>
      <c r="F3787" s="22" t="s">
        <v>125</v>
      </c>
      <c r="G3787" s="22" t="s">
        <v>126</v>
      </c>
      <c r="H3787" s="22" t="s">
        <v>15</v>
      </c>
      <c r="I3787" s="24">
        <v>0.60000000000000009</v>
      </c>
      <c r="J3787" s="25">
        <v>4500</v>
      </c>
      <c r="K3787" s="26">
        <f>I3787*J3787</f>
        <v>2700.0000000000005</v>
      </c>
      <c r="L3787" s="26">
        <f>K3787*M3787</f>
        <v>1080.0000000000002</v>
      </c>
      <c r="M3787" s="27">
        <v>0.4</v>
      </c>
      <c r="O3787" s="1"/>
      <c r="P3787" s="2"/>
      <c r="Q3787" s="3"/>
      <c r="R3787" s="5"/>
    </row>
    <row r="3788" spans="2:18" x14ac:dyDescent="0.3">
      <c r="B3788" s="22" t="s">
        <v>10</v>
      </c>
      <c r="C3788" s="22">
        <v>1185732</v>
      </c>
      <c r="D3788" s="23">
        <v>44394</v>
      </c>
      <c r="E3788" s="22" t="s">
        <v>130</v>
      </c>
      <c r="F3788" s="22" t="s">
        <v>125</v>
      </c>
      <c r="G3788" s="22" t="s">
        <v>126</v>
      </c>
      <c r="H3788" s="22" t="s">
        <v>13</v>
      </c>
      <c r="I3788" s="24">
        <v>0.55000000000000004</v>
      </c>
      <c r="J3788" s="25">
        <v>3750</v>
      </c>
      <c r="K3788" s="26">
        <f t="shared" ref="K3788:K3791" si="1238">I3788*J3788</f>
        <v>2062.5</v>
      </c>
      <c r="L3788" s="26">
        <f t="shared" ref="L3788:L3791" si="1239">K3788*M3788</f>
        <v>618.75</v>
      </c>
      <c r="M3788" s="27">
        <v>0.3</v>
      </c>
      <c r="O3788" s="1"/>
      <c r="P3788" s="2"/>
      <c r="Q3788" s="3"/>
      <c r="R3788" s="5"/>
    </row>
    <row r="3789" spans="2:18" x14ac:dyDescent="0.3">
      <c r="B3789" s="22" t="s">
        <v>10</v>
      </c>
      <c r="C3789" s="22">
        <v>1185732</v>
      </c>
      <c r="D3789" s="23">
        <v>44394</v>
      </c>
      <c r="E3789" s="22" t="s">
        <v>130</v>
      </c>
      <c r="F3789" s="22" t="s">
        <v>125</v>
      </c>
      <c r="G3789" s="22" t="s">
        <v>126</v>
      </c>
      <c r="H3789" s="22" t="s">
        <v>14</v>
      </c>
      <c r="I3789" s="24">
        <v>0.55000000000000004</v>
      </c>
      <c r="J3789" s="25">
        <v>3250</v>
      </c>
      <c r="K3789" s="26">
        <f t="shared" si="1238"/>
        <v>1787.5000000000002</v>
      </c>
      <c r="L3789" s="26">
        <f t="shared" si="1239"/>
        <v>536.25</v>
      </c>
      <c r="M3789" s="27">
        <v>0.3</v>
      </c>
      <c r="O3789" s="1"/>
      <c r="P3789" s="2"/>
      <c r="Q3789" s="3"/>
      <c r="R3789" s="5"/>
    </row>
    <row r="3790" spans="2:18" x14ac:dyDescent="0.3">
      <c r="B3790" s="22" t="s">
        <v>10</v>
      </c>
      <c r="C3790" s="22">
        <v>1185732</v>
      </c>
      <c r="D3790" s="23">
        <v>44394</v>
      </c>
      <c r="E3790" s="22" t="s">
        <v>130</v>
      </c>
      <c r="F3790" s="22" t="s">
        <v>125</v>
      </c>
      <c r="G3790" s="22" t="s">
        <v>126</v>
      </c>
      <c r="H3790" s="22" t="s">
        <v>16</v>
      </c>
      <c r="I3790" s="24">
        <v>0.65</v>
      </c>
      <c r="J3790" s="25">
        <v>3500</v>
      </c>
      <c r="K3790" s="26">
        <f t="shared" si="1238"/>
        <v>2275</v>
      </c>
      <c r="L3790" s="26">
        <f t="shared" si="1239"/>
        <v>682.5</v>
      </c>
      <c r="M3790" s="27">
        <v>0.3</v>
      </c>
      <c r="O3790" s="1"/>
      <c r="P3790" s="2"/>
      <c r="Q3790" s="3"/>
      <c r="R3790" s="5"/>
    </row>
    <row r="3791" spans="2:18" x14ac:dyDescent="0.3">
      <c r="B3791" s="22" t="s">
        <v>10</v>
      </c>
      <c r="C3791" s="22">
        <v>1185732</v>
      </c>
      <c r="D3791" s="23">
        <v>44394</v>
      </c>
      <c r="E3791" s="22" t="s">
        <v>130</v>
      </c>
      <c r="F3791" s="22" t="s">
        <v>125</v>
      </c>
      <c r="G3791" s="22" t="s">
        <v>126</v>
      </c>
      <c r="H3791" s="22" t="s">
        <v>17</v>
      </c>
      <c r="I3791" s="24">
        <v>0.70000000000000007</v>
      </c>
      <c r="J3791" s="25">
        <v>5250</v>
      </c>
      <c r="K3791" s="26">
        <f t="shared" si="1238"/>
        <v>3675.0000000000005</v>
      </c>
      <c r="L3791" s="26">
        <f t="shared" si="1239"/>
        <v>1286.25</v>
      </c>
      <c r="M3791" s="27">
        <v>0.35</v>
      </c>
      <c r="O3791" s="1"/>
      <c r="P3791" s="2"/>
      <c r="Q3791" s="3"/>
      <c r="R3791" s="5"/>
    </row>
    <row r="3792" spans="2:18" x14ac:dyDescent="0.3">
      <c r="B3792" s="22" t="s">
        <v>10</v>
      </c>
      <c r="C3792" s="22">
        <v>1185732</v>
      </c>
      <c r="D3792" s="23">
        <v>44426</v>
      </c>
      <c r="E3792" s="22" t="s">
        <v>130</v>
      </c>
      <c r="F3792" s="22" t="s">
        <v>125</v>
      </c>
      <c r="G3792" s="22" t="s">
        <v>126</v>
      </c>
      <c r="H3792" s="22" t="s">
        <v>12</v>
      </c>
      <c r="I3792" s="24">
        <v>0.65</v>
      </c>
      <c r="J3792" s="25">
        <v>6750</v>
      </c>
      <c r="K3792" s="26">
        <f>I3792*J3792</f>
        <v>4387.5</v>
      </c>
      <c r="L3792" s="26">
        <f>K3792*M3792</f>
        <v>1755</v>
      </c>
      <c r="M3792" s="27">
        <v>0.4</v>
      </c>
      <c r="O3792" s="1"/>
      <c r="P3792" s="2"/>
      <c r="Q3792" s="3"/>
      <c r="R3792" s="5"/>
    </row>
    <row r="3793" spans="2:18" x14ac:dyDescent="0.3">
      <c r="B3793" s="22" t="s">
        <v>10</v>
      </c>
      <c r="C3793" s="22">
        <v>1185732</v>
      </c>
      <c r="D3793" s="23">
        <v>44426</v>
      </c>
      <c r="E3793" s="22" t="s">
        <v>130</v>
      </c>
      <c r="F3793" s="22" t="s">
        <v>125</v>
      </c>
      <c r="G3793" s="22" t="s">
        <v>126</v>
      </c>
      <c r="H3793" s="22" t="s">
        <v>15</v>
      </c>
      <c r="I3793" s="24">
        <v>0.60000000000000009</v>
      </c>
      <c r="J3793" s="25">
        <v>4500</v>
      </c>
      <c r="K3793" s="26">
        <f>I3793*J3793</f>
        <v>2700.0000000000005</v>
      </c>
      <c r="L3793" s="26">
        <f>K3793*M3793</f>
        <v>1080.0000000000002</v>
      </c>
      <c r="M3793" s="27">
        <v>0.4</v>
      </c>
      <c r="O3793" s="1"/>
      <c r="P3793" s="2"/>
      <c r="Q3793" s="3"/>
      <c r="R3793" s="5"/>
    </row>
    <row r="3794" spans="2:18" x14ac:dyDescent="0.3">
      <c r="B3794" s="22" t="s">
        <v>10</v>
      </c>
      <c r="C3794" s="22">
        <v>1185732</v>
      </c>
      <c r="D3794" s="23">
        <v>44426</v>
      </c>
      <c r="E3794" s="22" t="s">
        <v>130</v>
      </c>
      <c r="F3794" s="22" t="s">
        <v>125</v>
      </c>
      <c r="G3794" s="22" t="s">
        <v>126</v>
      </c>
      <c r="H3794" s="22" t="s">
        <v>13</v>
      </c>
      <c r="I3794" s="24">
        <v>0.55000000000000004</v>
      </c>
      <c r="J3794" s="25">
        <v>3750</v>
      </c>
      <c r="K3794" s="26">
        <f t="shared" ref="K3794:K3797" si="1240">I3794*J3794</f>
        <v>2062.5</v>
      </c>
      <c r="L3794" s="26">
        <f t="shared" ref="L3794:L3797" si="1241">K3794*M3794</f>
        <v>618.75</v>
      </c>
      <c r="M3794" s="27">
        <v>0.3</v>
      </c>
      <c r="O3794" s="1"/>
      <c r="P3794" s="2"/>
      <c r="Q3794" s="3"/>
      <c r="R3794" s="5"/>
    </row>
    <row r="3795" spans="2:18" x14ac:dyDescent="0.3">
      <c r="B3795" s="22" t="s">
        <v>10</v>
      </c>
      <c r="C3795" s="22">
        <v>1185732</v>
      </c>
      <c r="D3795" s="23">
        <v>44426</v>
      </c>
      <c r="E3795" s="22" t="s">
        <v>130</v>
      </c>
      <c r="F3795" s="22" t="s">
        <v>125</v>
      </c>
      <c r="G3795" s="22" t="s">
        <v>126</v>
      </c>
      <c r="H3795" s="22" t="s">
        <v>14</v>
      </c>
      <c r="I3795" s="24">
        <v>0.55000000000000004</v>
      </c>
      <c r="J3795" s="25">
        <v>2750</v>
      </c>
      <c r="K3795" s="26">
        <f t="shared" si="1240"/>
        <v>1512.5000000000002</v>
      </c>
      <c r="L3795" s="26">
        <f t="shared" si="1241"/>
        <v>453.75000000000006</v>
      </c>
      <c r="M3795" s="27">
        <v>0.3</v>
      </c>
      <c r="O3795" s="1"/>
      <c r="P3795" s="2"/>
      <c r="Q3795" s="3"/>
      <c r="R3795" s="5"/>
    </row>
    <row r="3796" spans="2:18" x14ac:dyDescent="0.3">
      <c r="B3796" s="22" t="s">
        <v>10</v>
      </c>
      <c r="C3796" s="22">
        <v>1185732</v>
      </c>
      <c r="D3796" s="23">
        <v>44426</v>
      </c>
      <c r="E3796" s="22" t="s">
        <v>130</v>
      </c>
      <c r="F3796" s="22" t="s">
        <v>125</v>
      </c>
      <c r="G3796" s="22" t="s">
        <v>126</v>
      </c>
      <c r="H3796" s="22" t="s">
        <v>16</v>
      </c>
      <c r="I3796" s="24">
        <v>0.65</v>
      </c>
      <c r="J3796" s="25">
        <v>2500</v>
      </c>
      <c r="K3796" s="26">
        <f t="shared" si="1240"/>
        <v>1625</v>
      </c>
      <c r="L3796" s="26">
        <f t="shared" si="1241"/>
        <v>487.5</v>
      </c>
      <c r="M3796" s="27">
        <v>0.3</v>
      </c>
      <c r="O3796" s="1"/>
      <c r="P3796" s="2"/>
      <c r="Q3796" s="3"/>
      <c r="R3796" s="5"/>
    </row>
    <row r="3797" spans="2:18" x14ac:dyDescent="0.3">
      <c r="B3797" s="22" t="s">
        <v>10</v>
      </c>
      <c r="C3797" s="22">
        <v>1185732</v>
      </c>
      <c r="D3797" s="23">
        <v>44426</v>
      </c>
      <c r="E3797" s="22" t="s">
        <v>130</v>
      </c>
      <c r="F3797" s="22" t="s">
        <v>125</v>
      </c>
      <c r="G3797" s="22" t="s">
        <v>126</v>
      </c>
      <c r="H3797" s="22" t="s">
        <v>17</v>
      </c>
      <c r="I3797" s="24">
        <v>0.70000000000000007</v>
      </c>
      <c r="J3797" s="25">
        <v>4250</v>
      </c>
      <c r="K3797" s="26">
        <f t="shared" si="1240"/>
        <v>2975.0000000000005</v>
      </c>
      <c r="L3797" s="26">
        <f t="shared" si="1241"/>
        <v>1041.25</v>
      </c>
      <c r="M3797" s="27">
        <v>0.35</v>
      </c>
      <c r="O3797" s="1"/>
      <c r="P3797" s="2"/>
      <c r="Q3797" s="3"/>
      <c r="R3797" s="5"/>
    </row>
    <row r="3798" spans="2:18" x14ac:dyDescent="0.3">
      <c r="B3798" s="22" t="s">
        <v>10</v>
      </c>
      <c r="C3798" s="22">
        <v>1185732</v>
      </c>
      <c r="D3798" s="23">
        <v>44456</v>
      </c>
      <c r="E3798" s="22" t="s">
        <v>130</v>
      </c>
      <c r="F3798" s="22" t="s">
        <v>125</v>
      </c>
      <c r="G3798" s="22" t="s">
        <v>126</v>
      </c>
      <c r="H3798" s="22" t="s">
        <v>12</v>
      </c>
      <c r="I3798" s="24">
        <v>0.65</v>
      </c>
      <c r="J3798" s="25">
        <v>5500</v>
      </c>
      <c r="K3798" s="26">
        <f>I3798*J3798</f>
        <v>3575</v>
      </c>
      <c r="L3798" s="26">
        <f>K3798*M3798</f>
        <v>1430</v>
      </c>
      <c r="M3798" s="27">
        <v>0.4</v>
      </c>
      <c r="O3798" s="1"/>
      <c r="P3798" s="2"/>
      <c r="Q3798" s="3"/>
      <c r="R3798" s="5"/>
    </row>
    <row r="3799" spans="2:18" x14ac:dyDescent="0.3">
      <c r="B3799" s="22" t="s">
        <v>10</v>
      </c>
      <c r="C3799" s="22">
        <v>1185732</v>
      </c>
      <c r="D3799" s="23">
        <v>44456</v>
      </c>
      <c r="E3799" s="22" t="s">
        <v>130</v>
      </c>
      <c r="F3799" s="22" t="s">
        <v>125</v>
      </c>
      <c r="G3799" s="22" t="s">
        <v>126</v>
      </c>
      <c r="H3799" s="22" t="s">
        <v>15</v>
      </c>
      <c r="I3799" s="24">
        <v>0.60000000000000009</v>
      </c>
      <c r="J3799" s="25">
        <v>3500</v>
      </c>
      <c r="K3799" s="26">
        <f>I3799*J3799</f>
        <v>2100.0000000000005</v>
      </c>
      <c r="L3799" s="26">
        <f>K3799*M3799</f>
        <v>840.00000000000023</v>
      </c>
      <c r="M3799" s="27">
        <v>0.4</v>
      </c>
      <c r="O3799" s="1"/>
      <c r="P3799" s="2"/>
      <c r="Q3799" s="3"/>
      <c r="R3799" s="5"/>
    </row>
    <row r="3800" spans="2:18" x14ac:dyDescent="0.3">
      <c r="B3800" s="22" t="s">
        <v>10</v>
      </c>
      <c r="C3800" s="22">
        <v>1185732</v>
      </c>
      <c r="D3800" s="23">
        <v>44456</v>
      </c>
      <c r="E3800" s="22" t="s">
        <v>130</v>
      </c>
      <c r="F3800" s="22" t="s">
        <v>125</v>
      </c>
      <c r="G3800" s="22" t="s">
        <v>126</v>
      </c>
      <c r="H3800" s="22" t="s">
        <v>13</v>
      </c>
      <c r="I3800" s="24">
        <v>0.55000000000000004</v>
      </c>
      <c r="J3800" s="25">
        <v>2500</v>
      </c>
      <c r="K3800" s="26">
        <f t="shared" ref="K3800:K3803" si="1242">I3800*J3800</f>
        <v>1375</v>
      </c>
      <c r="L3800" s="26">
        <f t="shared" ref="L3800:L3803" si="1243">K3800*M3800</f>
        <v>412.5</v>
      </c>
      <c r="M3800" s="27">
        <v>0.3</v>
      </c>
      <c r="O3800" s="1"/>
      <c r="P3800" s="2"/>
      <c r="Q3800" s="3"/>
      <c r="R3800" s="5"/>
    </row>
    <row r="3801" spans="2:18" x14ac:dyDescent="0.3">
      <c r="B3801" s="22" t="s">
        <v>10</v>
      </c>
      <c r="C3801" s="22">
        <v>1185732</v>
      </c>
      <c r="D3801" s="23">
        <v>44456</v>
      </c>
      <c r="E3801" s="22" t="s">
        <v>130</v>
      </c>
      <c r="F3801" s="22" t="s">
        <v>125</v>
      </c>
      <c r="G3801" s="22" t="s">
        <v>126</v>
      </c>
      <c r="H3801" s="22" t="s">
        <v>14</v>
      </c>
      <c r="I3801" s="24">
        <v>0.55000000000000004</v>
      </c>
      <c r="J3801" s="25">
        <v>2250</v>
      </c>
      <c r="K3801" s="26">
        <f t="shared" si="1242"/>
        <v>1237.5</v>
      </c>
      <c r="L3801" s="26">
        <f t="shared" si="1243"/>
        <v>371.25</v>
      </c>
      <c r="M3801" s="27">
        <v>0.3</v>
      </c>
      <c r="O3801" s="1"/>
      <c r="P3801" s="2"/>
      <c r="Q3801" s="3"/>
      <c r="R3801" s="5"/>
    </row>
    <row r="3802" spans="2:18" x14ac:dyDescent="0.3">
      <c r="B3802" s="22" t="s">
        <v>10</v>
      </c>
      <c r="C3802" s="22">
        <v>1185732</v>
      </c>
      <c r="D3802" s="23">
        <v>44456</v>
      </c>
      <c r="E3802" s="22" t="s">
        <v>130</v>
      </c>
      <c r="F3802" s="22" t="s">
        <v>125</v>
      </c>
      <c r="G3802" s="22" t="s">
        <v>126</v>
      </c>
      <c r="H3802" s="22" t="s">
        <v>16</v>
      </c>
      <c r="I3802" s="24">
        <v>0.65</v>
      </c>
      <c r="J3802" s="25">
        <v>2250</v>
      </c>
      <c r="K3802" s="26">
        <f t="shared" si="1242"/>
        <v>1462.5</v>
      </c>
      <c r="L3802" s="26">
        <f t="shared" si="1243"/>
        <v>438.75</v>
      </c>
      <c r="M3802" s="27">
        <v>0.3</v>
      </c>
      <c r="O3802" s="1"/>
      <c r="P3802" s="2"/>
      <c r="Q3802" s="3"/>
      <c r="R3802" s="5"/>
    </row>
    <row r="3803" spans="2:18" x14ac:dyDescent="0.3">
      <c r="B3803" s="22" t="s">
        <v>10</v>
      </c>
      <c r="C3803" s="22">
        <v>1185732</v>
      </c>
      <c r="D3803" s="23">
        <v>44456</v>
      </c>
      <c r="E3803" s="22" t="s">
        <v>130</v>
      </c>
      <c r="F3803" s="22" t="s">
        <v>125</v>
      </c>
      <c r="G3803" s="22" t="s">
        <v>126</v>
      </c>
      <c r="H3803" s="22" t="s">
        <v>17</v>
      </c>
      <c r="I3803" s="24">
        <v>0.70000000000000007</v>
      </c>
      <c r="J3803" s="25">
        <v>3250</v>
      </c>
      <c r="K3803" s="26">
        <f t="shared" si="1242"/>
        <v>2275</v>
      </c>
      <c r="L3803" s="26">
        <f t="shared" si="1243"/>
        <v>796.25</v>
      </c>
      <c r="M3803" s="27">
        <v>0.35</v>
      </c>
      <c r="O3803" s="1"/>
      <c r="P3803" s="2"/>
      <c r="Q3803" s="3"/>
      <c r="R3803" s="5"/>
    </row>
    <row r="3804" spans="2:18" x14ac:dyDescent="0.3">
      <c r="B3804" s="22" t="s">
        <v>10</v>
      </c>
      <c r="C3804" s="22">
        <v>1185732</v>
      </c>
      <c r="D3804" s="23">
        <v>44488</v>
      </c>
      <c r="E3804" s="22" t="s">
        <v>130</v>
      </c>
      <c r="F3804" s="22" t="s">
        <v>125</v>
      </c>
      <c r="G3804" s="22" t="s">
        <v>126</v>
      </c>
      <c r="H3804" s="22" t="s">
        <v>12</v>
      </c>
      <c r="I3804" s="24">
        <v>0.70000000000000007</v>
      </c>
      <c r="J3804" s="25">
        <v>4750</v>
      </c>
      <c r="K3804" s="26">
        <f>I3804*J3804</f>
        <v>3325.0000000000005</v>
      </c>
      <c r="L3804" s="26">
        <f>K3804*M3804</f>
        <v>1330.0000000000002</v>
      </c>
      <c r="M3804" s="27">
        <v>0.4</v>
      </c>
      <c r="O3804" s="1"/>
      <c r="P3804" s="2"/>
      <c r="Q3804" s="3"/>
      <c r="R3804" s="5"/>
    </row>
    <row r="3805" spans="2:18" x14ac:dyDescent="0.3">
      <c r="B3805" s="22" t="s">
        <v>10</v>
      </c>
      <c r="C3805" s="22">
        <v>1185732</v>
      </c>
      <c r="D3805" s="23">
        <v>44488</v>
      </c>
      <c r="E3805" s="22" t="s">
        <v>130</v>
      </c>
      <c r="F3805" s="22" t="s">
        <v>125</v>
      </c>
      <c r="G3805" s="22" t="s">
        <v>126</v>
      </c>
      <c r="H3805" s="22" t="s">
        <v>15</v>
      </c>
      <c r="I3805" s="24">
        <v>0.65000000000000013</v>
      </c>
      <c r="J3805" s="25">
        <v>3000</v>
      </c>
      <c r="K3805" s="26">
        <f>I3805*J3805</f>
        <v>1950.0000000000005</v>
      </c>
      <c r="L3805" s="26">
        <f>K3805*M3805</f>
        <v>780.00000000000023</v>
      </c>
      <c r="M3805" s="27">
        <v>0.4</v>
      </c>
      <c r="O3805" s="1"/>
      <c r="P3805" s="2"/>
      <c r="Q3805" s="3"/>
      <c r="R3805" s="5"/>
    </row>
    <row r="3806" spans="2:18" x14ac:dyDescent="0.3">
      <c r="B3806" s="22" t="s">
        <v>10</v>
      </c>
      <c r="C3806" s="22">
        <v>1185732</v>
      </c>
      <c r="D3806" s="23">
        <v>44488</v>
      </c>
      <c r="E3806" s="22" t="s">
        <v>130</v>
      </c>
      <c r="F3806" s="22" t="s">
        <v>125</v>
      </c>
      <c r="G3806" s="22" t="s">
        <v>126</v>
      </c>
      <c r="H3806" s="22" t="s">
        <v>13</v>
      </c>
      <c r="I3806" s="24">
        <v>0.65000000000000013</v>
      </c>
      <c r="J3806" s="25">
        <v>2000</v>
      </c>
      <c r="K3806" s="26">
        <f t="shared" ref="K3806:K3809" si="1244">I3806*J3806</f>
        <v>1300.0000000000002</v>
      </c>
      <c r="L3806" s="26">
        <f t="shared" ref="L3806:L3809" si="1245">K3806*M3806</f>
        <v>390.00000000000006</v>
      </c>
      <c r="M3806" s="27">
        <v>0.3</v>
      </c>
      <c r="O3806" s="1"/>
      <c r="P3806" s="2"/>
      <c r="Q3806" s="3"/>
      <c r="R3806" s="5"/>
    </row>
    <row r="3807" spans="2:18" x14ac:dyDescent="0.3">
      <c r="B3807" s="22" t="s">
        <v>10</v>
      </c>
      <c r="C3807" s="22">
        <v>1185732</v>
      </c>
      <c r="D3807" s="23">
        <v>44488</v>
      </c>
      <c r="E3807" s="22" t="s">
        <v>130</v>
      </c>
      <c r="F3807" s="22" t="s">
        <v>125</v>
      </c>
      <c r="G3807" s="22" t="s">
        <v>126</v>
      </c>
      <c r="H3807" s="22" t="s">
        <v>14</v>
      </c>
      <c r="I3807" s="24">
        <v>0.65000000000000013</v>
      </c>
      <c r="J3807" s="25">
        <v>1750</v>
      </c>
      <c r="K3807" s="26">
        <f t="shared" si="1244"/>
        <v>1137.5000000000002</v>
      </c>
      <c r="L3807" s="26">
        <f t="shared" si="1245"/>
        <v>341.25000000000006</v>
      </c>
      <c r="M3807" s="27">
        <v>0.3</v>
      </c>
      <c r="O3807" s="1"/>
      <c r="P3807" s="2"/>
      <c r="Q3807" s="3"/>
      <c r="R3807" s="5"/>
    </row>
    <row r="3808" spans="2:18" x14ac:dyDescent="0.3">
      <c r="B3808" s="22" t="s">
        <v>10</v>
      </c>
      <c r="C3808" s="22">
        <v>1185732</v>
      </c>
      <c r="D3808" s="23">
        <v>44488</v>
      </c>
      <c r="E3808" s="22" t="s">
        <v>130</v>
      </c>
      <c r="F3808" s="22" t="s">
        <v>125</v>
      </c>
      <c r="G3808" s="22" t="s">
        <v>126</v>
      </c>
      <c r="H3808" s="22" t="s">
        <v>16</v>
      </c>
      <c r="I3808" s="24">
        <v>0.75000000000000011</v>
      </c>
      <c r="J3808" s="25">
        <v>1750</v>
      </c>
      <c r="K3808" s="26">
        <f t="shared" si="1244"/>
        <v>1312.5000000000002</v>
      </c>
      <c r="L3808" s="26">
        <f t="shared" si="1245"/>
        <v>393.75000000000006</v>
      </c>
      <c r="M3808" s="27">
        <v>0.3</v>
      </c>
      <c r="O3808" s="1"/>
      <c r="P3808" s="2"/>
      <c r="Q3808" s="3"/>
      <c r="R3808" s="5"/>
    </row>
    <row r="3809" spans="1:18" x14ac:dyDescent="0.3">
      <c r="B3809" s="22" t="s">
        <v>10</v>
      </c>
      <c r="C3809" s="22">
        <v>1185732</v>
      </c>
      <c r="D3809" s="23">
        <v>44488</v>
      </c>
      <c r="E3809" s="22" t="s">
        <v>130</v>
      </c>
      <c r="F3809" s="22" t="s">
        <v>125</v>
      </c>
      <c r="G3809" s="22" t="s">
        <v>126</v>
      </c>
      <c r="H3809" s="22" t="s">
        <v>17</v>
      </c>
      <c r="I3809" s="24">
        <v>0.8</v>
      </c>
      <c r="J3809" s="25">
        <v>3000</v>
      </c>
      <c r="K3809" s="26">
        <f t="shared" si="1244"/>
        <v>2400</v>
      </c>
      <c r="L3809" s="26">
        <f t="shared" si="1245"/>
        <v>840</v>
      </c>
      <c r="M3809" s="27">
        <v>0.35</v>
      </c>
      <c r="O3809" s="1"/>
      <c r="P3809" s="2"/>
      <c r="Q3809" s="3"/>
      <c r="R3809" s="5"/>
    </row>
    <row r="3810" spans="1:18" x14ac:dyDescent="0.3">
      <c r="B3810" s="22" t="s">
        <v>10</v>
      </c>
      <c r="C3810" s="22">
        <v>1185732</v>
      </c>
      <c r="D3810" s="23">
        <v>44518</v>
      </c>
      <c r="E3810" s="22" t="s">
        <v>130</v>
      </c>
      <c r="F3810" s="22" t="s">
        <v>125</v>
      </c>
      <c r="G3810" s="22" t="s">
        <v>126</v>
      </c>
      <c r="H3810" s="22" t="s">
        <v>12</v>
      </c>
      <c r="I3810" s="24">
        <v>0.75000000000000011</v>
      </c>
      <c r="J3810" s="25">
        <v>4500</v>
      </c>
      <c r="K3810" s="26">
        <f>I3810*J3810</f>
        <v>3375.0000000000005</v>
      </c>
      <c r="L3810" s="26">
        <f>K3810*M3810</f>
        <v>1350.0000000000002</v>
      </c>
      <c r="M3810" s="27">
        <v>0.4</v>
      </c>
      <c r="O3810" s="1"/>
      <c r="P3810" s="2"/>
      <c r="Q3810" s="3"/>
      <c r="R3810" s="5"/>
    </row>
    <row r="3811" spans="1:18" x14ac:dyDescent="0.3">
      <c r="B3811" s="22" t="s">
        <v>10</v>
      </c>
      <c r="C3811" s="22">
        <v>1185732</v>
      </c>
      <c r="D3811" s="23">
        <v>44518</v>
      </c>
      <c r="E3811" s="22" t="s">
        <v>130</v>
      </c>
      <c r="F3811" s="22" t="s">
        <v>125</v>
      </c>
      <c r="G3811" s="22" t="s">
        <v>126</v>
      </c>
      <c r="H3811" s="22" t="s">
        <v>15</v>
      </c>
      <c r="I3811" s="24">
        <v>0.65000000000000013</v>
      </c>
      <c r="J3811" s="25">
        <v>3250</v>
      </c>
      <c r="K3811" s="26">
        <f>I3811*J3811</f>
        <v>2112.5000000000005</v>
      </c>
      <c r="L3811" s="26">
        <f>K3811*M3811</f>
        <v>845.00000000000023</v>
      </c>
      <c r="M3811" s="27">
        <v>0.4</v>
      </c>
      <c r="O3811" s="1"/>
      <c r="P3811" s="2"/>
      <c r="Q3811" s="3"/>
      <c r="R3811" s="5"/>
    </row>
    <row r="3812" spans="1:18" x14ac:dyDescent="0.3">
      <c r="B3812" s="22" t="s">
        <v>10</v>
      </c>
      <c r="C3812" s="22">
        <v>1185732</v>
      </c>
      <c r="D3812" s="23">
        <v>44518</v>
      </c>
      <c r="E3812" s="22" t="s">
        <v>130</v>
      </c>
      <c r="F3812" s="22" t="s">
        <v>125</v>
      </c>
      <c r="G3812" s="22" t="s">
        <v>126</v>
      </c>
      <c r="H3812" s="22" t="s">
        <v>13</v>
      </c>
      <c r="I3812" s="24">
        <v>0.65000000000000013</v>
      </c>
      <c r="J3812" s="25">
        <v>3450</v>
      </c>
      <c r="K3812" s="26">
        <f t="shared" ref="K3812:K3815" si="1246">I3812*J3812</f>
        <v>2242.5000000000005</v>
      </c>
      <c r="L3812" s="26">
        <f t="shared" ref="L3812:L3815" si="1247">K3812*M3812</f>
        <v>672.75000000000011</v>
      </c>
      <c r="M3812" s="27">
        <v>0.3</v>
      </c>
      <c r="O3812" s="1"/>
      <c r="P3812" s="2"/>
      <c r="Q3812" s="3"/>
      <c r="R3812" s="5"/>
    </row>
    <row r="3813" spans="1:18" x14ac:dyDescent="0.3">
      <c r="B3813" s="22" t="s">
        <v>10</v>
      </c>
      <c r="C3813" s="22">
        <v>1185732</v>
      </c>
      <c r="D3813" s="23">
        <v>44518</v>
      </c>
      <c r="E3813" s="22" t="s">
        <v>130</v>
      </c>
      <c r="F3813" s="22" t="s">
        <v>125</v>
      </c>
      <c r="G3813" s="22" t="s">
        <v>126</v>
      </c>
      <c r="H3813" s="22" t="s">
        <v>14</v>
      </c>
      <c r="I3813" s="24">
        <v>0.65000000000000013</v>
      </c>
      <c r="J3813" s="25">
        <v>3250</v>
      </c>
      <c r="K3813" s="26">
        <f t="shared" si="1246"/>
        <v>2112.5000000000005</v>
      </c>
      <c r="L3813" s="26">
        <f t="shared" si="1247"/>
        <v>633.75000000000011</v>
      </c>
      <c r="M3813" s="27">
        <v>0.3</v>
      </c>
      <c r="O3813" s="1"/>
      <c r="P3813" s="2"/>
      <c r="Q3813" s="3"/>
      <c r="R3813" s="5"/>
    </row>
    <row r="3814" spans="1:18" x14ac:dyDescent="0.3">
      <c r="B3814" s="22" t="s">
        <v>10</v>
      </c>
      <c r="C3814" s="22">
        <v>1185732</v>
      </c>
      <c r="D3814" s="23">
        <v>44518</v>
      </c>
      <c r="E3814" s="22" t="s">
        <v>130</v>
      </c>
      <c r="F3814" s="22" t="s">
        <v>125</v>
      </c>
      <c r="G3814" s="22" t="s">
        <v>126</v>
      </c>
      <c r="H3814" s="22" t="s">
        <v>16</v>
      </c>
      <c r="I3814" s="24">
        <v>0.75000000000000011</v>
      </c>
      <c r="J3814" s="25">
        <v>3000</v>
      </c>
      <c r="K3814" s="26">
        <f t="shared" si="1246"/>
        <v>2250.0000000000005</v>
      </c>
      <c r="L3814" s="26">
        <f t="shared" si="1247"/>
        <v>675.00000000000011</v>
      </c>
      <c r="M3814" s="27">
        <v>0.3</v>
      </c>
      <c r="O3814" s="1"/>
      <c r="P3814" s="2"/>
      <c r="Q3814" s="3"/>
      <c r="R3814" s="5"/>
    </row>
    <row r="3815" spans="1:18" x14ac:dyDescent="0.3">
      <c r="B3815" s="22" t="s">
        <v>10</v>
      </c>
      <c r="C3815" s="22">
        <v>1185732</v>
      </c>
      <c r="D3815" s="23">
        <v>44518</v>
      </c>
      <c r="E3815" s="22" t="s">
        <v>130</v>
      </c>
      <c r="F3815" s="22" t="s">
        <v>125</v>
      </c>
      <c r="G3815" s="22" t="s">
        <v>126</v>
      </c>
      <c r="H3815" s="22" t="s">
        <v>17</v>
      </c>
      <c r="I3815" s="24">
        <v>0.8</v>
      </c>
      <c r="J3815" s="25">
        <v>4000</v>
      </c>
      <c r="K3815" s="26">
        <f t="shared" si="1246"/>
        <v>3200</v>
      </c>
      <c r="L3815" s="26">
        <f t="shared" si="1247"/>
        <v>1120</v>
      </c>
      <c r="M3815" s="27">
        <v>0.35</v>
      </c>
      <c r="O3815" s="1"/>
      <c r="P3815" s="2"/>
      <c r="Q3815" s="3"/>
      <c r="R3815" s="5"/>
    </row>
    <row r="3816" spans="1:18" x14ac:dyDescent="0.3">
      <c r="B3816" s="22" t="s">
        <v>10</v>
      </c>
      <c r="C3816" s="22">
        <v>1185732</v>
      </c>
      <c r="D3816" s="23">
        <v>44547</v>
      </c>
      <c r="E3816" s="22" t="s">
        <v>130</v>
      </c>
      <c r="F3816" s="22" t="s">
        <v>125</v>
      </c>
      <c r="G3816" s="22" t="s">
        <v>126</v>
      </c>
      <c r="H3816" s="22" t="s">
        <v>12</v>
      </c>
      <c r="I3816" s="24">
        <v>0.75000000000000011</v>
      </c>
      <c r="J3816" s="25">
        <v>6250</v>
      </c>
      <c r="K3816" s="26">
        <f>I3816*J3816</f>
        <v>4687.5000000000009</v>
      </c>
      <c r="L3816" s="26">
        <f>K3816*M3816</f>
        <v>1875.0000000000005</v>
      </c>
      <c r="M3816" s="27">
        <v>0.4</v>
      </c>
      <c r="O3816" s="1"/>
      <c r="P3816" s="2"/>
      <c r="Q3816" s="3"/>
      <c r="R3816" s="5"/>
    </row>
    <row r="3817" spans="1:18" x14ac:dyDescent="0.3">
      <c r="B3817" s="22" t="s">
        <v>10</v>
      </c>
      <c r="C3817" s="22">
        <v>1185732</v>
      </c>
      <c r="D3817" s="23">
        <v>44547</v>
      </c>
      <c r="E3817" s="22" t="s">
        <v>130</v>
      </c>
      <c r="F3817" s="22" t="s">
        <v>125</v>
      </c>
      <c r="G3817" s="22" t="s">
        <v>126</v>
      </c>
      <c r="H3817" s="22" t="s">
        <v>15</v>
      </c>
      <c r="I3817" s="24">
        <v>0.65000000000000013</v>
      </c>
      <c r="J3817" s="25">
        <v>4250</v>
      </c>
      <c r="K3817" s="26">
        <f>I3817*J3817</f>
        <v>2762.5000000000005</v>
      </c>
      <c r="L3817" s="26">
        <f>K3817*M3817</f>
        <v>1105.0000000000002</v>
      </c>
      <c r="M3817" s="27">
        <v>0.4</v>
      </c>
      <c r="O3817" s="1"/>
      <c r="P3817" s="2"/>
      <c r="Q3817" s="3"/>
      <c r="R3817" s="5"/>
    </row>
    <row r="3818" spans="1:18" x14ac:dyDescent="0.3">
      <c r="B3818" s="22" t="s">
        <v>10</v>
      </c>
      <c r="C3818" s="22">
        <v>1185732</v>
      </c>
      <c r="D3818" s="23">
        <v>44547</v>
      </c>
      <c r="E3818" s="22" t="s">
        <v>130</v>
      </c>
      <c r="F3818" s="22" t="s">
        <v>125</v>
      </c>
      <c r="G3818" s="22" t="s">
        <v>126</v>
      </c>
      <c r="H3818" s="22" t="s">
        <v>13</v>
      </c>
      <c r="I3818" s="24">
        <v>0.65000000000000013</v>
      </c>
      <c r="J3818" s="25">
        <v>4000</v>
      </c>
      <c r="K3818" s="26">
        <f t="shared" ref="K3818:K3821" si="1248">I3818*J3818</f>
        <v>2600.0000000000005</v>
      </c>
      <c r="L3818" s="26">
        <f t="shared" ref="L3818:L3821" si="1249">K3818*M3818</f>
        <v>780.00000000000011</v>
      </c>
      <c r="M3818" s="27">
        <v>0.3</v>
      </c>
      <c r="O3818" s="1"/>
      <c r="P3818" s="2"/>
      <c r="Q3818" s="3"/>
      <c r="R3818" s="5"/>
    </row>
    <row r="3819" spans="1:18" x14ac:dyDescent="0.3">
      <c r="B3819" s="22" t="s">
        <v>10</v>
      </c>
      <c r="C3819" s="22">
        <v>1185732</v>
      </c>
      <c r="D3819" s="23">
        <v>44547</v>
      </c>
      <c r="E3819" s="22" t="s">
        <v>130</v>
      </c>
      <c r="F3819" s="22" t="s">
        <v>125</v>
      </c>
      <c r="G3819" s="22" t="s">
        <v>126</v>
      </c>
      <c r="H3819" s="22" t="s">
        <v>14</v>
      </c>
      <c r="I3819" s="24">
        <v>0.65000000000000013</v>
      </c>
      <c r="J3819" s="25">
        <v>3500</v>
      </c>
      <c r="K3819" s="26">
        <f t="shared" si="1248"/>
        <v>2275.0000000000005</v>
      </c>
      <c r="L3819" s="26">
        <f t="shared" si="1249"/>
        <v>682.50000000000011</v>
      </c>
      <c r="M3819" s="27">
        <v>0.3</v>
      </c>
      <c r="O3819" s="1"/>
      <c r="P3819" s="2"/>
      <c r="Q3819" s="3"/>
      <c r="R3819" s="5"/>
    </row>
    <row r="3820" spans="1:18" x14ac:dyDescent="0.3">
      <c r="B3820" s="22" t="s">
        <v>10</v>
      </c>
      <c r="C3820" s="22">
        <v>1185732</v>
      </c>
      <c r="D3820" s="23">
        <v>44547</v>
      </c>
      <c r="E3820" s="22" t="s">
        <v>130</v>
      </c>
      <c r="F3820" s="22" t="s">
        <v>125</v>
      </c>
      <c r="G3820" s="22" t="s">
        <v>126</v>
      </c>
      <c r="H3820" s="22" t="s">
        <v>16</v>
      </c>
      <c r="I3820" s="24">
        <v>0.75000000000000011</v>
      </c>
      <c r="J3820" s="25">
        <v>3500</v>
      </c>
      <c r="K3820" s="26">
        <f t="shared" si="1248"/>
        <v>2625.0000000000005</v>
      </c>
      <c r="L3820" s="26">
        <f t="shared" si="1249"/>
        <v>787.50000000000011</v>
      </c>
      <c r="M3820" s="27">
        <v>0.3</v>
      </c>
      <c r="O3820" s="1"/>
      <c r="P3820" s="2"/>
      <c r="Q3820" s="3"/>
      <c r="R3820" s="5"/>
    </row>
    <row r="3821" spans="1:18" x14ac:dyDescent="0.3">
      <c r="B3821" s="22" t="s">
        <v>10</v>
      </c>
      <c r="C3821" s="22">
        <v>1185732</v>
      </c>
      <c r="D3821" s="23">
        <v>44547</v>
      </c>
      <c r="E3821" s="22" t="s">
        <v>130</v>
      </c>
      <c r="F3821" s="22" t="s">
        <v>125</v>
      </c>
      <c r="G3821" s="22" t="s">
        <v>126</v>
      </c>
      <c r="H3821" s="22" t="s">
        <v>17</v>
      </c>
      <c r="I3821" s="24">
        <v>0.8</v>
      </c>
      <c r="J3821" s="25">
        <v>4500</v>
      </c>
      <c r="K3821" s="26">
        <f t="shared" si="1248"/>
        <v>3600</v>
      </c>
      <c r="L3821" s="26">
        <f t="shared" si="1249"/>
        <v>1260</v>
      </c>
      <c r="M3821" s="27">
        <v>0.35</v>
      </c>
      <c r="O3821" s="1"/>
      <c r="P3821" s="2"/>
      <c r="Q3821" s="3"/>
      <c r="R3821" s="5"/>
    </row>
    <row r="3822" spans="1:18" x14ac:dyDescent="0.3">
      <c r="A3822" s="8" t="s">
        <v>40</v>
      </c>
      <c r="B3822" s="22" t="s">
        <v>10</v>
      </c>
      <c r="C3822" s="22">
        <v>1185732</v>
      </c>
      <c r="D3822" s="23">
        <v>44220</v>
      </c>
      <c r="E3822" s="22" t="s">
        <v>130</v>
      </c>
      <c r="F3822" s="22" t="s">
        <v>127</v>
      </c>
      <c r="G3822" s="22" t="s">
        <v>128</v>
      </c>
      <c r="H3822" s="22" t="s">
        <v>12</v>
      </c>
      <c r="I3822" s="24">
        <v>0.55000000000000004</v>
      </c>
      <c r="J3822" s="25">
        <v>5000</v>
      </c>
      <c r="K3822" s="26">
        <f>I3822*J3822</f>
        <v>2750</v>
      </c>
      <c r="L3822" s="26">
        <f>K3822*M3822</f>
        <v>962.50000000000011</v>
      </c>
      <c r="M3822" s="27">
        <v>0.35000000000000003</v>
      </c>
      <c r="O3822" s="1"/>
      <c r="P3822" s="2">
        <f>Table1[[#This Row],[Price per Unit]]+0.05</f>
        <v>0.60000000000000009</v>
      </c>
      <c r="Q3822" s="3">
        <f>Table1[[#This Row],[Units Sold]]-250</f>
        <v>4750</v>
      </c>
      <c r="R3822" s="5">
        <f>Table1[[#This Row],[Operating Margin]]-5%</f>
        <v>0.30000000000000004</v>
      </c>
    </row>
    <row r="3823" spans="1:18" x14ac:dyDescent="0.3">
      <c r="B3823" s="22" t="s">
        <v>10</v>
      </c>
      <c r="C3823" s="22">
        <v>1185732</v>
      </c>
      <c r="D3823" s="23">
        <v>44220</v>
      </c>
      <c r="E3823" s="22" t="s">
        <v>130</v>
      </c>
      <c r="F3823" s="22" t="s">
        <v>127</v>
      </c>
      <c r="G3823" s="22" t="s">
        <v>128</v>
      </c>
      <c r="H3823" s="22" t="s">
        <v>15</v>
      </c>
      <c r="I3823" s="24">
        <v>0.55000000000000004</v>
      </c>
      <c r="J3823" s="25">
        <v>3000</v>
      </c>
      <c r="K3823" s="26">
        <f>I3823*J3823</f>
        <v>1650.0000000000002</v>
      </c>
      <c r="L3823" s="26">
        <f>K3823*M3823</f>
        <v>577.50000000000011</v>
      </c>
      <c r="M3823" s="27">
        <v>0.35000000000000003</v>
      </c>
      <c r="O3823" s="1"/>
      <c r="P3823" s="2">
        <f>Table1[[#This Row],[Price per Unit]]+0.05</f>
        <v>0.60000000000000009</v>
      </c>
      <c r="Q3823" s="3">
        <f>Table1[[#This Row],[Units Sold]]-250</f>
        <v>2750</v>
      </c>
      <c r="R3823" s="5">
        <f>Table1[[#This Row],[Operating Margin]]-5%</f>
        <v>0.30000000000000004</v>
      </c>
    </row>
    <row r="3824" spans="1:18" x14ac:dyDescent="0.3">
      <c r="B3824" s="22" t="s">
        <v>10</v>
      </c>
      <c r="C3824" s="22">
        <v>1185732</v>
      </c>
      <c r="D3824" s="23">
        <v>44220</v>
      </c>
      <c r="E3824" s="22" t="s">
        <v>130</v>
      </c>
      <c r="F3824" s="22" t="s">
        <v>127</v>
      </c>
      <c r="G3824" s="22" t="s">
        <v>128</v>
      </c>
      <c r="H3824" s="22" t="s">
        <v>13</v>
      </c>
      <c r="I3824" s="24">
        <v>0.45</v>
      </c>
      <c r="J3824" s="25">
        <v>3000</v>
      </c>
      <c r="K3824" s="26">
        <f t="shared" ref="K3824:K3827" si="1250">I3824*J3824</f>
        <v>1350</v>
      </c>
      <c r="L3824" s="26">
        <f t="shared" ref="L3824:L3833" si="1251">K3824*M3824</f>
        <v>337.5</v>
      </c>
      <c r="M3824" s="27">
        <v>0.25</v>
      </c>
      <c r="O3824" s="1"/>
      <c r="P3824" s="2">
        <f>Table1[[#This Row],[Price per Unit]]+0.05</f>
        <v>0.5</v>
      </c>
      <c r="Q3824" s="3">
        <f>Table1[[#This Row],[Units Sold]]-250</f>
        <v>2750</v>
      </c>
      <c r="R3824" s="5">
        <f>Table1[[#This Row],[Operating Margin]]-5%</f>
        <v>0.2</v>
      </c>
    </row>
    <row r="3825" spans="2:18" x14ac:dyDescent="0.3">
      <c r="B3825" s="22" t="s">
        <v>10</v>
      </c>
      <c r="C3825" s="22">
        <v>1185732</v>
      </c>
      <c r="D3825" s="23">
        <v>44220</v>
      </c>
      <c r="E3825" s="22" t="s">
        <v>130</v>
      </c>
      <c r="F3825" s="22" t="s">
        <v>127</v>
      </c>
      <c r="G3825" s="22" t="s">
        <v>128</v>
      </c>
      <c r="H3825" s="22" t="s">
        <v>14</v>
      </c>
      <c r="I3825" s="24">
        <v>0.49999999999999994</v>
      </c>
      <c r="J3825" s="25">
        <v>1500</v>
      </c>
      <c r="K3825" s="26">
        <f t="shared" si="1250"/>
        <v>749.99999999999989</v>
      </c>
      <c r="L3825" s="26">
        <f t="shared" si="1251"/>
        <v>187.49999999999997</v>
      </c>
      <c r="M3825" s="27">
        <v>0.25</v>
      </c>
      <c r="O3825" s="1"/>
      <c r="P3825" s="2">
        <f>Table1[[#This Row],[Price per Unit]]+0.05</f>
        <v>0.54999999999999993</v>
      </c>
      <c r="Q3825" s="3">
        <f>Table1[[#This Row],[Units Sold]]-250</f>
        <v>1250</v>
      </c>
      <c r="R3825" s="5">
        <f>Table1[[#This Row],[Operating Margin]]-5%</f>
        <v>0.2</v>
      </c>
    </row>
    <row r="3826" spans="2:18" x14ac:dyDescent="0.3">
      <c r="B3826" s="22" t="s">
        <v>10</v>
      </c>
      <c r="C3826" s="22">
        <v>1185732</v>
      </c>
      <c r="D3826" s="23">
        <v>44220</v>
      </c>
      <c r="E3826" s="22" t="s">
        <v>130</v>
      </c>
      <c r="F3826" s="22" t="s">
        <v>127</v>
      </c>
      <c r="G3826" s="22" t="s">
        <v>128</v>
      </c>
      <c r="H3826" s="22" t="s">
        <v>16</v>
      </c>
      <c r="I3826" s="24">
        <v>0.65000000000000013</v>
      </c>
      <c r="J3826" s="25">
        <v>2000</v>
      </c>
      <c r="K3826" s="26">
        <f t="shared" si="1250"/>
        <v>1300.0000000000002</v>
      </c>
      <c r="L3826" s="26">
        <f t="shared" si="1251"/>
        <v>325.00000000000006</v>
      </c>
      <c r="M3826" s="27">
        <v>0.25</v>
      </c>
      <c r="O3826" s="1"/>
      <c r="P3826" s="2">
        <f>Table1[[#This Row],[Price per Unit]]+0.05</f>
        <v>0.70000000000000018</v>
      </c>
      <c r="Q3826" s="3">
        <f>Table1[[#This Row],[Units Sold]]-250</f>
        <v>1750</v>
      </c>
      <c r="R3826" s="5">
        <f>Table1[[#This Row],[Operating Margin]]-5%</f>
        <v>0.2</v>
      </c>
    </row>
    <row r="3827" spans="2:18" x14ac:dyDescent="0.3">
      <c r="B3827" s="22" t="s">
        <v>10</v>
      </c>
      <c r="C3827" s="22">
        <v>1185732</v>
      </c>
      <c r="D3827" s="23">
        <v>44220</v>
      </c>
      <c r="E3827" s="22" t="s">
        <v>130</v>
      </c>
      <c r="F3827" s="22" t="s">
        <v>127</v>
      </c>
      <c r="G3827" s="22" t="s">
        <v>128</v>
      </c>
      <c r="H3827" s="22" t="s">
        <v>17</v>
      </c>
      <c r="I3827" s="24">
        <v>0.55000000000000004</v>
      </c>
      <c r="J3827" s="25">
        <v>3000</v>
      </c>
      <c r="K3827" s="26">
        <f t="shared" si="1250"/>
        <v>1650.0000000000002</v>
      </c>
      <c r="L3827" s="26">
        <f t="shared" si="1251"/>
        <v>495.00000000000006</v>
      </c>
      <c r="M3827" s="27">
        <v>0.3</v>
      </c>
      <c r="O3827" s="1"/>
      <c r="P3827" s="2">
        <f>Table1[[#This Row],[Price per Unit]]+0.05</f>
        <v>0.60000000000000009</v>
      </c>
      <c r="Q3827" s="3">
        <f>Table1[[#This Row],[Units Sold]]-250</f>
        <v>2750</v>
      </c>
      <c r="R3827" s="5">
        <f>Table1[[#This Row],[Operating Margin]]-5%</f>
        <v>0.25</v>
      </c>
    </row>
    <row r="3828" spans="2:18" x14ac:dyDescent="0.3">
      <c r="B3828" s="22" t="s">
        <v>10</v>
      </c>
      <c r="C3828" s="22">
        <v>1185732</v>
      </c>
      <c r="D3828" s="23">
        <v>44249</v>
      </c>
      <c r="E3828" s="22" t="s">
        <v>130</v>
      </c>
      <c r="F3828" s="22" t="s">
        <v>127</v>
      </c>
      <c r="G3828" s="22" t="s">
        <v>128</v>
      </c>
      <c r="H3828" s="22" t="s">
        <v>12</v>
      </c>
      <c r="I3828" s="24">
        <v>0.55000000000000004</v>
      </c>
      <c r="J3828" s="25">
        <v>5750</v>
      </c>
      <c r="K3828" s="26">
        <f>I3828*J3828</f>
        <v>3162.5000000000005</v>
      </c>
      <c r="L3828" s="26">
        <f>K3828*M3828</f>
        <v>1106.8750000000002</v>
      </c>
      <c r="M3828" s="27">
        <v>0.35000000000000003</v>
      </c>
      <c r="O3828" s="1"/>
      <c r="P3828" s="2">
        <f>Table1[[#This Row],[Price per Unit]]+0.05</f>
        <v>0.60000000000000009</v>
      </c>
      <c r="Q3828" s="3">
        <f>Table1[[#This Row],[Units Sold]]-250</f>
        <v>5500</v>
      </c>
      <c r="R3828" s="5">
        <f>Table1[[#This Row],[Operating Margin]]-5%</f>
        <v>0.30000000000000004</v>
      </c>
    </row>
    <row r="3829" spans="2:18" x14ac:dyDescent="0.3">
      <c r="B3829" s="22" t="s">
        <v>10</v>
      </c>
      <c r="C3829" s="22">
        <v>1185732</v>
      </c>
      <c r="D3829" s="23">
        <v>44249</v>
      </c>
      <c r="E3829" s="22" t="s">
        <v>130</v>
      </c>
      <c r="F3829" s="22" t="s">
        <v>127</v>
      </c>
      <c r="G3829" s="22" t="s">
        <v>128</v>
      </c>
      <c r="H3829" s="22" t="s">
        <v>15</v>
      </c>
      <c r="I3829" s="24">
        <v>0.55000000000000004</v>
      </c>
      <c r="J3829" s="25">
        <v>2250</v>
      </c>
      <c r="K3829" s="26">
        <f>I3829*J3829</f>
        <v>1237.5</v>
      </c>
      <c r="L3829" s="26">
        <f>K3829*M3829</f>
        <v>433.12500000000006</v>
      </c>
      <c r="M3829" s="27">
        <v>0.35000000000000003</v>
      </c>
      <c r="O3829" s="1"/>
      <c r="P3829" s="2">
        <f>Table1[[#This Row],[Price per Unit]]+0.05</f>
        <v>0.60000000000000009</v>
      </c>
      <c r="Q3829" s="3">
        <f>Table1[[#This Row],[Units Sold]]-250</f>
        <v>2000</v>
      </c>
      <c r="R3829" s="5">
        <f>Table1[[#This Row],[Operating Margin]]-5%</f>
        <v>0.30000000000000004</v>
      </c>
    </row>
    <row r="3830" spans="2:18" x14ac:dyDescent="0.3">
      <c r="B3830" s="22" t="s">
        <v>10</v>
      </c>
      <c r="C3830" s="22">
        <v>1185732</v>
      </c>
      <c r="D3830" s="23">
        <v>44249</v>
      </c>
      <c r="E3830" s="22" t="s">
        <v>130</v>
      </c>
      <c r="F3830" s="22" t="s">
        <v>127</v>
      </c>
      <c r="G3830" s="22" t="s">
        <v>128</v>
      </c>
      <c r="H3830" s="22" t="s">
        <v>13</v>
      </c>
      <c r="I3830" s="24">
        <v>0.45</v>
      </c>
      <c r="J3830" s="25">
        <v>2750</v>
      </c>
      <c r="K3830" s="26">
        <f t="shared" ref="K3830:K3833" si="1252">I3830*J3830</f>
        <v>1237.5</v>
      </c>
      <c r="L3830" s="26">
        <f t="shared" si="1251"/>
        <v>309.375</v>
      </c>
      <c r="M3830" s="27">
        <v>0.25</v>
      </c>
      <c r="O3830" s="1"/>
      <c r="P3830" s="2">
        <f>Table1[[#This Row],[Price per Unit]]+0.05</f>
        <v>0.5</v>
      </c>
      <c r="Q3830" s="3">
        <f>Table1[[#This Row],[Units Sold]]-250</f>
        <v>2500</v>
      </c>
      <c r="R3830" s="5">
        <f>Table1[[#This Row],[Operating Margin]]-5%</f>
        <v>0.2</v>
      </c>
    </row>
    <row r="3831" spans="2:18" x14ac:dyDescent="0.3">
      <c r="B3831" s="22" t="s">
        <v>10</v>
      </c>
      <c r="C3831" s="22">
        <v>1185732</v>
      </c>
      <c r="D3831" s="23">
        <v>44249</v>
      </c>
      <c r="E3831" s="22" t="s">
        <v>130</v>
      </c>
      <c r="F3831" s="22" t="s">
        <v>127</v>
      </c>
      <c r="G3831" s="22" t="s">
        <v>128</v>
      </c>
      <c r="H3831" s="22" t="s">
        <v>14</v>
      </c>
      <c r="I3831" s="24">
        <v>0.49999999999999994</v>
      </c>
      <c r="J3831" s="25">
        <v>1750</v>
      </c>
      <c r="K3831" s="26">
        <f t="shared" si="1252"/>
        <v>874.99999999999989</v>
      </c>
      <c r="L3831" s="26">
        <f t="shared" si="1251"/>
        <v>218.74999999999997</v>
      </c>
      <c r="M3831" s="27">
        <v>0.25</v>
      </c>
      <c r="O3831" s="1"/>
      <c r="P3831" s="2">
        <f>Table1[[#This Row],[Price per Unit]]+0.05</f>
        <v>0.54999999999999993</v>
      </c>
      <c r="Q3831" s="3">
        <f>Table1[[#This Row],[Units Sold]]-250</f>
        <v>1500</v>
      </c>
      <c r="R3831" s="5">
        <f>Table1[[#This Row],[Operating Margin]]-5%</f>
        <v>0.2</v>
      </c>
    </row>
    <row r="3832" spans="2:18" x14ac:dyDescent="0.3">
      <c r="B3832" s="22" t="s">
        <v>10</v>
      </c>
      <c r="C3832" s="22">
        <v>1185732</v>
      </c>
      <c r="D3832" s="23">
        <v>44249</v>
      </c>
      <c r="E3832" s="22" t="s">
        <v>130</v>
      </c>
      <c r="F3832" s="22" t="s">
        <v>127</v>
      </c>
      <c r="G3832" s="22" t="s">
        <v>128</v>
      </c>
      <c r="H3832" s="22" t="s">
        <v>16</v>
      </c>
      <c r="I3832" s="24">
        <v>0.65000000000000013</v>
      </c>
      <c r="J3832" s="25">
        <v>2500</v>
      </c>
      <c r="K3832" s="26">
        <f t="shared" si="1252"/>
        <v>1625.0000000000002</v>
      </c>
      <c r="L3832" s="26">
        <f t="shared" si="1251"/>
        <v>406.25000000000006</v>
      </c>
      <c r="M3832" s="27">
        <v>0.25</v>
      </c>
      <c r="O3832" s="1"/>
      <c r="P3832" s="2">
        <f>Table1[[#This Row],[Price per Unit]]+0.05</f>
        <v>0.70000000000000018</v>
      </c>
      <c r="Q3832" s="3">
        <f>Table1[[#This Row],[Units Sold]]-250</f>
        <v>2250</v>
      </c>
      <c r="R3832" s="5">
        <f>Table1[[#This Row],[Operating Margin]]-5%</f>
        <v>0.2</v>
      </c>
    </row>
    <row r="3833" spans="2:18" x14ac:dyDescent="0.3">
      <c r="B3833" s="22" t="s">
        <v>10</v>
      </c>
      <c r="C3833" s="22">
        <v>1185732</v>
      </c>
      <c r="D3833" s="23">
        <v>44249</v>
      </c>
      <c r="E3833" s="22" t="s">
        <v>130</v>
      </c>
      <c r="F3833" s="22" t="s">
        <v>127</v>
      </c>
      <c r="G3833" s="22" t="s">
        <v>128</v>
      </c>
      <c r="H3833" s="22" t="s">
        <v>17</v>
      </c>
      <c r="I3833" s="24">
        <v>0.55000000000000004</v>
      </c>
      <c r="J3833" s="25">
        <v>3500</v>
      </c>
      <c r="K3833" s="26">
        <f t="shared" si="1252"/>
        <v>1925.0000000000002</v>
      </c>
      <c r="L3833" s="26">
        <f t="shared" si="1251"/>
        <v>577.5</v>
      </c>
      <c r="M3833" s="27">
        <v>0.3</v>
      </c>
      <c r="O3833" s="1"/>
      <c r="P3833" s="2">
        <f>Table1[[#This Row],[Price per Unit]]+0.05</f>
        <v>0.60000000000000009</v>
      </c>
      <c r="Q3833" s="3">
        <f>Table1[[#This Row],[Units Sold]]-250</f>
        <v>3250</v>
      </c>
      <c r="R3833" s="5">
        <f>Table1[[#This Row],[Operating Margin]]-5%</f>
        <v>0.25</v>
      </c>
    </row>
    <row r="3834" spans="2:18" x14ac:dyDescent="0.3">
      <c r="B3834" s="22" t="s">
        <v>10</v>
      </c>
      <c r="C3834" s="22">
        <v>1185732</v>
      </c>
      <c r="D3834" s="23">
        <v>44275</v>
      </c>
      <c r="E3834" s="22" t="s">
        <v>130</v>
      </c>
      <c r="F3834" s="22" t="s">
        <v>127</v>
      </c>
      <c r="G3834" s="22" t="s">
        <v>128</v>
      </c>
      <c r="H3834" s="22" t="s">
        <v>12</v>
      </c>
      <c r="I3834" s="24">
        <v>0.55000000000000004</v>
      </c>
      <c r="J3834" s="25">
        <v>5450</v>
      </c>
      <c r="K3834" s="26">
        <f>I3834*J3834</f>
        <v>2997.5000000000005</v>
      </c>
      <c r="L3834" s="26">
        <f>K3834*M3834</f>
        <v>1049.1250000000002</v>
      </c>
      <c r="M3834" s="27">
        <v>0.35000000000000003</v>
      </c>
      <c r="O3834" s="1"/>
      <c r="P3834" s="2">
        <f>Table1[[#This Row],[Price per Unit]]+0.05</f>
        <v>0.60000000000000009</v>
      </c>
      <c r="Q3834" s="3">
        <f>Table1[[#This Row],[Units Sold]]-250</f>
        <v>5200</v>
      </c>
      <c r="R3834" s="5">
        <f>Table1[[#This Row],[Operating Margin]]-5%</f>
        <v>0.30000000000000004</v>
      </c>
    </row>
    <row r="3835" spans="2:18" x14ac:dyDescent="0.3">
      <c r="B3835" s="22" t="s">
        <v>10</v>
      </c>
      <c r="C3835" s="22">
        <v>1185732</v>
      </c>
      <c r="D3835" s="23">
        <v>44275</v>
      </c>
      <c r="E3835" s="22" t="s">
        <v>130</v>
      </c>
      <c r="F3835" s="22" t="s">
        <v>127</v>
      </c>
      <c r="G3835" s="22" t="s">
        <v>128</v>
      </c>
      <c r="H3835" s="22" t="s">
        <v>15</v>
      </c>
      <c r="I3835" s="24">
        <v>0.55000000000000004</v>
      </c>
      <c r="J3835" s="25">
        <v>2500</v>
      </c>
      <c r="K3835" s="26">
        <f>I3835*J3835</f>
        <v>1375</v>
      </c>
      <c r="L3835" s="26">
        <f>K3835*M3835</f>
        <v>481.25000000000006</v>
      </c>
      <c r="M3835" s="27">
        <v>0.35000000000000003</v>
      </c>
      <c r="O3835" s="1"/>
      <c r="P3835" s="2">
        <f>Table1[[#This Row],[Price per Unit]]+0.05</f>
        <v>0.60000000000000009</v>
      </c>
      <c r="Q3835" s="3">
        <f>Table1[[#This Row],[Units Sold]]-250</f>
        <v>2250</v>
      </c>
      <c r="R3835" s="5">
        <f>Table1[[#This Row],[Operating Margin]]-5%</f>
        <v>0.30000000000000004</v>
      </c>
    </row>
    <row r="3836" spans="2:18" x14ac:dyDescent="0.3">
      <c r="B3836" s="22" t="s">
        <v>10</v>
      </c>
      <c r="C3836" s="22">
        <v>1185732</v>
      </c>
      <c r="D3836" s="23">
        <v>44275</v>
      </c>
      <c r="E3836" s="22" t="s">
        <v>130</v>
      </c>
      <c r="F3836" s="22" t="s">
        <v>127</v>
      </c>
      <c r="G3836" s="22" t="s">
        <v>128</v>
      </c>
      <c r="H3836" s="22" t="s">
        <v>13</v>
      </c>
      <c r="I3836" s="24">
        <v>0.45</v>
      </c>
      <c r="J3836" s="25">
        <v>2750</v>
      </c>
      <c r="K3836" s="26">
        <f t="shared" ref="K3836:K3839" si="1253">I3836*J3836</f>
        <v>1237.5</v>
      </c>
      <c r="L3836" s="26">
        <f t="shared" ref="L3836:L3839" si="1254">K3836*M3836</f>
        <v>309.375</v>
      </c>
      <c r="M3836" s="27">
        <v>0.25</v>
      </c>
      <c r="O3836" s="1"/>
      <c r="P3836" s="2">
        <f>Table1[[#This Row],[Price per Unit]]+0.05</f>
        <v>0.5</v>
      </c>
      <c r="Q3836" s="3">
        <f>Table1[[#This Row],[Units Sold]]-250</f>
        <v>2500</v>
      </c>
      <c r="R3836" s="5">
        <f>Table1[[#This Row],[Operating Margin]]-5%</f>
        <v>0.2</v>
      </c>
    </row>
    <row r="3837" spans="2:18" x14ac:dyDescent="0.3">
      <c r="B3837" s="22" t="s">
        <v>10</v>
      </c>
      <c r="C3837" s="22">
        <v>1185732</v>
      </c>
      <c r="D3837" s="23">
        <v>44275</v>
      </c>
      <c r="E3837" s="22" t="s">
        <v>130</v>
      </c>
      <c r="F3837" s="22" t="s">
        <v>127</v>
      </c>
      <c r="G3837" s="22" t="s">
        <v>128</v>
      </c>
      <c r="H3837" s="22" t="s">
        <v>14</v>
      </c>
      <c r="I3837" s="24">
        <v>0.49999999999999994</v>
      </c>
      <c r="J3837" s="25">
        <v>1250</v>
      </c>
      <c r="K3837" s="26">
        <f t="shared" si="1253"/>
        <v>624.99999999999989</v>
      </c>
      <c r="L3837" s="26">
        <f t="shared" si="1254"/>
        <v>156.24999999999997</v>
      </c>
      <c r="M3837" s="27">
        <v>0.25</v>
      </c>
      <c r="O3837" s="1"/>
      <c r="P3837" s="2">
        <f>Table1[[#This Row],[Price per Unit]]+0.05</f>
        <v>0.54999999999999993</v>
      </c>
      <c r="Q3837" s="3">
        <f>Table1[[#This Row],[Units Sold]]-250</f>
        <v>1000</v>
      </c>
      <c r="R3837" s="5">
        <f>Table1[[#This Row],[Operating Margin]]-5%</f>
        <v>0.2</v>
      </c>
    </row>
    <row r="3838" spans="2:18" x14ac:dyDescent="0.3">
      <c r="B3838" s="22" t="s">
        <v>10</v>
      </c>
      <c r="C3838" s="22">
        <v>1185732</v>
      </c>
      <c r="D3838" s="23">
        <v>44275</v>
      </c>
      <c r="E3838" s="22" t="s">
        <v>130</v>
      </c>
      <c r="F3838" s="22" t="s">
        <v>127</v>
      </c>
      <c r="G3838" s="22" t="s">
        <v>128</v>
      </c>
      <c r="H3838" s="22" t="s">
        <v>16</v>
      </c>
      <c r="I3838" s="24">
        <v>0.65000000000000013</v>
      </c>
      <c r="J3838" s="25">
        <v>1750</v>
      </c>
      <c r="K3838" s="26">
        <f t="shared" si="1253"/>
        <v>1137.5000000000002</v>
      </c>
      <c r="L3838" s="26">
        <f t="shared" si="1254"/>
        <v>284.37500000000006</v>
      </c>
      <c r="M3838" s="27">
        <v>0.25</v>
      </c>
      <c r="O3838" s="1"/>
      <c r="P3838" s="2">
        <f>Table1[[#This Row],[Price per Unit]]+0.05</f>
        <v>0.70000000000000018</v>
      </c>
      <c r="Q3838" s="3">
        <f>Table1[[#This Row],[Units Sold]]-250</f>
        <v>1500</v>
      </c>
      <c r="R3838" s="5">
        <f>Table1[[#This Row],[Operating Margin]]-5%</f>
        <v>0.2</v>
      </c>
    </row>
    <row r="3839" spans="2:18" x14ac:dyDescent="0.3">
      <c r="B3839" s="22" t="s">
        <v>10</v>
      </c>
      <c r="C3839" s="22">
        <v>1185732</v>
      </c>
      <c r="D3839" s="23">
        <v>44275</v>
      </c>
      <c r="E3839" s="22" t="s">
        <v>130</v>
      </c>
      <c r="F3839" s="22" t="s">
        <v>127</v>
      </c>
      <c r="G3839" s="22" t="s">
        <v>128</v>
      </c>
      <c r="H3839" s="22" t="s">
        <v>17</v>
      </c>
      <c r="I3839" s="24">
        <v>0.55000000000000004</v>
      </c>
      <c r="J3839" s="25">
        <v>2750</v>
      </c>
      <c r="K3839" s="26">
        <f t="shared" si="1253"/>
        <v>1512.5000000000002</v>
      </c>
      <c r="L3839" s="26">
        <f t="shared" si="1254"/>
        <v>453.75000000000006</v>
      </c>
      <c r="M3839" s="27">
        <v>0.3</v>
      </c>
      <c r="O3839" s="1"/>
      <c r="P3839" s="2">
        <f>Table1[[#This Row],[Price per Unit]]+0.05</f>
        <v>0.60000000000000009</v>
      </c>
      <c r="Q3839" s="3">
        <f>Table1[[#This Row],[Units Sold]]-250</f>
        <v>2500</v>
      </c>
      <c r="R3839" s="5">
        <f>Table1[[#This Row],[Operating Margin]]-5%</f>
        <v>0.25</v>
      </c>
    </row>
    <row r="3840" spans="2:18" x14ac:dyDescent="0.3">
      <c r="B3840" s="22" t="s">
        <v>10</v>
      </c>
      <c r="C3840" s="22">
        <v>1185732</v>
      </c>
      <c r="D3840" s="23">
        <v>44307</v>
      </c>
      <c r="E3840" s="22" t="s">
        <v>130</v>
      </c>
      <c r="F3840" s="22" t="s">
        <v>127</v>
      </c>
      <c r="G3840" s="22" t="s">
        <v>128</v>
      </c>
      <c r="H3840" s="22" t="s">
        <v>12</v>
      </c>
      <c r="I3840" s="24">
        <v>0.55000000000000004</v>
      </c>
      <c r="J3840" s="25">
        <v>5250</v>
      </c>
      <c r="K3840" s="26">
        <f>I3840*J3840</f>
        <v>2887.5000000000005</v>
      </c>
      <c r="L3840" s="26">
        <f>K3840*M3840</f>
        <v>1010.6250000000002</v>
      </c>
      <c r="M3840" s="27">
        <v>0.35000000000000003</v>
      </c>
      <c r="O3840" s="1"/>
      <c r="P3840" s="2">
        <f>Table1[[#This Row],[Price per Unit]]+0.05</f>
        <v>0.60000000000000009</v>
      </c>
      <c r="Q3840" s="3">
        <f>Table1[[#This Row],[Units Sold]]-250</f>
        <v>5000</v>
      </c>
      <c r="R3840" s="5">
        <f>Table1[[#This Row],[Operating Margin]]-5%</f>
        <v>0.30000000000000004</v>
      </c>
    </row>
    <row r="3841" spans="2:18" x14ac:dyDescent="0.3">
      <c r="B3841" s="22" t="s">
        <v>10</v>
      </c>
      <c r="C3841" s="22">
        <v>1185732</v>
      </c>
      <c r="D3841" s="23">
        <v>44307</v>
      </c>
      <c r="E3841" s="22" t="s">
        <v>130</v>
      </c>
      <c r="F3841" s="22" t="s">
        <v>127</v>
      </c>
      <c r="G3841" s="22" t="s">
        <v>128</v>
      </c>
      <c r="H3841" s="22" t="s">
        <v>15</v>
      </c>
      <c r="I3841" s="24">
        <v>0.55000000000000004</v>
      </c>
      <c r="J3841" s="25">
        <v>2250</v>
      </c>
      <c r="K3841" s="26">
        <f>I3841*J3841</f>
        <v>1237.5</v>
      </c>
      <c r="L3841" s="26">
        <f>K3841*M3841</f>
        <v>433.12500000000006</v>
      </c>
      <c r="M3841" s="27">
        <v>0.35000000000000003</v>
      </c>
      <c r="O3841" s="1"/>
      <c r="P3841" s="2">
        <f>Table1[[#This Row],[Price per Unit]]+0.05</f>
        <v>0.60000000000000009</v>
      </c>
      <c r="Q3841" s="3">
        <f>Table1[[#This Row],[Units Sold]]-250</f>
        <v>2000</v>
      </c>
      <c r="R3841" s="5">
        <f>Table1[[#This Row],[Operating Margin]]-5%</f>
        <v>0.30000000000000004</v>
      </c>
    </row>
    <row r="3842" spans="2:18" x14ac:dyDescent="0.3">
      <c r="B3842" s="22" t="s">
        <v>10</v>
      </c>
      <c r="C3842" s="22">
        <v>1185732</v>
      </c>
      <c r="D3842" s="23">
        <v>44307</v>
      </c>
      <c r="E3842" s="22" t="s">
        <v>130</v>
      </c>
      <c r="F3842" s="22" t="s">
        <v>127</v>
      </c>
      <c r="G3842" s="22" t="s">
        <v>128</v>
      </c>
      <c r="H3842" s="22" t="s">
        <v>13</v>
      </c>
      <c r="I3842" s="24">
        <v>0.45</v>
      </c>
      <c r="J3842" s="25">
        <v>2250</v>
      </c>
      <c r="K3842" s="26">
        <f t="shared" ref="K3842:K3845" si="1255">I3842*J3842</f>
        <v>1012.5</v>
      </c>
      <c r="L3842" s="26">
        <f t="shared" ref="L3842:L3845" si="1256">K3842*M3842</f>
        <v>253.125</v>
      </c>
      <c r="M3842" s="27">
        <v>0.25</v>
      </c>
      <c r="O3842" s="1"/>
      <c r="P3842" s="2">
        <f>Table1[[#This Row],[Price per Unit]]+0.05</f>
        <v>0.5</v>
      </c>
      <c r="Q3842" s="3">
        <f>Table1[[#This Row],[Units Sold]]-250</f>
        <v>2000</v>
      </c>
      <c r="R3842" s="5">
        <f>Table1[[#This Row],[Operating Margin]]-5%</f>
        <v>0.2</v>
      </c>
    </row>
    <row r="3843" spans="2:18" x14ac:dyDescent="0.3">
      <c r="B3843" s="22" t="s">
        <v>10</v>
      </c>
      <c r="C3843" s="22">
        <v>1185732</v>
      </c>
      <c r="D3843" s="23">
        <v>44307</v>
      </c>
      <c r="E3843" s="22" t="s">
        <v>130</v>
      </c>
      <c r="F3843" s="22" t="s">
        <v>127</v>
      </c>
      <c r="G3843" s="22" t="s">
        <v>128</v>
      </c>
      <c r="H3843" s="22" t="s">
        <v>14</v>
      </c>
      <c r="I3843" s="24">
        <v>0.49999999999999994</v>
      </c>
      <c r="J3843" s="25">
        <v>1500</v>
      </c>
      <c r="K3843" s="26">
        <f t="shared" si="1255"/>
        <v>749.99999999999989</v>
      </c>
      <c r="L3843" s="26">
        <f t="shared" si="1256"/>
        <v>187.49999999999997</v>
      </c>
      <c r="M3843" s="27">
        <v>0.25</v>
      </c>
      <c r="O3843" s="1"/>
      <c r="P3843" s="2">
        <f>Table1[[#This Row],[Price per Unit]]+0.05</f>
        <v>0.54999999999999993</v>
      </c>
      <c r="Q3843" s="3">
        <f>Table1[[#This Row],[Units Sold]]-250</f>
        <v>1250</v>
      </c>
      <c r="R3843" s="5">
        <f>Table1[[#This Row],[Operating Margin]]-5%</f>
        <v>0.2</v>
      </c>
    </row>
    <row r="3844" spans="2:18" x14ac:dyDescent="0.3">
      <c r="B3844" s="22" t="s">
        <v>10</v>
      </c>
      <c r="C3844" s="22">
        <v>1185732</v>
      </c>
      <c r="D3844" s="23">
        <v>44307</v>
      </c>
      <c r="E3844" s="22" t="s">
        <v>130</v>
      </c>
      <c r="F3844" s="22" t="s">
        <v>127</v>
      </c>
      <c r="G3844" s="22" t="s">
        <v>128</v>
      </c>
      <c r="H3844" s="22" t="s">
        <v>16</v>
      </c>
      <c r="I3844" s="24">
        <v>0.60000000000000009</v>
      </c>
      <c r="J3844" s="25">
        <v>1500</v>
      </c>
      <c r="K3844" s="26">
        <f t="shared" si="1255"/>
        <v>900.00000000000011</v>
      </c>
      <c r="L3844" s="26">
        <f t="shared" si="1256"/>
        <v>225.00000000000003</v>
      </c>
      <c r="M3844" s="27">
        <v>0.25</v>
      </c>
      <c r="O3844" s="1"/>
      <c r="P3844" s="2">
        <f>Table1[[#This Row],[Price per Unit]]+0</f>
        <v>0.60000000000000009</v>
      </c>
      <c r="Q3844" s="3">
        <f>Table1[[#This Row],[Units Sold]]-250</f>
        <v>1250</v>
      </c>
      <c r="R3844" s="5">
        <f>Table1[[#This Row],[Operating Margin]]-5%</f>
        <v>0.2</v>
      </c>
    </row>
    <row r="3845" spans="2:18" x14ac:dyDescent="0.3">
      <c r="B3845" s="22" t="s">
        <v>10</v>
      </c>
      <c r="C3845" s="22">
        <v>1185732</v>
      </c>
      <c r="D3845" s="23">
        <v>44307</v>
      </c>
      <c r="E3845" s="22" t="s">
        <v>130</v>
      </c>
      <c r="F3845" s="22" t="s">
        <v>127</v>
      </c>
      <c r="G3845" s="22" t="s">
        <v>128</v>
      </c>
      <c r="H3845" s="22" t="s">
        <v>17</v>
      </c>
      <c r="I3845" s="24">
        <v>0.5</v>
      </c>
      <c r="J3845" s="25">
        <v>3000</v>
      </c>
      <c r="K3845" s="26">
        <f t="shared" si="1255"/>
        <v>1500</v>
      </c>
      <c r="L3845" s="26">
        <f t="shared" si="1256"/>
        <v>450</v>
      </c>
      <c r="M3845" s="27">
        <v>0.3</v>
      </c>
      <c r="O3845" s="1"/>
      <c r="P3845" s="2">
        <f>Table1[[#This Row],[Price per Unit]]+0</f>
        <v>0.5</v>
      </c>
      <c r="Q3845" s="3">
        <f>Table1[[#This Row],[Units Sold]]-250</f>
        <v>2750</v>
      </c>
      <c r="R3845" s="5">
        <f>Table1[[#This Row],[Operating Margin]]-5%</f>
        <v>0.25</v>
      </c>
    </row>
    <row r="3846" spans="2:18" x14ac:dyDescent="0.3">
      <c r="B3846" s="22" t="s">
        <v>10</v>
      </c>
      <c r="C3846" s="22">
        <v>1185732</v>
      </c>
      <c r="D3846" s="23">
        <v>44336</v>
      </c>
      <c r="E3846" s="22" t="s">
        <v>130</v>
      </c>
      <c r="F3846" s="22" t="s">
        <v>127</v>
      </c>
      <c r="G3846" s="22" t="s">
        <v>128</v>
      </c>
      <c r="H3846" s="22" t="s">
        <v>12</v>
      </c>
      <c r="I3846" s="24">
        <v>0.65</v>
      </c>
      <c r="J3846" s="25">
        <v>5700</v>
      </c>
      <c r="K3846" s="26">
        <f>I3846*J3846</f>
        <v>3705</v>
      </c>
      <c r="L3846" s="26">
        <f>K3846*M3846</f>
        <v>1296.7500000000002</v>
      </c>
      <c r="M3846" s="27">
        <v>0.35000000000000003</v>
      </c>
      <c r="O3846" s="1"/>
      <c r="P3846" s="2">
        <f>Table1[[#This Row],[Price per Unit]]+0</f>
        <v>0.65</v>
      </c>
      <c r="Q3846" s="3">
        <f>Table1[[#This Row],[Units Sold]]-250</f>
        <v>5450</v>
      </c>
      <c r="R3846" s="5">
        <f>Table1[[#This Row],[Operating Margin]]-5%</f>
        <v>0.30000000000000004</v>
      </c>
    </row>
    <row r="3847" spans="2:18" x14ac:dyDescent="0.3">
      <c r="B3847" s="22" t="s">
        <v>10</v>
      </c>
      <c r="C3847" s="22">
        <v>1185732</v>
      </c>
      <c r="D3847" s="23">
        <v>44336</v>
      </c>
      <c r="E3847" s="22" t="s">
        <v>130</v>
      </c>
      <c r="F3847" s="22" t="s">
        <v>127</v>
      </c>
      <c r="G3847" s="22" t="s">
        <v>128</v>
      </c>
      <c r="H3847" s="22" t="s">
        <v>15</v>
      </c>
      <c r="I3847" s="24">
        <v>0.60000000000000009</v>
      </c>
      <c r="J3847" s="25">
        <v>2750</v>
      </c>
      <c r="K3847" s="26">
        <f>I3847*J3847</f>
        <v>1650.0000000000002</v>
      </c>
      <c r="L3847" s="26">
        <f>K3847*M3847</f>
        <v>577.50000000000011</v>
      </c>
      <c r="M3847" s="27">
        <v>0.35000000000000003</v>
      </c>
      <c r="O3847" s="1"/>
      <c r="P3847" s="2">
        <f>Table1[[#This Row],[Price per Unit]]+0</f>
        <v>0.60000000000000009</v>
      </c>
      <c r="Q3847" s="3">
        <f>Table1[[#This Row],[Units Sold]]-250</f>
        <v>2500</v>
      </c>
      <c r="R3847" s="5">
        <f>Table1[[#This Row],[Operating Margin]]-5%</f>
        <v>0.30000000000000004</v>
      </c>
    </row>
    <row r="3848" spans="2:18" x14ac:dyDescent="0.3">
      <c r="B3848" s="22" t="s">
        <v>10</v>
      </c>
      <c r="C3848" s="22">
        <v>1185732</v>
      </c>
      <c r="D3848" s="23">
        <v>44336</v>
      </c>
      <c r="E3848" s="22" t="s">
        <v>130</v>
      </c>
      <c r="F3848" s="22" t="s">
        <v>127</v>
      </c>
      <c r="G3848" s="22" t="s">
        <v>128</v>
      </c>
      <c r="H3848" s="22" t="s">
        <v>13</v>
      </c>
      <c r="I3848" s="24">
        <v>0.55000000000000004</v>
      </c>
      <c r="J3848" s="25">
        <v>3000</v>
      </c>
      <c r="K3848" s="26">
        <f t="shared" ref="K3848:K3851" si="1257">I3848*J3848</f>
        <v>1650.0000000000002</v>
      </c>
      <c r="L3848" s="26">
        <f t="shared" ref="L3848:L3851" si="1258">K3848*M3848</f>
        <v>412.50000000000006</v>
      </c>
      <c r="M3848" s="27">
        <v>0.25</v>
      </c>
      <c r="O3848" s="1"/>
      <c r="P3848" s="2">
        <f>Table1[[#This Row],[Price per Unit]]+0</f>
        <v>0.55000000000000004</v>
      </c>
      <c r="Q3848" s="3">
        <f>Table1[[#This Row],[Units Sold]]-250</f>
        <v>2750</v>
      </c>
      <c r="R3848" s="5">
        <f>Table1[[#This Row],[Operating Margin]]-5%</f>
        <v>0.2</v>
      </c>
    </row>
    <row r="3849" spans="2:18" x14ac:dyDescent="0.3">
      <c r="B3849" s="22" t="s">
        <v>10</v>
      </c>
      <c r="C3849" s="22">
        <v>1185732</v>
      </c>
      <c r="D3849" s="23">
        <v>44336</v>
      </c>
      <c r="E3849" s="22" t="s">
        <v>130</v>
      </c>
      <c r="F3849" s="22" t="s">
        <v>127</v>
      </c>
      <c r="G3849" s="22" t="s">
        <v>128</v>
      </c>
      <c r="H3849" s="22" t="s">
        <v>14</v>
      </c>
      <c r="I3849" s="24">
        <v>0.55000000000000004</v>
      </c>
      <c r="J3849" s="25">
        <v>2500</v>
      </c>
      <c r="K3849" s="26">
        <f t="shared" si="1257"/>
        <v>1375</v>
      </c>
      <c r="L3849" s="26">
        <f t="shared" si="1258"/>
        <v>343.75</v>
      </c>
      <c r="M3849" s="27">
        <v>0.25</v>
      </c>
      <c r="O3849" s="1"/>
      <c r="P3849" s="2">
        <f>Table1[[#This Row],[Price per Unit]]+0</f>
        <v>0.55000000000000004</v>
      </c>
      <c r="Q3849" s="3">
        <f>Table1[[#This Row],[Units Sold]]-250</f>
        <v>2250</v>
      </c>
      <c r="R3849" s="5">
        <f>Table1[[#This Row],[Operating Margin]]-5%</f>
        <v>0.2</v>
      </c>
    </row>
    <row r="3850" spans="2:18" x14ac:dyDescent="0.3">
      <c r="B3850" s="22" t="s">
        <v>10</v>
      </c>
      <c r="C3850" s="22">
        <v>1185732</v>
      </c>
      <c r="D3850" s="23">
        <v>44336</v>
      </c>
      <c r="E3850" s="22" t="s">
        <v>130</v>
      </c>
      <c r="F3850" s="22" t="s">
        <v>127</v>
      </c>
      <c r="G3850" s="22" t="s">
        <v>128</v>
      </c>
      <c r="H3850" s="22" t="s">
        <v>16</v>
      </c>
      <c r="I3850" s="24">
        <v>0.65</v>
      </c>
      <c r="J3850" s="25">
        <v>2750</v>
      </c>
      <c r="K3850" s="26">
        <f t="shared" si="1257"/>
        <v>1787.5</v>
      </c>
      <c r="L3850" s="26">
        <f t="shared" si="1258"/>
        <v>446.875</v>
      </c>
      <c r="M3850" s="27">
        <v>0.25</v>
      </c>
      <c r="O3850" s="1"/>
      <c r="P3850" s="2">
        <f>Table1[[#This Row],[Price per Unit]]+0</f>
        <v>0.65</v>
      </c>
      <c r="Q3850" s="3">
        <f>Table1[[#This Row],[Units Sold]]-250</f>
        <v>2500</v>
      </c>
      <c r="R3850" s="5">
        <f>Table1[[#This Row],[Operating Margin]]-5%</f>
        <v>0.2</v>
      </c>
    </row>
    <row r="3851" spans="2:18" x14ac:dyDescent="0.3">
      <c r="B3851" s="22" t="s">
        <v>10</v>
      </c>
      <c r="C3851" s="22">
        <v>1185732</v>
      </c>
      <c r="D3851" s="23">
        <v>44336</v>
      </c>
      <c r="E3851" s="22" t="s">
        <v>130</v>
      </c>
      <c r="F3851" s="22" t="s">
        <v>127</v>
      </c>
      <c r="G3851" s="22" t="s">
        <v>128</v>
      </c>
      <c r="H3851" s="22" t="s">
        <v>17</v>
      </c>
      <c r="I3851" s="24">
        <v>0.70000000000000007</v>
      </c>
      <c r="J3851" s="25">
        <v>4000</v>
      </c>
      <c r="K3851" s="26">
        <f t="shared" si="1257"/>
        <v>2800.0000000000005</v>
      </c>
      <c r="L3851" s="26">
        <f t="shared" si="1258"/>
        <v>840.00000000000011</v>
      </c>
      <c r="M3851" s="27">
        <v>0.3</v>
      </c>
      <c r="O3851" s="1"/>
      <c r="P3851" s="2">
        <f>Table1[[#This Row],[Price per Unit]]+0</f>
        <v>0.70000000000000007</v>
      </c>
      <c r="Q3851" s="3">
        <f>Table1[[#This Row],[Units Sold]]-250</f>
        <v>3750</v>
      </c>
      <c r="R3851" s="5">
        <f>Table1[[#This Row],[Operating Margin]]-5%</f>
        <v>0.25</v>
      </c>
    </row>
    <row r="3852" spans="2:18" x14ac:dyDescent="0.3">
      <c r="B3852" s="22" t="s">
        <v>10</v>
      </c>
      <c r="C3852" s="22">
        <v>1185732</v>
      </c>
      <c r="D3852" s="23">
        <v>44369</v>
      </c>
      <c r="E3852" s="22" t="s">
        <v>130</v>
      </c>
      <c r="F3852" s="22" t="s">
        <v>127</v>
      </c>
      <c r="G3852" s="22" t="s">
        <v>128</v>
      </c>
      <c r="H3852" s="22" t="s">
        <v>12</v>
      </c>
      <c r="I3852" s="24">
        <v>0.65</v>
      </c>
      <c r="J3852" s="25">
        <v>6500</v>
      </c>
      <c r="K3852" s="26">
        <f>I3852*J3852</f>
        <v>4225</v>
      </c>
      <c r="L3852" s="26">
        <f>K3852*M3852</f>
        <v>1478.7500000000002</v>
      </c>
      <c r="M3852" s="27">
        <v>0.35000000000000003</v>
      </c>
      <c r="O3852" s="1"/>
      <c r="P3852" s="2">
        <f>Table1[[#This Row],[Price per Unit]]+0</f>
        <v>0.65</v>
      </c>
      <c r="Q3852" s="3">
        <f>Table1[[#This Row],[Units Sold]]-250</f>
        <v>6250</v>
      </c>
      <c r="R3852" s="5">
        <f>Table1[[#This Row],[Operating Margin]]-5%</f>
        <v>0.30000000000000004</v>
      </c>
    </row>
    <row r="3853" spans="2:18" x14ac:dyDescent="0.3">
      <c r="B3853" s="22" t="s">
        <v>10</v>
      </c>
      <c r="C3853" s="22">
        <v>1185732</v>
      </c>
      <c r="D3853" s="23">
        <v>44369</v>
      </c>
      <c r="E3853" s="22" t="s">
        <v>130</v>
      </c>
      <c r="F3853" s="22" t="s">
        <v>127</v>
      </c>
      <c r="G3853" s="22" t="s">
        <v>128</v>
      </c>
      <c r="H3853" s="22" t="s">
        <v>15</v>
      </c>
      <c r="I3853" s="24">
        <v>0.60000000000000009</v>
      </c>
      <c r="J3853" s="25">
        <v>4000</v>
      </c>
      <c r="K3853" s="26">
        <f>I3853*J3853</f>
        <v>2400.0000000000005</v>
      </c>
      <c r="L3853" s="26">
        <f>K3853*M3853</f>
        <v>840.00000000000023</v>
      </c>
      <c r="M3853" s="27">
        <v>0.35000000000000003</v>
      </c>
      <c r="O3853" s="1"/>
      <c r="P3853" s="2">
        <f>Table1[[#This Row],[Price per Unit]]+0</f>
        <v>0.60000000000000009</v>
      </c>
      <c r="Q3853" s="3">
        <f>Table1[[#This Row],[Units Sold]]-250</f>
        <v>3750</v>
      </c>
      <c r="R3853" s="5">
        <f>Table1[[#This Row],[Operating Margin]]-5%</f>
        <v>0.30000000000000004</v>
      </c>
    </row>
    <row r="3854" spans="2:18" x14ac:dyDescent="0.3">
      <c r="B3854" s="22" t="s">
        <v>10</v>
      </c>
      <c r="C3854" s="22">
        <v>1185732</v>
      </c>
      <c r="D3854" s="23">
        <v>44369</v>
      </c>
      <c r="E3854" s="22" t="s">
        <v>130</v>
      </c>
      <c r="F3854" s="22" t="s">
        <v>127</v>
      </c>
      <c r="G3854" s="22" t="s">
        <v>128</v>
      </c>
      <c r="H3854" s="22" t="s">
        <v>13</v>
      </c>
      <c r="I3854" s="24">
        <v>0.55000000000000004</v>
      </c>
      <c r="J3854" s="25">
        <v>3250</v>
      </c>
      <c r="K3854" s="26">
        <f t="shared" ref="K3854:K3857" si="1259">I3854*J3854</f>
        <v>1787.5000000000002</v>
      </c>
      <c r="L3854" s="26">
        <f t="shared" ref="L3854:L3857" si="1260">K3854*M3854</f>
        <v>446.87500000000006</v>
      </c>
      <c r="M3854" s="27">
        <v>0.25</v>
      </c>
      <c r="O3854" s="1"/>
      <c r="P3854" s="2">
        <f>Table1[[#This Row],[Price per Unit]]+0</f>
        <v>0.55000000000000004</v>
      </c>
      <c r="Q3854" s="3">
        <f>Table1[[#This Row],[Units Sold]]-250</f>
        <v>3000</v>
      </c>
      <c r="R3854" s="5">
        <f>Table1[[#This Row],[Operating Margin]]-5%</f>
        <v>0.2</v>
      </c>
    </row>
    <row r="3855" spans="2:18" x14ac:dyDescent="0.3">
      <c r="B3855" s="22" t="s">
        <v>10</v>
      </c>
      <c r="C3855" s="22">
        <v>1185732</v>
      </c>
      <c r="D3855" s="23">
        <v>44369</v>
      </c>
      <c r="E3855" s="22" t="s">
        <v>130</v>
      </c>
      <c r="F3855" s="22" t="s">
        <v>127</v>
      </c>
      <c r="G3855" s="22" t="s">
        <v>128</v>
      </c>
      <c r="H3855" s="22" t="s">
        <v>14</v>
      </c>
      <c r="I3855" s="24">
        <v>0.55000000000000004</v>
      </c>
      <c r="J3855" s="25">
        <v>3000</v>
      </c>
      <c r="K3855" s="26">
        <f t="shared" si="1259"/>
        <v>1650.0000000000002</v>
      </c>
      <c r="L3855" s="26">
        <f t="shared" si="1260"/>
        <v>412.50000000000006</v>
      </c>
      <c r="M3855" s="27">
        <v>0.25</v>
      </c>
      <c r="O3855" s="1"/>
      <c r="P3855" s="2">
        <f>Table1[[#This Row],[Price per Unit]]+0</f>
        <v>0.55000000000000004</v>
      </c>
      <c r="Q3855" s="3">
        <f>Table1[[#This Row],[Units Sold]]-250</f>
        <v>2750</v>
      </c>
      <c r="R3855" s="5">
        <f>Table1[[#This Row],[Operating Margin]]-5%</f>
        <v>0.2</v>
      </c>
    </row>
    <row r="3856" spans="2:18" x14ac:dyDescent="0.3">
      <c r="B3856" s="22" t="s">
        <v>10</v>
      </c>
      <c r="C3856" s="22">
        <v>1185732</v>
      </c>
      <c r="D3856" s="23">
        <v>44369</v>
      </c>
      <c r="E3856" s="22" t="s">
        <v>130</v>
      </c>
      <c r="F3856" s="22" t="s">
        <v>127</v>
      </c>
      <c r="G3856" s="22" t="s">
        <v>128</v>
      </c>
      <c r="H3856" s="22" t="s">
        <v>16</v>
      </c>
      <c r="I3856" s="24">
        <v>0.65</v>
      </c>
      <c r="J3856" s="25">
        <v>3000</v>
      </c>
      <c r="K3856" s="26">
        <f t="shared" si="1259"/>
        <v>1950</v>
      </c>
      <c r="L3856" s="26">
        <f t="shared" si="1260"/>
        <v>487.5</v>
      </c>
      <c r="M3856" s="27">
        <v>0.25</v>
      </c>
      <c r="O3856" s="1"/>
      <c r="P3856" s="2">
        <f>Table1[[#This Row],[Price per Unit]]+0</f>
        <v>0.65</v>
      </c>
      <c r="Q3856" s="3">
        <f>Table1[[#This Row],[Units Sold]]-250</f>
        <v>2750</v>
      </c>
      <c r="R3856" s="5">
        <f>Table1[[#This Row],[Operating Margin]]-5%</f>
        <v>0.2</v>
      </c>
    </row>
    <row r="3857" spans="2:18" x14ac:dyDescent="0.3">
      <c r="B3857" s="22" t="s">
        <v>10</v>
      </c>
      <c r="C3857" s="22">
        <v>1185732</v>
      </c>
      <c r="D3857" s="23">
        <v>44369</v>
      </c>
      <c r="E3857" s="22" t="s">
        <v>130</v>
      </c>
      <c r="F3857" s="22" t="s">
        <v>127</v>
      </c>
      <c r="G3857" s="22" t="s">
        <v>128</v>
      </c>
      <c r="H3857" s="22" t="s">
        <v>17</v>
      </c>
      <c r="I3857" s="24">
        <v>0.70000000000000007</v>
      </c>
      <c r="J3857" s="25">
        <v>4500</v>
      </c>
      <c r="K3857" s="26">
        <f t="shared" si="1259"/>
        <v>3150.0000000000005</v>
      </c>
      <c r="L3857" s="26">
        <f t="shared" si="1260"/>
        <v>945.00000000000011</v>
      </c>
      <c r="M3857" s="27">
        <v>0.3</v>
      </c>
      <c r="O3857" s="1"/>
      <c r="P3857" s="2">
        <f>Table1[[#This Row],[Price per Unit]]+0</f>
        <v>0.70000000000000007</v>
      </c>
      <c r="Q3857" s="3">
        <f>Table1[[#This Row],[Units Sold]]-250</f>
        <v>4250</v>
      </c>
      <c r="R3857" s="5">
        <f>Table1[[#This Row],[Operating Margin]]-5%</f>
        <v>0.25</v>
      </c>
    </row>
    <row r="3858" spans="2:18" x14ac:dyDescent="0.3">
      <c r="B3858" s="22" t="s">
        <v>10</v>
      </c>
      <c r="C3858" s="22">
        <v>1185732</v>
      </c>
      <c r="D3858" s="23">
        <v>44397</v>
      </c>
      <c r="E3858" s="22" t="s">
        <v>130</v>
      </c>
      <c r="F3858" s="22" t="s">
        <v>127</v>
      </c>
      <c r="G3858" s="22" t="s">
        <v>128</v>
      </c>
      <c r="H3858" s="22" t="s">
        <v>12</v>
      </c>
      <c r="I3858" s="24">
        <v>0.65</v>
      </c>
      <c r="J3858" s="25">
        <v>6750</v>
      </c>
      <c r="K3858" s="26">
        <f>I3858*J3858</f>
        <v>4387.5</v>
      </c>
      <c r="L3858" s="26">
        <f>K3858*M3858</f>
        <v>1535.6250000000002</v>
      </c>
      <c r="M3858" s="27">
        <v>0.35000000000000003</v>
      </c>
      <c r="O3858" s="1"/>
      <c r="P3858" s="2">
        <f>Table1[[#This Row],[Price per Unit]]+0</f>
        <v>0.65</v>
      </c>
      <c r="Q3858" s="3">
        <f>Table1[[#This Row],[Units Sold]]-250</f>
        <v>6500</v>
      </c>
      <c r="R3858" s="5">
        <f>Table1[[#This Row],[Operating Margin]]-5%</f>
        <v>0.30000000000000004</v>
      </c>
    </row>
    <row r="3859" spans="2:18" x14ac:dyDescent="0.3">
      <c r="B3859" s="22" t="s">
        <v>10</v>
      </c>
      <c r="C3859" s="22">
        <v>1185732</v>
      </c>
      <c r="D3859" s="23">
        <v>44397</v>
      </c>
      <c r="E3859" s="22" t="s">
        <v>130</v>
      </c>
      <c r="F3859" s="22" t="s">
        <v>127</v>
      </c>
      <c r="G3859" s="22" t="s">
        <v>128</v>
      </c>
      <c r="H3859" s="22" t="s">
        <v>15</v>
      </c>
      <c r="I3859" s="24">
        <v>0.60000000000000009</v>
      </c>
      <c r="J3859" s="25">
        <v>4250</v>
      </c>
      <c r="K3859" s="26">
        <f>I3859*J3859</f>
        <v>2550.0000000000005</v>
      </c>
      <c r="L3859" s="26">
        <f>K3859*M3859</f>
        <v>892.50000000000023</v>
      </c>
      <c r="M3859" s="27">
        <v>0.35000000000000003</v>
      </c>
      <c r="O3859" s="1"/>
      <c r="P3859" s="2">
        <f>Table1[[#This Row],[Price per Unit]]+0</f>
        <v>0.60000000000000009</v>
      </c>
      <c r="Q3859" s="3">
        <f>Table1[[#This Row],[Units Sold]]-250</f>
        <v>4000</v>
      </c>
      <c r="R3859" s="5">
        <f>Table1[[#This Row],[Operating Margin]]-5%</f>
        <v>0.30000000000000004</v>
      </c>
    </row>
    <row r="3860" spans="2:18" x14ac:dyDescent="0.3">
      <c r="B3860" s="22" t="s">
        <v>10</v>
      </c>
      <c r="C3860" s="22">
        <v>1185732</v>
      </c>
      <c r="D3860" s="23">
        <v>44397</v>
      </c>
      <c r="E3860" s="22" t="s">
        <v>130</v>
      </c>
      <c r="F3860" s="22" t="s">
        <v>127</v>
      </c>
      <c r="G3860" s="22" t="s">
        <v>128</v>
      </c>
      <c r="H3860" s="22" t="s">
        <v>13</v>
      </c>
      <c r="I3860" s="24">
        <v>0.55000000000000004</v>
      </c>
      <c r="J3860" s="25">
        <v>3500</v>
      </c>
      <c r="K3860" s="26">
        <f t="shared" ref="K3860:K3863" si="1261">I3860*J3860</f>
        <v>1925.0000000000002</v>
      </c>
      <c r="L3860" s="26">
        <f t="shared" ref="L3860:L3863" si="1262">K3860*M3860</f>
        <v>481.25000000000006</v>
      </c>
      <c r="M3860" s="27">
        <v>0.25</v>
      </c>
      <c r="O3860" s="1"/>
      <c r="P3860" s="2">
        <f>Table1[[#This Row],[Price per Unit]]+0</f>
        <v>0.55000000000000004</v>
      </c>
      <c r="Q3860" s="3">
        <f>Table1[[#This Row],[Units Sold]]-250</f>
        <v>3250</v>
      </c>
      <c r="R3860" s="5">
        <f>Table1[[#This Row],[Operating Margin]]-5%</f>
        <v>0.2</v>
      </c>
    </row>
    <row r="3861" spans="2:18" x14ac:dyDescent="0.3">
      <c r="B3861" s="22" t="s">
        <v>10</v>
      </c>
      <c r="C3861" s="22">
        <v>1185732</v>
      </c>
      <c r="D3861" s="23">
        <v>44397</v>
      </c>
      <c r="E3861" s="22" t="s">
        <v>130</v>
      </c>
      <c r="F3861" s="22" t="s">
        <v>127</v>
      </c>
      <c r="G3861" s="22" t="s">
        <v>128</v>
      </c>
      <c r="H3861" s="22" t="s">
        <v>14</v>
      </c>
      <c r="I3861" s="24">
        <v>0.55000000000000004</v>
      </c>
      <c r="J3861" s="25">
        <v>3000</v>
      </c>
      <c r="K3861" s="26">
        <f t="shared" si="1261"/>
        <v>1650.0000000000002</v>
      </c>
      <c r="L3861" s="26">
        <f t="shared" si="1262"/>
        <v>412.50000000000006</v>
      </c>
      <c r="M3861" s="27">
        <v>0.25</v>
      </c>
      <c r="O3861" s="1"/>
      <c r="P3861" s="2">
        <f>Table1[[#This Row],[Price per Unit]]+0</f>
        <v>0.55000000000000004</v>
      </c>
      <c r="Q3861" s="3">
        <f>Table1[[#This Row],[Units Sold]]-250</f>
        <v>2750</v>
      </c>
      <c r="R3861" s="5">
        <f>Table1[[#This Row],[Operating Margin]]-5%</f>
        <v>0.2</v>
      </c>
    </row>
    <row r="3862" spans="2:18" x14ac:dyDescent="0.3">
      <c r="B3862" s="22" t="s">
        <v>10</v>
      </c>
      <c r="C3862" s="22">
        <v>1185732</v>
      </c>
      <c r="D3862" s="23">
        <v>44397</v>
      </c>
      <c r="E3862" s="22" t="s">
        <v>130</v>
      </c>
      <c r="F3862" s="22" t="s">
        <v>127</v>
      </c>
      <c r="G3862" s="22" t="s">
        <v>128</v>
      </c>
      <c r="H3862" s="22" t="s">
        <v>16</v>
      </c>
      <c r="I3862" s="24">
        <v>0.65</v>
      </c>
      <c r="J3862" s="25">
        <v>3250</v>
      </c>
      <c r="K3862" s="26">
        <f t="shared" si="1261"/>
        <v>2112.5</v>
      </c>
      <c r="L3862" s="26">
        <f t="shared" si="1262"/>
        <v>528.125</v>
      </c>
      <c r="M3862" s="27">
        <v>0.25</v>
      </c>
      <c r="O3862" s="1"/>
      <c r="P3862" s="2">
        <f>Table1[[#This Row],[Price per Unit]]+0</f>
        <v>0.65</v>
      </c>
      <c r="Q3862" s="3">
        <f>Table1[[#This Row],[Units Sold]]-250</f>
        <v>3000</v>
      </c>
      <c r="R3862" s="5">
        <f>Table1[[#This Row],[Operating Margin]]-5%</f>
        <v>0.2</v>
      </c>
    </row>
    <row r="3863" spans="2:18" x14ac:dyDescent="0.3">
      <c r="B3863" s="22" t="s">
        <v>10</v>
      </c>
      <c r="C3863" s="22">
        <v>1185732</v>
      </c>
      <c r="D3863" s="23">
        <v>44397</v>
      </c>
      <c r="E3863" s="22" t="s">
        <v>130</v>
      </c>
      <c r="F3863" s="22" t="s">
        <v>127</v>
      </c>
      <c r="G3863" s="22" t="s">
        <v>128</v>
      </c>
      <c r="H3863" s="22" t="s">
        <v>17</v>
      </c>
      <c r="I3863" s="24">
        <v>0.70000000000000007</v>
      </c>
      <c r="J3863" s="25">
        <v>5000</v>
      </c>
      <c r="K3863" s="26">
        <f t="shared" si="1261"/>
        <v>3500.0000000000005</v>
      </c>
      <c r="L3863" s="26">
        <f t="shared" si="1262"/>
        <v>1050</v>
      </c>
      <c r="M3863" s="27">
        <v>0.3</v>
      </c>
      <c r="O3863" s="1"/>
      <c r="P3863" s="2">
        <f>Table1[[#This Row],[Price per Unit]]+0</f>
        <v>0.70000000000000007</v>
      </c>
      <c r="Q3863" s="3">
        <f>Table1[[#This Row],[Units Sold]]-250</f>
        <v>4750</v>
      </c>
      <c r="R3863" s="5">
        <f>Table1[[#This Row],[Operating Margin]]-5%</f>
        <v>0.25</v>
      </c>
    </row>
    <row r="3864" spans="2:18" x14ac:dyDescent="0.3">
      <c r="B3864" s="22" t="s">
        <v>10</v>
      </c>
      <c r="C3864" s="22">
        <v>1185732</v>
      </c>
      <c r="D3864" s="23">
        <v>44429</v>
      </c>
      <c r="E3864" s="22" t="s">
        <v>130</v>
      </c>
      <c r="F3864" s="22" t="s">
        <v>127</v>
      </c>
      <c r="G3864" s="22" t="s">
        <v>128</v>
      </c>
      <c r="H3864" s="22" t="s">
        <v>12</v>
      </c>
      <c r="I3864" s="24">
        <v>0.65</v>
      </c>
      <c r="J3864" s="25">
        <v>6500</v>
      </c>
      <c r="K3864" s="26">
        <f>I3864*J3864</f>
        <v>4225</v>
      </c>
      <c r="L3864" s="26">
        <f>K3864*M3864</f>
        <v>1478.7500000000002</v>
      </c>
      <c r="M3864" s="27">
        <v>0.35000000000000003</v>
      </c>
      <c r="O3864" s="1"/>
      <c r="P3864" s="2">
        <f>Table1[[#This Row],[Price per Unit]]+0</f>
        <v>0.65</v>
      </c>
      <c r="Q3864" s="3">
        <f>Table1[[#This Row],[Units Sold]]-250</f>
        <v>6250</v>
      </c>
      <c r="R3864" s="5">
        <f>Table1[[#This Row],[Operating Margin]]-5%</f>
        <v>0.30000000000000004</v>
      </c>
    </row>
    <row r="3865" spans="2:18" x14ac:dyDescent="0.3">
      <c r="B3865" s="22" t="s">
        <v>10</v>
      </c>
      <c r="C3865" s="22">
        <v>1185732</v>
      </c>
      <c r="D3865" s="23">
        <v>44429</v>
      </c>
      <c r="E3865" s="22" t="s">
        <v>130</v>
      </c>
      <c r="F3865" s="22" t="s">
        <v>127</v>
      </c>
      <c r="G3865" s="22" t="s">
        <v>128</v>
      </c>
      <c r="H3865" s="22" t="s">
        <v>15</v>
      </c>
      <c r="I3865" s="24">
        <v>0.60000000000000009</v>
      </c>
      <c r="J3865" s="25">
        <v>4250</v>
      </c>
      <c r="K3865" s="26">
        <f>I3865*J3865</f>
        <v>2550.0000000000005</v>
      </c>
      <c r="L3865" s="26">
        <f>K3865*M3865</f>
        <v>892.50000000000023</v>
      </c>
      <c r="M3865" s="27">
        <v>0.35000000000000003</v>
      </c>
      <c r="O3865" s="1"/>
      <c r="P3865" s="2">
        <f>Table1[[#This Row],[Price per Unit]]+0</f>
        <v>0.60000000000000009</v>
      </c>
      <c r="Q3865" s="3">
        <f>Table1[[#This Row],[Units Sold]]-250</f>
        <v>4000</v>
      </c>
      <c r="R3865" s="5">
        <f>Table1[[#This Row],[Operating Margin]]-5%</f>
        <v>0.30000000000000004</v>
      </c>
    </row>
    <row r="3866" spans="2:18" x14ac:dyDescent="0.3">
      <c r="B3866" s="22" t="s">
        <v>10</v>
      </c>
      <c r="C3866" s="22">
        <v>1185732</v>
      </c>
      <c r="D3866" s="23">
        <v>44429</v>
      </c>
      <c r="E3866" s="22" t="s">
        <v>130</v>
      </c>
      <c r="F3866" s="22" t="s">
        <v>127</v>
      </c>
      <c r="G3866" s="22" t="s">
        <v>128</v>
      </c>
      <c r="H3866" s="22" t="s">
        <v>13</v>
      </c>
      <c r="I3866" s="24">
        <v>0.55000000000000004</v>
      </c>
      <c r="J3866" s="25">
        <v>3500</v>
      </c>
      <c r="K3866" s="26">
        <f t="shared" ref="K3866:K3869" si="1263">I3866*J3866</f>
        <v>1925.0000000000002</v>
      </c>
      <c r="L3866" s="26">
        <f t="shared" ref="L3866:L3869" si="1264">K3866*M3866</f>
        <v>481.25000000000006</v>
      </c>
      <c r="M3866" s="27">
        <v>0.25</v>
      </c>
      <c r="O3866" s="1"/>
      <c r="P3866" s="2">
        <f>Table1[[#This Row],[Price per Unit]]+0</f>
        <v>0.55000000000000004</v>
      </c>
      <c r="Q3866" s="3">
        <f>Table1[[#This Row],[Units Sold]]-250</f>
        <v>3250</v>
      </c>
      <c r="R3866" s="5">
        <f>Table1[[#This Row],[Operating Margin]]-5%</f>
        <v>0.2</v>
      </c>
    </row>
    <row r="3867" spans="2:18" x14ac:dyDescent="0.3">
      <c r="B3867" s="22" t="s">
        <v>10</v>
      </c>
      <c r="C3867" s="22">
        <v>1185732</v>
      </c>
      <c r="D3867" s="23">
        <v>44429</v>
      </c>
      <c r="E3867" s="22" t="s">
        <v>130</v>
      </c>
      <c r="F3867" s="22" t="s">
        <v>127</v>
      </c>
      <c r="G3867" s="22" t="s">
        <v>128</v>
      </c>
      <c r="H3867" s="22" t="s">
        <v>14</v>
      </c>
      <c r="I3867" s="24">
        <v>0.55000000000000004</v>
      </c>
      <c r="J3867" s="25">
        <v>2500</v>
      </c>
      <c r="K3867" s="26">
        <f t="shared" si="1263"/>
        <v>1375</v>
      </c>
      <c r="L3867" s="26">
        <f t="shared" si="1264"/>
        <v>343.75</v>
      </c>
      <c r="M3867" s="27">
        <v>0.25</v>
      </c>
      <c r="O3867" s="1"/>
      <c r="P3867" s="2">
        <f>Table1[[#This Row],[Price per Unit]]+0</f>
        <v>0.55000000000000004</v>
      </c>
      <c r="Q3867" s="3">
        <f>Table1[[#This Row],[Units Sold]]-250</f>
        <v>2250</v>
      </c>
      <c r="R3867" s="5">
        <f>Table1[[#This Row],[Operating Margin]]-5%</f>
        <v>0.2</v>
      </c>
    </row>
    <row r="3868" spans="2:18" x14ac:dyDescent="0.3">
      <c r="B3868" s="22" t="s">
        <v>10</v>
      </c>
      <c r="C3868" s="22">
        <v>1185732</v>
      </c>
      <c r="D3868" s="23">
        <v>44429</v>
      </c>
      <c r="E3868" s="22" t="s">
        <v>130</v>
      </c>
      <c r="F3868" s="22" t="s">
        <v>127</v>
      </c>
      <c r="G3868" s="22" t="s">
        <v>128</v>
      </c>
      <c r="H3868" s="22" t="s">
        <v>16</v>
      </c>
      <c r="I3868" s="24">
        <v>0.65</v>
      </c>
      <c r="J3868" s="25">
        <v>2250</v>
      </c>
      <c r="K3868" s="26">
        <f t="shared" si="1263"/>
        <v>1462.5</v>
      </c>
      <c r="L3868" s="26">
        <f t="shared" si="1264"/>
        <v>365.625</v>
      </c>
      <c r="M3868" s="27">
        <v>0.25</v>
      </c>
      <c r="O3868" s="1"/>
      <c r="P3868" s="2">
        <f>Table1[[#This Row],[Price per Unit]]+0</f>
        <v>0.65</v>
      </c>
      <c r="Q3868" s="3">
        <f>Table1[[#This Row],[Units Sold]]-250</f>
        <v>2000</v>
      </c>
      <c r="R3868" s="5">
        <f>Table1[[#This Row],[Operating Margin]]-5%</f>
        <v>0.2</v>
      </c>
    </row>
    <row r="3869" spans="2:18" x14ac:dyDescent="0.3">
      <c r="B3869" s="22" t="s">
        <v>10</v>
      </c>
      <c r="C3869" s="22">
        <v>1185732</v>
      </c>
      <c r="D3869" s="23">
        <v>44429</v>
      </c>
      <c r="E3869" s="22" t="s">
        <v>130</v>
      </c>
      <c r="F3869" s="22" t="s">
        <v>127</v>
      </c>
      <c r="G3869" s="22" t="s">
        <v>128</v>
      </c>
      <c r="H3869" s="22" t="s">
        <v>17</v>
      </c>
      <c r="I3869" s="24">
        <v>0.70000000000000007</v>
      </c>
      <c r="J3869" s="25">
        <v>4000</v>
      </c>
      <c r="K3869" s="26">
        <f t="shared" si="1263"/>
        <v>2800.0000000000005</v>
      </c>
      <c r="L3869" s="26">
        <f t="shared" si="1264"/>
        <v>840.00000000000011</v>
      </c>
      <c r="M3869" s="27">
        <v>0.3</v>
      </c>
      <c r="O3869" s="1"/>
      <c r="P3869" s="2">
        <f>Table1[[#This Row],[Price per Unit]]+0</f>
        <v>0.70000000000000007</v>
      </c>
      <c r="Q3869" s="3">
        <f>Table1[[#This Row],[Units Sold]]-250</f>
        <v>3750</v>
      </c>
      <c r="R3869" s="5">
        <f>Table1[[#This Row],[Operating Margin]]-5%</f>
        <v>0.25</v>
      </c>
    </row>
    <row r="3870" spans="2:18" x14ac:dyDescent="0.3">
      <c r="B3870" s="22" t="s">
        <v>10</v>
      </c>
      <c r="C3870" s="22">
        <v>1185732</v>
      </c>
      <c r="D3870" s="23">
        <v>44459</v>
      </c>
      <c r="E3870" s="22" t="s">
        <v>130</v>
      </c>
      <c r="F3870" s="22" t="s">
        <v>127</v>
      </c>
      <c r="G3870" s="22" t="s">
        <v>128</v>
      </c>
      <c r="H3870" s="22" t="s">
        <v>12</v>
      </c>
      <c r="I3870" s="24">
        <v>0.65</v>
      </c>
      <c r="J3870" s="25">
        <v>5250</v>
      </c>
      <c r="K3870" s="26">
        <f>I3870*J3870</f>
        <v>3412.5</v>
      </c>
      <c r="L3870" s="26">
        <f>K3870*M3870</f>
        <v>1194.375</v>
      </c>
      <c r="M3870" s="27">
        <v>0.35000000000000003</v>
      </c>
      <c r="O3870" s="1"/>
      <c r="P3870" s="2">
        <f>Table1[[#This Row],[Price per Unit]]+0</f>
        <v>0.65</v>
      </c>
      <c r="Q3870" s="3">
        <f>Table1[[#This Row],[Units Sold]]-250</f>
        <v>5000</v>
      </c>
      <c r="R3870" s="5">
        <f>Table1[[#This Row],[Operating Margin]]-5%</f>
        <v>0.30000000000000004</v>
      </c>
    </row>
    <row r="3871" spans="2:18" x14ac:dyDescent="0.3">
      <c r="B3871" s="22" t="s">
        <v>10</v>
      </c>
      <c r="C3871" s="22">
        <v>1185732</v>
      </c>
      <c r="D3871" s="23">
        <v>44459</v>
      </c>
      <c r="E3871" s="22" t="s">
        <v>130</v>
      </c>
      <c r="F3871" s="22" t="s">
        <v>127</v>
      </c>
      <c r="G3871" s="22" t="s">
        <v>128</v>
      </c>
      <c r="H3871" s="22" t="s">
        <v>15</v>
      </c>
      <c r="I3871" s="24">
        <v>0.60000000000000009</v>
      </c>
      <c r="J3871" s="25">
        <v>3250</v>
      </c>
      <c r="K3871" s="26">
        <f>I3871*J3871</f>
        <v>1950.0000000000002</v>
      </c>
      <c r="L3871" s="26">
        <f>K3871*M3871</f>
        <v>682.50000000000011</v>
      </c>
      <c r="M3871" s="27">
        <v>0.35000000000000003</v>
      </c>
      <c r="O3871" s="1"/>
      <c r="P3871" s="2">
        <f>Table1[[#This Row],[Price per Unit]]+0</f>
        <v>0.60000000000000009</v>
      </c>
      <c r="Q3871" s="3">
        <f>Table1[[#This Row],[Units Sold]]-250</f>
        <v>3000</v>
      </c>
      <c r="R3871" s="5">
        <f>Table1[[#This Row],[Operating Margin]]-5%</f>
        <v>0.30000000000000004</v>
      </c>
    </row>
    <row r="3872" spans="2:18" x14ac:dyDescent="0.3">
      <c r="B3872" s="22" t="s">
        <v>10</v>
      </c>
      <c r="C3872" s="22">
        <v>1185732</v>
      </c>
      <c r="D3872" s="23">
        <v>44459</v>
      </c>
      <c r="E3872" s="22" t="s">
        <v>130</v>
      </c>
      <c r="F3872" s="22" t="s">
        <v>127</v>
      </c>
      <c r="G3872" s="22" t="s">
        <v>128</v>
      </c>
      <c r="H3872" s="22" t="s">
        <v>13</v>
      </c>
      <c r="I3872" s="24">
        <v>0.55000000000000004</v>
      </c>
      <c r="J3872" s="25">
        <v>2250</v>
      </c>
      <c r="K3872" s="26">
        <f t="shared" ref="K3872:K3875" si="1265">I3872*J3872</f>
        <v>1237.5</v>
      </c>
      <c r="L3872" s="26">
        <f t="shared" ref="L3872:L3875" si="1266">K3872*M3872</f>
        <v>309.375</v>
      </c>
      <c r="M3872" s="27">
        <v>0.25</v>
      </c>
      <c r="O3872" s="1"/>
      <c r="P3872" s="2">
        <f>Table1[[#This Row],[Price per Unit]]+0</f>
        <v>0.55000000000000004</v>
      </c>
      <c r="Q3872" s="3">
        <f>Table1[[#This Row],[Units Sold]]-250</f>
        <v>2000</v>
      </c>
      <c r="R3872" s="5">
        <f>Table1[[#This Row],[Operating Margin]]-5%</f>
        <v>0.2</v>
      </c>
    </row>
    <row r="3873" spans="2:18" x14ac:dyDescent="0.3">
      <c r="B3873" s="22" t="s">
        <v>10</v>
      </c>
      <c r="C3873" s="22">
        <v>1185732</v>
      </c>
      <c r="D3873" s="23">
        <v>44459</v>
      </c>
      <c r="E3873" s="22" t="s">
        <v>130</v>
      </c>
      <c r="F3873" s="22" t="s">
        <v>127</v>
      </c>
      <c r="G3873" s="22" t="s">
        <v>128</v>
      </c>
      <c r="H3873" s="22" t="s">
        <v>14</v>
      </c>
      <c r="I3873" s="24">
        <v>0.55000000000000004</v>
      </c>
      <c r="J3873" s="25">
        <v>2000</v>
      </c>
      <c r="K3873" s="26">
        <f t="shared" si="1265"/>
        <v>1100</v>
      </c>
      <c r="L3873" s="26">
        <f t="shared" si="1266"/>
        <v>275</v>
      </c>
      <c r="M3873" s="27">
        <v>0.25</v>
      </c>
      <c r="O3873" s="1"/>
      <c r="P3873" s="2">
        <f>Table1[[#This Row],[Price per Unit]]+0</f>
        <v>0.55000000000000004</v>
      </c>
      <c r="Q3873" s="3">
        <f>Table1[[#This Row],[Units Sold]]-250</f>
        <v>1750</v>
      </c>
      <c r="R3873" s="5">
        <f>Table1[[#This Row],[Operating Margin]]-5%</f>
        <v>0.2</v>
      </c>
    </row>
    <row r="3874" spans="2:18" x14ac:dyDescent="0.3">
      <c r="B3874" s="22" t="s">
        <v>10</v>
      </c>
      <c r="C3874" s="22">
        <v>1185732</v>
      </c>
      <c r="D3874" s="23">
        <v>44459</v>
      </c>
      <c r="E3874" s="22" t="s">
        <v>130</v>
      </c>
      <c r="F3874" s="22" t="s">
        <v>127</v>
      </c>
      <c r="G3874" s="22" t="s">
        <v>128</v>
      </c>
      <c r="H3874" s="22" t="s">
        <v>16</v>
      </c>
      <c r="I3874" s="24">
        <v>0.65</v>
      </c>
      <c r="J3874" s="25">
        <v>2000</v>
      </c>
      <c r="K3874" s="26">
        <f t="shared" si="1265"/>
        <v>1300</v>
      </c>
      <c r="L3874" s="26">
        <f t="shared" si="1266"/>
        <v>325</v>
      </c>
      <c r="M3874" s="27">
        <v>0.25</v>
      </c>
      <c r="O3874" s="1"/>
      <c r="P3874" s="2">
        <f>Table1[[#This Row],[Price per Unit]]+0</f>
        <v>0.65</v>
      </c>
      <c r="Q3874" s="3">
        <f>Table1[[#This Row],[Units Sold]]-250</f>
        <v>1750</v>
      </c>
      <c r="R3874" s="5">
        <f>Table1[[#This Row],[Operating Margin]]-5%</f>
        <v>0.2</v>
      </c>
    </row>
    <row r="3875" spans="2:18" x14ac:dyDescent="0.3">
      <c r="B3875" s="22" t="s">
        <v>10</v>
      </c>
      <c r="C3875" s="22">
        <v>1185732</v>
      </c>
      <c r="D3875" s="23">
        <v>44459</v>
      </c>
      <c r="E3875" s="22" t="s">
        <v>130</v>
      </c>
      <c r="F3875" s="22" t="s">
        <v>127</v>
      </c>
      <c r="G3875" s="22" t="s">
        <v>128</v>
      </c>
      <c r="H3875" s="22" t="s">
        <v>17</v>
      </c>
      <c r="I3875" s="24">
        <v>0.70000000000000007</v>
      </c>
      <c r="J3875" s="25">
        <v>3000</v>
      </c>
      <c r="K3875" s="26">
        <f t="shared" si="1265"/>
        <v>2100</v>
      </c>
      <c r="L3875" s="26">
        <f t="shared" si="1266"/>
        <v>630</v>
      </c>
      <c r="M3875" s="27">
        <v>0.3</v>
      </c>
      <c r="O3875" s="1"/>
      <c r="P3875" s="2">
        <f>Table1[[#This Row],[Price per Unit]]+0</f>
        <v>0.70000000000000007</v>
      </c>
      <c r="Q3875" s="3">
        <f>Table1[[#This Row],[Units Sold]]-250</f>
        <v>2750</v>
      </c>
      <c r="R3875" s="5">
        <f>Table1[[#This Row],[Operating Margin]]-5%</f>
        <v>0.25</v>
      </c>
    </row>
    <row r="3876" spans="2:18" x14ac:dyDescent="0.3">
      <c r="B3876" s="22" t="s">
        <v>10</v>
      </c>
      <c r="C3876" s="22">
        <v>1185732</v>
      </c>
      <c r="D3876" s="23">
        <v>44491</v>
      </c>
      <c r="E3876" s="22" t="s">
        <v>130</v>
      </c>
      <c r="F3876" s="22" t="s">
        <v>127</v>
      </c>
      <c r="G3876" s="22" t="s">
        <v>128</v>
      </c>
      <c r="H3876" s="22" t="s">
        <v>12</v>
      </c>
      <c r="I3876" s="24">
        <v>0.70000000000000007</v>
      </c>
      <c r="J3876" s="25">
        <v>4500</v>
      </c>
      <c r="K3876" s="26">
        <f>I3876*J3876</f>
        <v>3150.0000000000005</v>
      </c>
      <c r="L3876" s="26">
        <f>K3876*M3876</f>
        <v>1102.5000000000002</v>
      </c>
      <c r="M3876" s="27">
        <v>0.35000000000000003</v>
      </c>
      <c r="O3876" s="1"/>
      <c r="P3876" s="2">
        <f>Table1[[#This Row],[Price per Unit]]+0</f>
        <v>0.70000000000000007</v>
      </c>
      <c r="Q3876" s="3">
        <f>Table1[[#This Row],[Units Sold]]-250</f>
        <v>4250</v>
      </c>
      <c r="R3876" s="5">
        <f>Table1[[#This Row],[Operating Margin]]-5%</f>
        <v>0.30000000000000004</v>
      </c>
    </row>
    <row r="3877" spans="2:18" x14ac:dyDescent="0.3">
      <c r="B3877" s="22" t="s">
        <v>10</v>
      </c>
      <c r="C3877" s="22">
        <v>1185732</v>
      </c>
      <c r="D3877" s="23">
        <v>44491</v>
      </c>
      <c r="E3877" s="22" t="s">
        <v>130</v>
      </c>
      <c r="F3877" s="22" t="s">
        <v>127</v>
      </c>
      <c r="G3877" s="22" t="s">
        <v>128</v>
      </c>
      <c r="H3877" s="22" t="s">
        <v>15</v>
      </c>
      <c r="I3877" s="24">
        <v>0.65000000000000013</v>
      </c>
      <c r="J3877" s="25">
        <v>2750</v>
      </c>
      <c r="K3877" s="26">
        <f>I3877*J3877</f>
        <v>1787.5000000000005</v>
      </c>
      <c r="L3877" s="26">
        <f>K3877*M3877</f>
        <v>625.62500000000023</v>
      </c>
      <c r="M3877" s="27">
        <v>0.35000000000000003</v>
      </c>
      <c r="O3877" s="1"/>
      <c r="P3877" s="2">
        <f>Table1[[#This Row],[Price per Unit]]+0</f>
        <v>0.65000000000000013</v>
      </c>
      <c r="Q3877" s="3">
        <f>Table1[[#This Row],[Units Sold]]-250</f>
        <v>2500</v>
      </c>
      <c r="R3877" s="5">
        <f>Table1[[#This Row],[Operating Margin]]-5%</f>
        <v>0.30000000000000004</v>
      </c>
    </row>
    <row r="3878" spans="2:18" x14ac:dyDescent="0.3">
      <c r="B3878" s="22" t="s">
        <v>10</v>
      </c>
      <c r="C3878" s="22">
        <v>1185732</v>
      </c>
      <c r="D3878" s="23">
        <v>44491</v>
      </c>
      <c r="E3878" s="22" t="s">
        <v>130</v>
      </c>
      <c r="F3878" s="22" t="s">
        <v>127</v>
      </c>
      <c r="G3878" s="22" t="s">
        <v>128</v>
      </c>
      <c r="H3878" s="22" t="s">
        <v>13</v>
      </c>
      <c r="I3878" s="24">
        <v>0.65000000000000013</v>
      </c>
      <c r="J3878" s="25">
        <v>1750</v>
      </c>
      <c r="K3878" s="26">
        <f t="shared" ref="K3878:K3881" si="1267">I3878*J3878</f>
        <v>1137.5000000000002</v>
      </c>
      <c r="L3878" s="26">
        <f t="shared" ref="L3878:L3881" si="1268">K3878*M3878</f>
        <v>284.37500000000006</v>
      </c>
      <c r="M3878" s="27">
        <v>0.25</v>
      </c>
      <c r="O3878" s="1"/>
      <c r="P3878" s="2">
        <f>Table1[[#This Row],[Price per Unit]]+0</f>
        <v>0.65000000000000013</v>
      </c>
      <c r="Q3878" s="3">
        <f>Table1[[#This Row],[Units Sold]]-250</f>
        <v>1500</v>
      </c>
      <c r="R3878" s="5">
        <f>Table1[[#This Row],[Operating Margin]]-5%</f>
        <v>0.2</v>
      </c>
    </row>
    <row r="3879" spans="2:18" x14ac:dyDescent="0.3">
      <c r="B3879" s="22" t="s">
        <v>10</v>
      </c>
      <c r="C3879" s="22">
        <v>1185732</v>
      </c>
      <c r="D3879" s="23">
        <v>44491</v>
      </c>
      <c r="E3879" s="22" t="s">
        <v>130</v>
      </c>
      <c r="F3879" s="22" t="s">
        <v>127</v>
      </c>
      <c r="G3879" s="22" t="s">
        <v>128</v>
      </c>
      <c r="H3879" s="22" t="s">
        <v>14</v>
      </c>
      <c r="I3879" s="24">
        <v>0.65000000000000013</v>
      </c>
      <c r="J3879" s="25">
        <v>1500</v>
      </c>
      <c r="K3879" s="26">
        <f t="shared" si="1267"/>
        <v>975.00000000000023</v>
      </c>
      <c r="L3879" s="26">
        <f t="shared" si="1268"/>
        <v>243.75000000000006</v>
      </c>
      <c r="M3879" s="27">
        <v>0.25</v>
      </c>
      <c r="O3879" s="1"/>
      <c r="P3879" s="2">
        <f>Table1[[#This Row],[Price per Unit]]+0</f>
        <v>0.65000000000000013</v>
      </c>
      <c r="Q3879" s="3">
        <f>Table1[[#This Row],[Units Sold]]-250</f>
        <v>1250</v>
      </c>
      <c r="R3879" s="5">
        <f>Table1[[#This Row],[Operating Margin]]-5%</f>
        <v>0.2</v>
      </c>
    </row>
    <row r="3880" spans="2:18" x14ac:dyDescent="0.3">
      <c r="B3880" s="22" t="s">
        <v>10</v>
      </c>
      <c r="C3880" s="22">
        <v>1185732</v>
      </c>
      <c r="D3880" s="23">
        <v>44491</v>
      </c>
      <c r="E3880" s="22" t="s">
        <v>130</v>
      </c>
      <c r="F3880" s="22" t="s">
        <v>127</v>
      </c>
      <c r="G3880" s="22" t="s">
        <v>128</v>
      </c>
      <c r="H3880" s="22" t="s">
        <v>16</v>
      </c>
      <c r="I3880" s="24">
        <v>0.75000000000000011</v>
      </c>
      <c r="J3880" s="25">
        <v>1500</v>
      </c>
      <c r="K3880" s="26">
        <f t="shared" si="1267"/>
        <v>1125.0000000000002</v>
      </c>
      <c r="L3880" s="26">
        <f t="shared" si="1268"/>
        <v>281.25000000000006</v>
      </c>
      <c r="M3880" s="27">
        <v>0.25</v>
      </c>
      <c r="O3880" s="1"/>
      <c r="P3880" s="2">
        <f>Table1[[#This Row],[Price per Unit]]+0</f>
        <v>0.75000000000000011</v>
      </c>
      <c r="Q3880" s="3">
        <f>Table1[[#This Row],[Units Sold]]-250</f>
        <v>1250</v>
      </c>
      <c r="R3880" s="5">
        <f>Table1[[#This Row],[Operating Margin]]-5%</f>
        <v>0.2</v>
      </c>
    </row>
    <row r="3881" spans="2:18" x14ac:dyDescent="0.3">
      <c r="B3881" s="22" t="s">
        <v>10</v>
      </c>
      <c r="C3881" s="22">
        <v>1185732</v>
      </c>
      <c r="D3881" s="23">
        <v>44491</v>
      </c>
      <c r="E3881" s="22" t="s">
        <v>130</v>
      </c>
      <c r="F3881" s="22" t="s">
        <v>127</v>
      </c>
      <c r="G3881" s="22" t="s">
        <v>128</v>
      </c>
      <c r="H3881" s="22" t="s">
        <v>17</v>
      </c>
      <c r="I3881" s="24">
        <v>0.8</v>
      </c>
      <c r="J3881" s="25">
        <v>2750</v>
      </c>
      <c r="K3881" s="26">
        <f t="shared" si="1267"/>
        <v>2200</v>
      </c>
      <c r="L3881" s="26">
        <f t="shared" si="1268"/>
        <v>660</v>
      </c>
      <c r="M3881" s="27">
        <v>0.3</v>
      </c>
      <c r="O3881" s="1"/>
      <c r="P3881" s="2">
        <f>Table1[[#This Row],[Price per Unit]]+0</f>
        <v>0.8</v>
      </c>
      <c r="Q3881" s="3">
        <f>Table1[[#This Row],[Units Sold]]-250</f>
        <v>2500</v>
      </c>
      <c r="R3881" s="5">
        <f>Table1[[#This Row],[Operating Margin]]-5%</f>
        <v>0.25</v>
      </c>
    </row>
    <row r="3882" spans="2:18" x14ac:dyDescent="0.3">
      <c r="B3882" s="22" t="s">
        <v>10</v>
      </c>
      <c r="C3882" s="22">
        <v>1185732</v>
      </c>
      <c r="D3882" s="23">
        <v>44521</v>
      </c>
      <c r="E3882" s="22" t="s">
        <v>130</v>
      </c>
      <c r="F3882" s="22" t="s">
        <v>127</v>
      </c>
      <c r="G3882" s="22" t="s">
        <v>128</v>
      </c>
      <c r="H3882" s="22" t="s">
        <v>12</v>
      </c>
      <c r="I3882" s="24">
        <v>0.75000000000000011</v>
      </c>
      <c r="J3882" s="25">
        <v>4250</v>
      </c>
      <c r="K3882" s="26">
        <f>I3882*J3882</f>
        <v>3187.5000000000005</v>
      </c>
      <c r="L3882" s="26">
        <f>K3882*M3882</f>
        <v>1115.6250000000002</v>
      </c>
      <c r="M3882" s="27">
        <v>0.35000000000000003</v>
      </c>
      <c r="O3882" s="1"/>
      <c r="P3882" s="2">
        <f>Table1[[#This Row],[Price per Unit]]+0</f>
        <v>0.75000000000000011</v>
      </c>
      <c r="Q3882" s="3">
        <f>Table1[[#This Row],[Units Sold]]-250</f>
        <v>4000</v>
      </c>
      <c r="R3882" s="5">
        <f>Table1[[#This Row],[Operating Margin]]-5%</f>
        <v>0.30000000000000004</v>
      </c>
    </row>
    <row r="3883" spans="2:18" x14ac:dyDescent="0.3">
      <c r="B3883" s="22" t="s">
        <v>10</v>
      </c>
      <c r="C3883" s="22">
        <v>1185732</v>
      </c>
      <c r="D3883" s="23">
        <v>44521</v>
      </c>
      <c r="E3883" s="22" t="s">
        <v>130</v>
      </c>
      <c r="F3883" s="22" t="s">
        <v>127</v>
      </c>
      <c r="G3883" s="22" t="s">
        <v>128</v>
      </c>
      <c r="H3883" s="22" t="s">
        <v>15</v>
      </c>
      <c r="I3883" s="24">
        <v>0.65000000000000013</v>
      </c>
      <c r="J3883" s="25">
        <v>3000</v>
      </c>
      <c r="K3883" s="26">
        <f>I3883*J3883</f>
        <v>1950.0000000000005</v>
      </c>
      <c r="L3883" s="26">
        <f>K3883*M3883</f>
        <v>682.50000000000023</v>
      </c>
      <c r="M3883" s="27">
        <v>0.35000000000000003</v>
      </c>
      <c r="O3883" s="1"/>
      <c r="P3883" s="2">
        <f>Table1[[#This Row],[Price per Unit]]+0</f>
        <v>0.65000000000000013</v>
      </c>
      <c r="Q3883" s="3">
        <f>Table1[[#This Row],[Units Sold]]-250</f>
        <v>2750</v>
      </c>
      <c r="R3883" s="5">
        <f>Table1[[#This Row],[Operating Margin]]-5%</f>
        <v>0.30000000000000004</v>
      </c>
    </row>
    <row r="3884" spans="2:18" x14ac:dyDescent="0.3">
      <c r="B3884" s="22" t="s">
        <v>10</v>
      </c>
      <c r="C3884" s="22">
        <v>1185732</v>
      </c>
      <c r="D3884" s="23">
        <v>44521</v>
      </c>
      <c r="E3884" s="22" t="s">
        <v>130</v>
      </c>
      <c r="F3884" s="22" t="s">
        <v>127</v>
      </c>
      <c r="G3884" s="22" t="s">
        <v>128</v>
      </c>
      <c r="H3884" s="22" t="s">
        <v>13</v>
      </c>
      <c r="I3884" s="24">
        <v>0.65000000000000013</v>
      </c>
      <c r="J3884" s="25">
        <v>3200</v>
      </c>
      <c r="K3884" s="26">
        <f t="shared" ref="K3884:K3887" si="1269">I3884*J3884</f>
        <v>2080.0000000000005</v>
      </c>
      <c r="L3884" s="26">
        <f t="shared" ref="L3884:L3887" si="1270">K3884*M3884</f>
        <v>520.00000000000011</v>
      </c>
      <c r="M3884" s="27">
        <v>0.25</v>
      </c>
      <c r="O3884" s="1"/>
      <c r="P3884" s="2">
        <f>Table1[[#This Row],[Price per Unit]]+0</f>
        <v>0.65000000000000013</v>
      </c>
      <c r="Q3884" s="3">
        <f>Table1[[#This Row],[Units Sold]]-250</f>
        <v>2950</v>
      </c>
      <c r="R3884" s="5">
        <f>Table1[[#This Row],[Operating Margin]]-5%</f>
        <v>0.2</v>
      </c>
    </row>
    <row r="3885" spans="2:18" x14ac:dyDescent="0.3">
      <c r="B3885" s="22" t="s">
        <v>10</v>
      </c>
      <c r="C3885" s="22">
        <v>1185732</v>
      </c>
      <c r="D3885" s="23">
        <v>44521</v>
      </c>
      <c r="E3885" s="22" t="s">
        <v>130</v>
      </c>
      <c r="F3885" s="22" t="s">
        <v>127</v>
      </c>
      <c r="G3885" s="22" t="s">
        <v>128</v>
      </c>
      <c r="H3885" s="22" t="s">
        <v>14</v>
      </c>
      <c r="I3885" s="24">
        <v>0.65000000000000013</v>
      </c>
      <c r="J3885" s="25">
        <v>3000</v>
      </c>
      <c r="K3885" s="26">
        <f t="shared" si="1269"/>
        <v>1950.0000000000005</v>
      </c>
      <c r="L3885" s="26">
        <f t="shared" si="1270"/>
        <v>487.50000000000011</v>
      </c>
      <c r="M3885" s="27">
        <v>0.25</v>
      </c>
      <c r="O3885" s="1"/>
      <c r="P3885" s="2">
        <f>Table1[[#This Row],[Price per Unit]]+0</f>
        <v>0.65000000000000013</v>
      </c>
      <c r="Q3885" s="3">
        <f>Table1[[#This Row],[Units Sold]]-250</f>
        <v>2750</v>
      </c>
      <c r="R3885" s="5">
        <f>Table1[[#This Row],[Operating Margin]]-5%</f>
        <v>0.2</v>
      </c>
    </row>
    <row r="3886" spans="2:18" x14ac:dyDescent="0.3">
      <c r="B3886" s="22" t="s">
        <v>10</v>
      </c>
      <c r="C3886" s="22">
        <v>1185732</v>
      </c>
      <c r="D3886" s="23">
        <v>44521</v>
      </c>
      <c r="E3886" s="22" t="s">
        <v>130</v>
      </c>
      <c r="F3886" s="22" t="s">
        <v>127</v>
      </c>
      <c r="G3886" s="22" t="s">
        <v>128</v>
      </c>
      <c r="H3886" s="22" t="s">
        <v>16</v>
      </c>
      <c r="I3886" s="24">
        <v>0.75000000000000011</v>
      </c>
      <c r="J3886" s="25">
        <v>2750</v>
      </c>
      <c r="K3886" s="26">
        <f t="shared" si="1269"/>
        <v>2062.5000000000005</v>
      </c>
      <c r="L3886" s="26">
        <f t="shared" si="1270"/>
        <v>515.62500000000011</v>
      </c>
      <c r="M3886" s="27">
        <v>0.25</v>
      </c>
      <c r="O3886" s="1"/>
      <c r="P3886" s="2">
        <f>Table1[[#This Row],[Price per Unit]]+0</f>
        <v>0.75000000000000011</v>
      </c>
      <c r="Q3886" s="3">
        <f>Table1[[#This Row],[Units Sold]]-250</f>
        <v>2500</v>
      </c>
      <c r="R3886" s="5">
        <f>Table1[[#This Row],[Operating Margin]]-5%</f>
        <v>0.2</v>
      </c>
    </row>
    <row r="3887" spans="2:18" x14ac:dyDescent="0.3">
      <c r="B3887" s="22" t="s">
        <v>10</v>
      </c>
      <c r="C3887" s="22">
        <v>1185732</v>
      </c>
      <c r="D3887" s="23">
        <v>44521</v>
      </c>
      <c r="E3887" s="22" t="s">
        <v>130</v>
      </c>
      <c r="F3887" s="22" t="s">
        <v>127</v>
      </c>
      <c r="G3887" s="22" t="s">
        <v>128</v>
      </c>
      <c r="H3887" s="22" t="s">
        <v>17</v>
      </c>
      <c r="I3887" s="24">
        <v>0.8</v>
      </c>
      <c r="J3887" s="25">
        <v>3750</v>
      </c>
      <c r="K3887" s="26">
        <f t="shared" si="1269"/>
        <v>3000</v>
      </c>
      <c r="L3887" s="26">
        <f t="shared" si="1270"/>
        <v>900</v>
      </c>
      <c r="M3887" s="27">
        <v>0.3</v>
      </c>
      <c r="O3887" s="1"/>
      <c r="P3887" s="2">
        <f>Table1[[#This Row],[Price per Unit]]+0</f>
        <v>0.8</v>
      </c>
      <c r="Q3887" s="3">
        <f>Table1[[#This Row],[Units Sold]]-250</f>
        <v>3500</v>
      </c>
      <c r="R3887" s="5">
        <f>Table1[[#This Row],[Operating Margin]]-5%</f>
        <v>0.25</v>
      </c>
    </row>
    <row r="3888" spans="2:18" x14ac:dyDescent="0.3">
      <c r="B3888" s="22" t="s">
        <v>10</v>
      </c>
      <c r="C3888" s="22">
        <v>1185732</v>
      </c>
      <c r="D3888" s="23">
        <v>44550</v>
      </c>
      <c r="E3888" s="22" t="s">
        <v>130</v>
      </c>
      <c r="F3888" s="22" t="s">
        <v>127</v>
      </c>
      <c r="G3888" s="22" t="s">
        <v>128</v>
      </c>
      <c r="H3888" s="22" t="s">
        <v>12</v>
      </c>
      <c r="I3888" s="24">
        <v>0.75000000000000011</v>
      </c>
      <c r="J3888" s="25">
        <v>6000</v>
      </c>
      <c r="K3888" s="26">
        <f>I3888*J3888</f>
        <v>4500.0000000000009</v>
      </c>
      <c r="L3888" s="26">
        <f>K3888*M3888</f>
        <v>1575.0000000000005</v>
      </c>
      <c r="M3888" s="27">
        <v>0.35000000000000003</v>
      </c>
      <c r="O3888" s="1"/>
      <c r="P3888" s="2">
        <f>Table1[[#This Row],[Price per Unit]]+0</f>
        <v>0.75000000000000011</v>
      </c>
      <c r="Q3888" s="3">
        <f>Table1[[#This Row],[Units Sold]]-250</f>
        <v>5750</v>
      </c>
      <c r="R3888" s="5">
        <f>Table1[[#This Row],[Operating Margin]]-5%</f>
        <v>0.30000000000000004</v>
      </c>
    </row>
    <row r="3889" spans="2:18" x14ac:dyDescent="0.3">
      <c r="B3889" s="22" t="s">
        <v>10</v>
      </c>
      <c r="C3889" s="22">
        <v>1185732</v>
      </c>
      <c r="D3889" s="23">
        <v>44550</v>
      </c>
      <c r="E3889" s="22" t="s">
        <v>130</v>
      </c>
      <c r="F3889" s="22" t="s">
        <v>127</v>
      </c>
      <c r="G3889" s="22" t="s">
        <v>128</v>
      </c>
      <c r="H3889" s="22" t="s">
        <v>15</v>
      </c>
      <c r="I3889" s="24">
        <v>0.65000000000000013</v>
      </c>
      <c r="J3889" s="25">
        <v>4000</v>
      </c>
      <c r="K3889" s="26">
        <f>I3889*J3889</f>
        <v>2600.0000000000005</v>
      </c>
      <c r="L3889" s="26">
        <f>K3889*M3889</f>
        <v>910.00000000000023</v>
      </c>
      <c r="M3889" s="27">
        <v>0.35000000000000003</v>
      </c>
      <c r="O3889" s="1"/>
      <c r="P3889" s="2">
        <f>Table1[[#This Row],[Price per Unit]]+0</f>
        <v>0.65000000000000013</v>
      </c>
      <c r="Q3889" s="3">
        <f>Table1[[#This Row],[Units Sold]]-250</f>
        <v>3750</v>
      </c>
      <c r="R3889" s="5">
        <f>Table1[[#This Row],[Operating Margin]]-5%</f>
        <v>0.30000000000000004</v>
      </c>
    </row>
    <row r="3890" spans="2:18" x14ac:dyDescent="0.3">
      <c r="B3890" s="22" t="s">
        <v>10</v>
      </c>
      <c r="C3890" s="22">
        <v>1185732</v>
      </c>
      <c r="D3890" s="23">
        <v>44550</v>
      </c>
      <c r="E3890" s="22" t="s">
        <v>130</v>
      </c>
      <c r="F3890" s="22" t="s">
        <v>127</v>
      </c>
      <c r="G3890" s="22" t="s">
        <v>128</v>
      </c>
      <c r="H3890" s="22" t="s">
        <v>13</v>
      </c>
      <c r="I3890" s="24">
        <v>0.65000000000000013</v>
      </c>
      <c r="J3890" s="25">
        <v>3750</v>
      </c>
      <c r="K3890" s="26">
        <f t="shared" ref="K3890:K3893" si="1271">I3890*J3890</f>
        <v>2437.5000000000005</v>
      </c>
      <c r="L3890" s="26">
        <f t="shared" ref="L3890:L3893" si="1272">K3890*M3890</f>
        <v>609.37500000000011</v>
      </c>
      <c r="M3890" s="27">
        <v>0.25</v>
      </c>
      <c r="O3890" s="1"/>
      <c r="P3890" s="2">
        <f>Table1[[#This Row],[Price per Unit]]+0</f>
        <v>0.65000000000000013</v>
      </c>
      <c r="Q3890" s="3">
        <f>Table1[[#This Row],[Units Sold]]-250</f>
        <v>3500</v>
      </c>
      <c r="R3890" s="5">
        <f>Table1[[#This Row],[Operating Margin]]-5%</f>
        <v>0.2</v>
      </c>
    </row>
    <row r="3891" spans="2:18" x14ac:dyDescent="0.3">
      <c r="B3891" s="22" t="s">
        <v>10</v>
      </c>
      <c r="C3891" s="22">
        <v>1185732</v>
      </c>
      <c r="D3891" s="23">
        <v>44550</v>
      </c>
      <c r="E3891" s="22" t="s">
        <v>130</v>
      </c>
      <c r="F3891" s="22" t="s">
        <v>127</v>
      </c>
      <c r="G3891" s="22" t="s">
        <v>128</v>
      </c>
      <c r="H3891" s="22" t="s">
        <v>14</v>
      </c>
      <c r="I3891" s="24">
        <v>0.65000000000000013</v>
      </c>
      <c r="J3891" s="25">
        <v>3250</v>
      </c>
      <c r="K3891" s="26">
        <f t="shared" si="1271"/>
        <v>2112.5000000000005</v>
      </c>
      <c r="L3891" s="26">
        <f t="shared" si="1272"/>
        <v>528.12500000000011</v>
      </c>
      <c r="M3891" s="27">
        <v>0.25</v>
      </c>
      <c r="O3891" s="1"/>
      <c r="P3891" s="2">
        <f>Table1[[#This Row],[Price per Unit]]+0</f>
        <v>0.65000000000000013</v>
      </c>
      <c r="Q3891" s="3">
        <f>Table1[[#This Row],[Units Sold]]-250</f>
        <v>3000</v>
      </c>
      <c r="R3891" s="5">
        <f>Table1[[#This Row],[Operating Margin]]-5%</f>
        <v>0.2</v>
      </c>
    </row>
    <row r="3892" spans="2:18" x14ac:dyDescent="0.3">
      <c r="B3892" s="22" t="s">
        <v>10</v>
      </c>
      <c r="C3892" s="22">
        <v>1185732</v>
      </c>
      <c r="D3892" s="23">
        <v>44550</v>
      </c>
      <c r="E3892" s="22" t="s">
        <v>130</v>
      </c>
      <c r="F3892" s="22" t="s">
        <v>127</v>
      </c>
      <c r="G3892" s="22" t="s">
        <v>128</v>
      </c>
      <c r="H3892" s="22" t="s">
        <v>16</v>
      </c>
      <c r="I3892" s="24">
        <v>0.75000000000000011</v>
      </c>
      <c r="J3892" s="25">
        <v>3250</v>
      </c>
      <c r="K3892" s="26">
        <f t="shared" si="1271"/>
        <v>2437.5000000000005</v>
      </c>
      <c r="L3892" s="26">
        <f t="shared" si="1272"/>
        <v>609.37500000000011</v>
      </c>
      <c r="M3892" s="27">
        <v>0.25</v>
      </c>
      <c r="O3892" s="1"/>
      <c r="P3892" s="2">
        <f>Table1[[#This Row],[Price per Unit]]+0</f>
        <v>0.75000000000000011</v>
      </c>
      <c r="Q3892" s="3">
        <f>Table1[[#This Row],[Units Sold]]-250</f>
        <v>3000</v>
      </c>
      <c r="R3892" s="5">
        <f>Table1[[#This Row],[Operating Margin]]-5%</f>
        <v>0.2</v>
      </c>
    </row>
    <row r="3893" spans="2:18" x14ac:dyDescent="0.3">
      <c r="B3893" s="22" t="s">
        <v>10</v>
      </c>
      <c r="C3893" s="22">
        <v>1185732</v>
      </c>
      <c r="D3893" s="23">
        <v>44550</v>
      </c>
      <c r="E3893" s="22" t="s">
        <v>130</v>
      </c>
      <c r="F3893" s="22" t="s">
        <v>127</v>
      </c>
      <c r="G3893" s="22" t="s">
        <v>128</v>
      </c>
      <c r="H3893" s="22" t="s">
        <v>17</v>
      </c>
      <c r="I3893" s="24">
        <v>0.8</v>
      </c>
      <c r="J3893" s="25">
        <v>4250</v>
      </c>
      <c r="K3893" s="26">
        <f t="shared" si="1271"/>
        <v>3400</v>
      </c>
      <c r="L3893" s="26">
        <f t="shared" si="1272"/>
        <v>1020</v>
      </c>
      <c r="M3893" s="27">
        <v>0.3</v>
      </c>
      <c r="O3893" s="1"/>
      <c r="P3893" s="2">
        <f>Table1[[#This Row],[Price per Unit]]+0</f>
        <v>0.8</v>
      </c>
      <c r="Q3893" s="3">
        <f>Table1[[#This Row],[Units Sold]]-250</f>
        <v>4000</v>
      </c>
      <c r="R3893" s="5">
        <f>Table1[[#This Row],[Operating Margin]]-5%</f>
        <v>0.25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E0965-A34B-4881-90F4-D70CDEFFD783}">
  <dimension ref="B1:AI6"/>
  <sheetViews>
    <sheetView showGridLines="0" tabSelected="1" zoomScale="85" zoomScaleNormal="85" workbookViewId="0">
      <selection activeCell="Q3" sqref="Q3"/>
    </sheetView>
  </sheetViews>
  <sheetFormatPr defaultColWidth="8.6640625" defaultRowHeight="14.4" x14ac:dyDescent="0.3"/>
  <cols>
    <col min="1" max="2" width="8.6640625" style="28"/>
    <col min="3" max="3" width="12" style="28" customWidth="1"/>
    <col min="4" max="4" width="4.44140625" style="28" customWidth="1"/>
    <col min="5" max="10" width="8.6640625" style="28"/>
    <col min="11" max="11" width="18" style="28" customWidth="1"/>
    <col min="12" max="12" width="3.33203125" style="28" customWidth="1"/>
    <col min="13" max="13" width="8.6640625" style="28"/>
    <col min="14" max="14" width="11.33203125" style="28" customWidth="1"/>
    <col min="15" max="15" width="3.33203125" style="28" customWidth="1"/>
    <col min="16" max="16" width="8.6640625" style="28"/>
    <col min="17" max="17" width="13" style="28" customWidth="1"/>
    <col min="18" max="18" width="3.33203125" style="28" customWidth="1"/>
    <col min="19" max="20" width="11.77734375" style="28" customWidth="1"/>
    <col min="21" max="21" width="3.33203125" style="28" customWidth="1"/>
    <col min="22" max="22" width="12.77734375" style="28" customWidth="1"/>
    <col min="23" max="23" width="17.77734375" style="28" customWidth="1"/>
    <col min="24" max="16384" width="8.6640625" style="28"/>
  </cols>
  <sheetData>
    <row r="1" spans="2:35" s="10" customFormat="1" ht="27.6" customHeight="1" x14ac:dyDescent="0.35">
      <c r="B1" s="32" t="s">
        <v>129</v>
      </c>
      <c r="C1" s="32"/>
      <c r="D1" s="32"/>
      <c r="E1" s="32"/>
      <c r="F1" s="32"/>
      <c r="G1" s="32"/>
      <c r="H1" s="32"/>
      <c r="I1" s="32"/>
      <c r="J1" s="32"/>
      <c r="K1" s="32"/>
      <c r="L1" s="21"/>
      <c r="M1" s="33" t="s">
        <v>9</v>
      </c>
      <c r="N1" s="33"/>
      <c r="O1" s="13"/>
      <c r="P1" s="31" t="s">
        <v>136</v>
      </c>
      <c r="Q1" s="31"/>
      <c r="R1" s="12"/>
      <c r="S1" s="31" t="s">
        <v>137</v>
      </c>
      <c r="T1" s="31"/>
      <c r="U1" s="11"/>
      <c r="V1" s="31" t="s">
        <v>138</v>
      </c>
      <c r="W1" s="31"/>
      <c r="X1" s="12"/>
      <c r="Y1" s="12"/>
      <c r="Z1" s="12"/>
      <c r="AA1" s="12"/>
      <c r="AB1" s="11"/>
      <c r="AD1" s="12"/>
      <c r="AE1" s="12"/>
      <c r="AF1" s="12"/>
      <c r="AG1" s="12"/>
      <c r="AH1" s="12"/>
      <c r="AI1" s="12"/>
    </row>
    <row r="2" spans="2:35" s="14" customFormat="1" ht="27.6" customHeight="1" x14ac:dyDescent="0.3">
      <c r="B2" s="32"/>
      <c r="C2" s="32"/>
      <c r="D2" s="32"/>
      <c r="E2" s="32"/>
      <c r="F2" s="32"/>
      <c r="G2" s="32"/>
      <c r="H2" s="32"/>
      <c r="I2" s="32"/>
      <c r="J2" s="32"/>
      <c r="K2" s="32"/>
      <c r="L2" s="21"/>
      <c r="M2" s="34">
        <f>GETPIVOTDATA("Sum of Total Sales",Sheet1!$A$3)</f>
        <v>8684027.5</v>
      </c>
      <c r="N2" s="34"/>
      <c r="O2" s="15"/>
      <c r="P2" s="35">
        <f>GETPIVOTDATA("Sum of Units Sold",Sheet1!$A$3)</f>
        <v>17148250</v>
      </c>
      <c r="Q2" s="35"/>
      <c r="R2" s="16"/>
      <c r="S2" s="36">
        <f>GETPIVOTDATA("Sum of Operating Profit",Sheet1!$A$3)</f>
        <v>3173631.875</v>
      </c>
      <c r="T2" s="36"/>
      <c r="V2" s="30">
        <f>GETPIVOTDATA("Average of Operating Margin",Sheet1!$A$3)</f>
        <v>0.36310442386830921</v>
      </c>
      <c r="W2" s="30"/>
      <c r="X2" s="16"/>
      <c r="Y2" s="16"/>
      <c r="Z2" s="16"/>
      <c r="AA2" s="16"/>
      <c r="AD2" s="17"/>
      <c r="AE2" s="17"/>
      <c r="AF2" s="17"/>
      <c r="AG2" s="17"/>
      <c r="AH2" s="17"/>
      <c r="AI2" s="17"/>
    </row>
    <row r="3" spans="2:35" s="9" customFormat="1" ht="7.8" customHeight="1" x14ac:dyDescent="0.3"/>
    <row r="4" spans="2:35" ht="7.2" customHeight="1" x14ac:dyDescent="0.3"/>
    <row r="6" spans="2:35" x14ac:dyDescent="0.3">
      <c r="P6" s="28" t="s">
        <v>153</v>
      </c>
    </row>
  </sheetData>
  <mergeCells count="9">
    <mergeCell ref="B1:K2"/>
    <mergeCell ref="V2:W2"/>
    <mergeCell ref="V1:W1"/>
    <mergeCell ref="M1:N1"/>
    <mergeCell ref="M2:N2"/>
    <mergeCell ref="P1:Q1"/>
    <mergeCell ref="P2:Q2"/>
    <mergeCell ref="S1:T1"/>
    <mergeCell ref="S2:T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Iryna Smologonova</cp:lastModifiedBy>
  <dcterms:created xsi:type="dcterms:W3CDTF">2022-04-21T14:05:43Z</dcterms:created>
  <dcterms:modified xsi:type="dcterms:W3CDTF">2022-05-11T20:43:15Z</dcterms:modified>
</cp:coreProperties>
</file>