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7640" windowHeight="1748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  <c r="C16" i="1"/>
  <c r="C17" i="1"/>
  <c r="C18" i="1"/>
  <c r="C19" i="1"/>
  <c r="C20" i="1"/>
  <c r="B66" i="1"/>
  <c r="B67" i="1"/>
  <c r="B68" i="1"/>
  <c r="C68" i="1"/>
  <c r="C66" i="1"/>
  <c r="C67" i="1"/>
  <c r="A71" i="1"/>
  <c r="A73" i="1"/>
  <c r="A23" i="1"/>
  <c r="D68" i="1"/>
  <c r="D67" i="1"/>
  <c r="D66" i="1"/>
  <c r="A29" i="1"/>
  <c r="A33" i="1"/>
  <c r="B62" i="1"/>
  <c r="C62" i="1"/>
  <c r="D62" i="1"/>
  <c r="B61" i="1"/>
  <c r="C61" i="1"/>
  <c r="D61" i="1"/>
  <c r="B60" i="1"/>
  <c r="C60" i="1"/>
  <c r="D60" i="1"/>
  <c r="A39" i="1"/>
  <c r="C39" i="1"/>
  <c r="C50" i="1"/>
  <c r="C49" i="1"/>
  <c r="C48" i="1"/>
  <c r="C47" i="1"/>
  <c r="A41" i="1"/>
  <c r="A43" i="1"/>
  <c r="D7" i="1"/>
  <c r="D5" i="1"/>
  <c r="D6" i="1"/>
  <c r="A12" i="1"/>
  <c r="A31" i="1"/>
  <c r="A35" i="1"/>
</calcChain>
</file>

<file path=xl/sharedStrings.xml><?xml version="1.0" encoding="utf-8"?>
<sst xmlns="http://schemas.openxmlformats.org/spreadsheetml/2006/main" count="67" uniqueCount="41">
  <si>
    <t>Example Widgets Funnel</t>
  </si>
  <si>
    <t>ENTRY POINTS</t>
  </si>
  <si>
    <t>Organic/SEO</t>
  </si>
  <si>
    <t>Visitors</t>
  </si>
  <si>
    <t>Cost Per Visitor</t>
  </si>
  <si>
    <t>Source</t>
  </si>
  <si>
    <t>Facebook Ads</t>
  </si>
  <si>
    <t>Adwords</t>
  </si>
  <si>
    <t>Total Monthly Visitors</t>
  </si>
  <si>
    <t>Total Monthly Cost</t>
  </si>
  <si>
    <t>FUNNEL STEPS</t>
  </si>
  <si>
    <t>Monthly Cost</t>
  </si>
  <si>
    <t>Step</t>
  </si>
  <si>
    <t>Conversion Rate</t>
  </si>
  <si>
    <t>Visit product page</t>
  </si>
  <si>
    <t>Add product to shopping cart</t>
  </si>
  <si>
    <t>Click checkout button</t>
  </si>
  <si>
    <t>Complete payment form</t>
  </si>
  <si>
    <t>Credit card approved and charged</t>
  </si>
  <si>
    <t>Lifetime Value</t>
  </si>
  <si>
    <t>FINANCIAL OUTPUT</t>
  </si>
  <si>
    <t>Monthly Revenue</t>
  </si>
  <si>
    <t>Monthly Profit</t>
  </si>
  <si>
    <t>Annual Revenue</t>
  </si>
  <si>
    <t>Annual Profit</t>
  </si>
  <si>
    <t>Site Conversion Rate</t>
  </si>
  <si>
    <t>Benchmark</t>
  </si>
  <si>
    <t>Benchmark Gap</t>
  </si>
  <si>
    <t>Benchmark Gap Monthly Revenue</t>
  </si>
  <si>
    <t>Benchmark Gap Annual Revenue</t>
  </si>
  <si>
    <t>FUNNEL GOALS</t>
  </si>
  <si>
    <t>Additional Visitors</t>
  </si>
  <si>
    <t>Additional Revenue</t>
  </si>
  <si>
    <t>Difficulty</t>
  </si>
  <si>
    <t>Revenue/Difficulty</t>
  </si>
  <si>
    <t>Goal</t>
  </si>
  <si>
    <t>GOAL PROJECTIONS</t>
  </si>
  <si>
    <t>CUMULATIVE PROJECTIONS</t>
  </si>
  <si>
    <t>INDUSTRY BENCHMARKS</t>
  </si>
  <si>
    <t>Total Monthly Increase</t>
  </si>
  <si>
    <t>Total Annual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</si>
</sst>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10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b/>
      <sz val="22"/>
      <color theme="1"/>
      <name val="Cambria"/>
      <scheme val="major"/>
    </font>
    <font>
      <b/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rgb="FF000000"/>
      <name val="Calibri"/>
      <scheme val="minor"/>
    </font>
    <font>
      <b/>
      <sz val="20"/>
      <color theme="1"/>
      <name val="Calibri"/>
      <scheme val="minor"/>
    </font>
    <font>
      <sz val="18"/>
      <color rgb="FF000000"/>
      <name val="Calibri"/>
      <scheme val="minor"/>
    </font>
    <font>
      <b/>
      <sz val="20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7DEE8"/>
        <bgColor rgb="FF000000"/>
      </patternFill>
    </fill>
  </fills>
  <borders count="1">
    <border>
      <left/>
      <right/>
      <top/>
      <bottom/>
      <diagonal/>
    </border>
  </borders>
  <cellStyleXfs count="18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1" fillId="2" borderId="0" xfId="0" applyFont="1" applyFill="1"/>
    <xf numFmtId="6" fontId="1" fillId="2" borderId="0" xfId="0" applyNumberFormat="1" applyFont="1" applyFill="1"/>
    <xf numFmtId="8" fontId="1" fillId="2" borderId="0" xfId="0" applyNumberFormat="1" applyFont="1" applyFill="1"/>
    <xf numFmtId="6" fontId="1" fillId="3" borderId="0" xfId="0" applyNumberFormat="1" applyFont="1" applyFill="1"/>
    <xf numFmtId="0" fontId="1" fillId="3" borderId="0" xfId="0" applyFont="1" applyFill="1"/>
    <xf numFmtId="9" fontId="1" fillId="0" borderId="0" xfId="0" applyNumberFormat="1" applyFont="1" applyAlignment="1">
      <alignment horizontal="right"/>
    </xf>
    <xf numFmtId="1" fontId="1" fillId="3" borderId="0" xfId="0" applyNumberFormat="1" applyFont="1" applyFill="1"/>
    <xf numFmtId="9" fontId="1" fillId="2" borderId="0" xfId="0" applyNumberFormat="1" applyFont="1" applyFill="1"/>
    <xf numFmtId="10" fontId="1" fillId="3" borderId="0" xfId="0" applyNumberFormat="1" applyFont="1" applyFill="1"/>
    <xf numFmtId="10" fontId="1" fillId="2" borderId="0" xfId="0" applyNumberFormat="1" applyFont="1" applyFill="1"/>
    <xf numFmtId="164" fontId="1" fillId="3" borderId="0" xfId="0" applyNumberFormat="1" applyFont="1" applyFill="1"/>
    <xf numFmtId="0" fontId="8" fillId="0" borderId="0" xfId="0" applyFont="1"/>
    <xf numFmtId="9" fontId="8" fillId="4" borderId="0" xfId="0" applyNumberFormat="1" applyFont="1" applyFill="1"/>
    <xf numFmtId="8" fontId="1" fillId="3" borderId="0" xfId="0" applyNumberFormat="1" applyFont="1" applyFill="1"/>
    <xf numFmtId="0" fontId="1" fillId="2" borderId="0" xfId="0" applyFont="1" applyFill="1" applyAlignment="1">
      <alignment horizontal="right"/>
    </xf>
    <xf numFmtId="0" fontId="9" fillId="0" borderId="0" xfId="0" applyFont="1"/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>
      <selection activeCell="B4" sqref="B4"/>
    </sheetView>
  </sheetViews>
  <sheetFormatPr baseColWidth="10" defaultRowHeight="23" x14ac:dyDescent="0"/>
  <cols>
    <col min="1" max="1" width="43.6640625" style="1" bestFit="1" customWidth="1"/>
    <col min="2" max="2" width="29.6640625" style="1" customWidth="1"/>
    <col min="3" max="3" width="33.33203125" style="1" customWidth="1"/>
    <col min="4" max="4" width="30.33203125" style="1" customWidth="1"/>
    <col min="5" max="5" width="28.83203125" style="1" customWidth="1"/>
    <col min="6" max="6" width="30.5" style="1" customWidth="1"/>
    <col min="7" max="7" width="30" style="1" bestFit="1" customWidth="1"/>
    <col min="8" max="8" width="21.33203125" style="1" bestFit="1" customWidth="1"/>
    <col min="9" max="9" width="24.33203125" style="1" customWidth="1"/>
    <col min="10" max="16384" width="10.83203125" style="1"/>
  </cols>
  <sheetData>
    <row r="1" spans="1:9" ht="27">
      <c r="A1" s="2" t="s">
        <v>0</v>
      </c>
    </row>
    <row r="3" spans="1:9" ht="25">
      <c r="A3" s="5" t="s">
        <v>1</v>
      </c>
    </row>
    <row r="4" spans="1:9">
      <c r="A4" s="3" t="s">
        <v>5</v>
      </c>
      <c r="B4" s="4" t="s">
        <v>3</v>
      </c>
      <c r="C4" s="3" t="s">
        <v>4</v>
      </c>
      <c r="D4" s="3" t="s">
        <v>11</v>
      </c>
    </row>
    <row r="5" spans="1:9">
      <c r="A5" s="1" t="s">
        <v>2</v>
      </c>
      <c r="B5" s="6">
        <v>1000000</v>
      </c>
      <c r="C5" s="7">
        <v>0</v>
      </c>
      <c r="D5" s="9">
        <f>B5*C5</f>
        <v>0</v>
      </c>
    </row>
    <row r="6" spans="1:9">
      <c r="A6" s="1" t="s">
        <v>6</v>
      </c>
      <c r="B6" s="6">
        <v>100000</v>
      </c>
      <c r="C6" s="8">
        <v>0.3</v>
      </c>
      <c r="D6" s="9">
        <f>B6*C6</f>
        <v>30000</v>
      </c>
    </row>
    <row r="7" spans="1:9">
      <c r="A7" s="1" t="s">
        <v>7</v>
      </c>
      <c r="B7" s="6">
        <v>15000</v>
      </c>
      <c r="C7" s="8">
        <v>3</v>
      </c>
      <c r="D7" s="9">
        <f>B7*C7</f>
        <v>45000</v>
      </c>
    </row>
    <row r="9" spans="1:9">
      <c r="A9" s="3" t="s">
        <v>8</v>
      </c>
    </row>
    <row r="10" spans="1:9">
      <c r="A10" s="10">
        <f>SUM(B5:B7)</f>
        <v>1115000</v>
      </c>
    </row>
    <row r="11" spans="1:9">
      <c r="A11" s="3" t="s">
        <v>9</v>
      </c>
    </row>
    <row r="12" spans="1:9">
      <c r="A12" s="9">
        <f>SUM(D5:D7)</f>
        <v>75000</v>
      </c>
    </row>
    <row r="14" spans="1:9" ht="25">
      <c r="A14" s="5" t="s">
        <v>10</v>
      </c>
    </row>
    <row r="15" spans="1:9">
      <c r="A15" s="3" t="s">
        <v>12</v>
      </c>
      <c r="B15" s="3" t="s">
        <v>13</v>
      </c>
      <c r="C15" s="3" t="s">
        <v>3</v>
      </c>
      <c r="F15" s="3"/>
      <c r="G15" s="3"/>
      <c r="H15" s="3"/>
      <c r="I15" s="3"/>
    </row>
    <row r="16" spans="1:9">
      <c r="A16" s="1" t="s">
        <v>14</v>
      </c>
      <c r="B16" s="11"/>
      <c r="C16" s="10">
        <f>A10</f>
        <v>1115000</v>
      </c>
    </row>
    <row r="17" spans="1:3">
      <c r="A17" s="1" t="s">
        <v>15</v>
      </c>
      <c r="B17" s="13">
        <v>0.1</v>
      </c>
      <c r="C17" s="12">
        <f>C16*B17</f>
        <v>111500</v>
      </c>
    </row>
    <row r="18" spans="1:3">
      <c r="A18" s="1" t="s">
        <v>16</v>
      </c>
      <c r="B18" s="13">
        <v>0.15</v>
      </c>
      <c r="C18" s="12">
        <f t="shared" ref="C18:C20" si="0">C17*B18</f>
        <v>16725</v>
      </c>
    </row>
    <row r="19" spans="1:3">
      <c r="A19" s="1" t="s">
        <v>17</v>
      </c>
      <c r="B19" s="13">
        <v>0.12</v>
      </c>
      <c r="C19" s="12">
        <f t="shared" si="0"/>
        <v>2007</v>
      </c>
    </row>
    <row r="20" spans="1:3">
      <c r="A20" s="1" t="s">
        <v>18</v>
      </c>
      <c r="B20" s="13">
        <v>0.7</v>
      </c>
      <c r="C20" s="12">
        <f t="shared" si="0"/>
        <v>1404.8999999999999</v>
      </c>
    </row>
    <row r="22" spans="1:3">
      <c r="A22" s="3" t="s">
        <v>25</v>
      </c>
    </row>
    <row r="23" spans="1:3">
      <c r="A23" s="14">
        <f>B17*B18*B19*B20</f>
        <v>1.2599999999999998E-3</v>
      </c>
    </row>
    <row r="25" spans="1:3" ht="25">
      <c r="A25" s="5" t="s">
        <v>20</v>
      </c>
    </row>
    <row r="26" spans="1:3">
      <c r="A26" s="3" t="s">
        <v>19</v>
      </c>
    </row>
    <row r="27" spans="1:3">
      <c r="A27" s="7">
        <v>85</v>
      </c>
    </row>
    <row r="28" spans="1:3">
      <c r="A28" s="3" t="s">
        <v>21</v>
      </c>
    </row>
    <row r="29" spans="1:3">
      <c r="A29" s="9">
        <f>A27*C20</f>
        <v>119416.49999999999</v>
      </c>
    </row>
    <row r="30" spans="1:3">
      <c r="A30" s="3" t="s">
        <v>22</v>
      </c>
    </row>
    <row r="31" spans="1:3">
      <c r="A31" s="9">
        <f>A29-A12</f>
        <v>44416.499999999985</v>
      </c>
    </row>
    <row r="32" spans="1:3">
      <c r="A32" s="3" t="s">
        <v>23</v>
      </c>
    </row>
    <row r="33" spans="1:3">
      <c r="A33" s="9">
        <f>A29*12</f>
        <v>1432997.9999999998</v>
      </c>
    </row>
    <row r="34" spans="1:3">
      <c r="A34" s="3" t="s">
        <v>24</v>
      </c>
    </row>
    <row r="35" spans="1:3">
      <c r="A35" s="9">
        <f>A31*12</f>
        <v>532997.99999999977</v>
      </c>
    </row>
    <row r="37" spans="1:3" ht="25">
      <c r="A37" s="5" t="s">
        <v>38</v>
      </c>
    </row>
    <row r="38" spans="1:3">
      <c r="A38" s="3" t="s">
        <v>25</v>
      </c>
      <c r="B38" s="3" t="s">
        <v>26</v>
      </c>
      <c r="C38" s="3" t="s">
        <v>27</v>
      </c>
    </row>
    <row r="39" spans="1:3">
      <c r="A39" s="14">
        <f>B17*B18*B19*B20</f>
        <v>1.2599999999999998E-3</v>
      </c>
      <c r="B39" s="15">
        <v>1.4999999999999999E-2</v>
      </c>
      <c r="C39" s="14">
        <f>((B39*100)/(A39*100)-1)</f>
        <v>10.904761904761907</v>
      </c>
    </row>
    <row r="40" spans="1:3">
      <c r="A40" s="3" t="s">
        <v>28</v>
      </c>
    </row>
    <row r="41" spans="1:3">
      <c r="A41" s="16">
        <f>(C39*A29)</f>
        <v>1302208.5</v>
      </c>
    </row>
    <row r="42" spans="1:3">
      <c r="A42" s="3" t="s">
        <v>29</v>
      </c>
    </row>
    <row r="43" spans="1:3">
      <c r="A43" s="16">
        <f>(A41*12)</f>
        <v>15626502</v>
      </c>
    </row>
    <row r="45" spans="1:3">
      <c r="A45" s="3" t="s">
        <v>12</v>
      </c>
      <c r="B45" s="3" t="s">
        <v>26</v>
      </c>
      <c r="C45" s="3" t="s">
        <v>27</v>
      </c>
    </row>
    <row r="46" spans="1:3">
      <c r="A46" s="1" t="s">
        <v>14</v>
      </c>
    </row>
    <row r="47" spans="1:3">
      <c r="A47" s="1" t="s">
        <v>15</v>
      </c>
      <c r="B47" s="13">
        <v>0.15</v>
      </c>
      <c r="C47" s="14">
        <f>((B47*100)/(B17*100) - 1)</f>
        <v>0.5</v>
      </c>
    </row>
    <row r="48" spans="1:3">
      <c r="A48" s="1" t="s">
        <v>16</v>
      </c>
      <c r="B48" s="13">
        <v>0.25</v>
      </c>
      <c r="C48" s="14">
        <f>((B48*100)/(B18*100) - 1)</f>
        <v>0.66666666666666674</v>
      </c>
    </row>
    <row r="49" spans="1:4">
      <c r="A49" s="1" t="s">
        <v>17</v>
      </c>
      <c r="B49" s="13">
        <v>0.1</v>
      </c>
      <c r="C49" s="14">
        <f>((B49*100)/(B19*100) - 1)</f>
        <v>-0.16666666666666663</v>
      </c>
    </row>
    <row r="50" spans="1:4">
      <c r="A50" s="1" t="s">
        <v>18</v>
      </c>
      <c r="B50" s="13">
        <v>0.85</v>
      </c>
      <c r="C50" s="14">
        <f>((B50*100)/(B20*100) - 1)</f>
        <v>0.21428571428571419</v>
      </c>
    </row>
    <row r="52" spans="1:4" ht="25">
      <c r="A52" s="5" t="s">
        <v>30</v>
      </c>
    </row>
    <row r="53" spans="1:4">
      <c r="A53" s="3" t="s">
        <v>12</v>
      </c>
      <c r="B53" s="3" t="s">
        <v>13</v>
      </c>
      <c r="C53" s="3" t="s">
        <v>35</v>
      </c>
      <c r="D53" s="3" t="s">
        <v>33</v>
      </c>
    </row>
    <row r="54" spans="1:4">
      <c r="A54" s="17" t="s">
        <v>15</v>
      </c>
      <c r="B54" s="18">
        <v>0.1</v>
      </c>
      <c r="C54" s="13">
        <v>0.13</v>
      </c>
      <c r="D54" s="20">
        <v>16</v>
      </c>
    </row>
    <row r="55" spans="1:4">
      <c r="A55" s="17" t="s">
        <v>16</v>
      </c>
      <c r="B55" s="18">
        <v>0.15</v>
      </c>
      <c r="C55" s="13">
        <v>0.5</v>
      </c>
      <c r="D55" s="20">
        <v>8</v>
      </c>
    </row>
    <row r="56" spans="1:4">
      <c r="A56" s="17" t="s">
        <v>18</v>
      </c>
      <c r="B56" s="18">
        <v>0.75</v>
      </c>
      <c r="C56" s="13">
        <v>0.9</v>
      </c>
      <c r="D56" s="20">
        <v>4</v>
      </c>
    </row>
    <row r="58" spans="1:4" ht="25">
      <c r="A58" s="21" t="s">
        <v>36</v>
      </c>
    </row>
    <row r="59" spans="1:4">
      <c r="A59" s="3" t="s">
        <v>12</v>
      </c>
      <c r="B59" s="3" t="s">
        <v>31</v>
      </c>
      <c r="C59" s="3" t="s">
        <v>32</v>
      </c>
      <c r="D59" s="3" t="s">
        <v>34</v>
      </c>
    </row>
    <row r="60" spans="1:4">
      <c r="A60" s="17" t="s">
        <v>15</v>
      </c>
      <c r="B60" s="12">
        <f>((C16*C54)-C17)*B18*B19*B20</f>
        <v>421.46999999999997</v>
      </c>
      <c r="C60" s="19">
        <f>B60*A27</f>
        <v>35824.949999999997</v>
      </c>
      <c r="D60" s="19">
        <f>C60/D54</f>
        <v>2239.0593749999998</v>
      </c>
    </row>
    <row r="61" spans="1:4">
      <c r="A61" s="17" t="s">
        <v>16</v>
      </c>
      <c r="B61" s="12">
        <f>(C17*C55 - C18)*B19*B20</f>
        <v>3278.1</v>
      </c>
      <c r="C61" s="19">
        <f>B61*A27</f>
        <v>278638.5</v>
      </c>
      <c r="D61" s="19">
        <f>C61/D55</f>
        <v>34829.8125</v>
      </c>
    </row>
    <row r="62" spans="1:4">
      <c r="A62" s="17" t="s">
        <v>18</v>
      </c>
      <c r="B62" s="12">
        <f>(C19*C56 - C20)</f>
        <v>401.40000000000009</v>
      </c>
      <c r="C62" s="19">
        <f>B62*A27</f>
        <v>34119.000000000007</v>
      </c>
      <c r="D62" s="19">
        <f>C62/D56</f>
        <v>8529.7500000000018</v>
      </c>
    </row>
    <row r="64" spans="1:4" ht="25">
      <c r="A64" s="5" t="s">
        <v>37</v>
      </c>
    </row>
    <row r="65" spans="1:4">
      <c r="A65" s="3" t="s">
        <v>12</v>
      </c>
      <c r="B65" s="3" t="s">
        <v>31</v>
      </c>
      <c r="C65" s="3" t="s">
        <v>32</v>
      </c>
      <c r="D65" s="3" t="s">
        <v>34</v>
      </c>
    </row>
    <row r="66" spans="1:4">
      <c r="A66" s="17" t="s">
        <v>15</v>
      </c>
      <c r="B66" s="12">
        <f>((C16*C54)-C17)*C55*B19*C56</f>
        <v>1806.3</v>
      </c>
      <c r="C66" s="19">
        <f>B66*A27</f>
        <v>153535.5</v>
      </c>
      <c r="D66" s="19">
        <f>C66/D54</f>
        <v>9595.96875</v>
      </c>
    </row>
    <row r="67" spans="1:4">
      <c r="A67" s="17" t="s">
        <v>16</v>
      </c>
      <c r="B67" s="12">
        <f>((C17+B66)*C55 - C18)*B19*C56</f>
        <v>4312.2402000000002</v>
      </c>
      <c r="C67" s="19">
        <f>B67*A27</f>
        <v>366540.41700000002</v>
      </c>
      <c r="D67" s="19">
        <f>C67/D55</f>
        <v>45817.552125000002</v>
      </c>
    </row>
    <row r="68" spans="1:4">
      <c r="A68" s="17" t="s">
        <v>18</v>
      </c>
      <c r="B68" s="12">
        <f>((C19 + B67 * B19)*C56 - C20)</f>
        <v>867.12194160000013</v>
      </c>
      <c r="C68" s="19">
        <f>B68*A27</f>
        <v>73705.365036000017</v>
      </c>
      <c r="D68" s="19">
        <f>C68/D56</f>
        <v>18426.341259000004</v>
      </c>
    </row>
    <row r="70" spans="1:4">
      <c r="A70" s="3" t="s">
        <v>39</v>
      </c>
    </row>
    <row r="71" spans="1:4">
      <c r="A71" s="19">
        <f>SUM(C66:C68)</f>
        <v>593781.28203600005</v>
      </c>
    </row>
    <row r="72" spans="1:4">
      <c r="A72" s="3" t="s">
        <v>40</v>
      </c>
    </row>
    <row r="73" spans="1:4">
      <c r="A73" s="19">
        <f>A71 * 12</f>
        <v>7125375.384432001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Dane</cp:lastModifiedBy>
  <dcterms:created xsi:type="dcterms:W3CDTF">2014-12-23T07:56:18Z</dcterms:created>
  <dcterms:modified xsi:type="dcterms:W3CDTF">2015-02-13T00:28:44Z</dcterms:modified>
</cp:coreProperties>
</file>