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filterPrivacy="1"/>
  <xr:revisionPtr revIDLastSave="1604" documentId="11_AD4DF034E34935FBC521DCE2FF5B45405ADEDD89" xr6:coauthVersionLast="47" xr6:coauthVersionMax="47" xr10:uidLastSave="{66C9576C-8607-4DD9-9557-E7F85430CB93}"/>
  <bookViews>
    <workbookView xWindow="-98" yWindow="-98" windowWidth="20715" windowHeight="13155" xr2:uid="{00000000-000D-0000-FFFF-FFFF00000000}"/>
  </bookViews>
  <sheets>
    <sheet name="XENE" sheetId="1" r:id="rId1"/>
    <sheet name="Drugs" sheetId="4" r:id="rId2"/>
    <sheet name="Clinical Trials" sheetId="2" r:id="rId3"/>
    <sheet name="Literature" sheetId="3" r:id="rId4"/>
    <sheet name="Epilepsy" sheetId="5" r:id="rId5"/>
    <sheet name="MDD" sheetId="7" r:id="rId6"/>
    <sheet name="Conclusion"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1" i="2" l="1"/>
  <c r="E51" i="2"/>
  <c r="G50" i="2"/>
  <c r="F50" i="2"/>
  <c r="E50" i="2"/>
  <c r="F49" i="2"/>
  <c r="E49" i="2"/>
  <c r="F48" i="2"/>
  <c r="E48" i="2"/>
  <c r="F47" i="2"/>
  <c r="E47" i="2"/>
  <c r="F46" i="2"/>
  <c r="E46" i="2"/>
  <c r="F45" i="2"/>
  <c r="C5" i="1"/>
  <c r="C9" i="1" l="1"/>
  <c r="C10" i="1" s="1"/>
</calcChain>
</file>

<file path=xl/sharedStrings.xml><?xml version="1.0" encoding="utf-8"?>
<sst xmlns="http://schemas.openxmlformats.org/spreadsheetml/2006/main" count="235" uniqueCount="159">
  <si>
    <t>Company</t>
  </si>
  <si>
    <t>Ticker</t>
  </si>
  <si>
    <t>Cash</t>
  </si>
  <si>
    <t>S o/s</t>
  </si>
  <si>
    <t>Debt</t>
  </si>
  <si>
    <t>EV</t>
  </si>
  <si>
    <t>MC</t>
  </si>
  <si>
    <t>Price</t>
  </si>
  <si>
    <t>Downside</t>
  </si>
  <si>
    <t>Phase</t>
  </si>
  <si>
    <t>Indication</t>
  </si>
  <si>
    <t>Trial</t>
  </si>
  <si>
    <t>Main</t>
  </si>
  <si>
    <t>Primary Endpoint</t>
  </si>
  <si>
    <t>Duration</t>
  </si>
  <si>
    <t>Results</t>
  </si>
  <si>
    <t>Literature</t>
  </si>
  <si>
    <t>Major depressive disorder (MDD) is a serious mental health condition affecting more than 320 million people worldwide, where patients experience symptoms including feelings of sadness,</t>
  </si>
  <si>
    <t xml:space="preserve"> loss of interest, and other negative emotions. It is a leading cause of disability and ill health worldwide and is a major contributor to the overall global burden of disease. </t>
  </si>
  <si>
    <t xml:space="preserve"> Therefore, there is a high need for effective, fast-acting, and well-tolerated treatments.</t>
  </si>
  <si>
    <t>MADRS - Montgomery–Åsberg Depression Rating Scale</t>
  </si>
  <si>
    <t>Montgomery–Åsberg Depression Rating Scale - Wikipedia</t>
  </si>
  <si>
    <t>Scale ranges from 0 to 60 depending on severity (higher is worse)</t>
  </si>
  <si>
    <t>Locations</t>
  </si>
  <si>
    <t>Study Arms</t>
  </si>
  <si>
    <t>Conclusion</t>
  </si>
  <si>
    <t>$XENE</t>
  </si>
  <si>
    <t>Xenon Pharmaceuticals</t>
  </si>
  <si>
    <t>Epilepsy</t>
  </si>
  <si>
    <t>Advancing Neurology Therapies | Xenon Pharmaceuticals Inc.</t>
  </si>
  <si>
    <t>Press Releases | Xenon Pharmaceuticals Inc.</t>
  </si>
  <si>
    <t>Management | Xenon Pharmaceuticals Inc.</t>
  </si>
  <si>
    <t>Board of Directors | Xenon Pharmaceuticals Inc.</t>
  </si>
  <si>
    <t>NBI 921352 Clinical Trials | Xenon Pharmaceuticals Inc.</t>
  </si>
  <si>
    <t>Preclinical Programs| Xenon Pharmaceuticals Inc.</t>
  </si>
  <si>
    <t>Pipeline | Xenon Pharmaceuticals Inc.</t>
  </si>
  <si>
    <t>X-TOLE2</t>
  </si>
  <si>
    <t>XENE1101 (Azetukalner)</t>
  </si>
  <si>
    <t>Readout</t>
  </si>
  <si>
    <t>Epilepsy: Focal Onset Seizures</t>
  </si>
  <si>
    <t>Epilepsy: Primary Generalized Tonic-Clonic Seizures</t>
  </si>
  <si>
    <t>Major Depression Disorder</t>
  </si>
  <si>
    <t>Mount Sinai</t>
  </si>
  <si>
    <t>X-NOVA2</t>
  </si>
  <si>
    <t>X-ACKT</t>
  </si>
  <si>
    <t>X-TOLE3</t>
  </si>
  <si>
    <t>1H 2025</t>
  </si>
  <si>
    <t>?</t>
  </si>
  <si>
    <t>XEN1101 is a novel small-molecule selective Kv7.2/Kv7.3 potassium channel opener</t>
  </si>
  <si>
    <t>XEN1101 and XEN496: An Overview</t>
  </si>
  <si>
    <t xml:space="preserve"> The opening of these voltage-gated potassium channels, which are critical regulators of neuronal excitability, leads to an increase in the flow of potassium ions out of neurons.</t>
  </si>
  <si>
    <t xml:space="preserve"> The loss of positively charged potassium ions results in the inside of the neuron becoming negatively charged and hyperpolarized.</t>
  </si>
  <si>
    <t xml:space="preserve"> This hyperpolarized resting state reduces the ability of the neuron to fire, thereby decreasing the likelihood of seizures.</t>
  </si>
  <si>
    <t>This mechanism of action shares similarities with the medication retigabine, which was withdrawn from the market in 2017 due to its link to skin pigmentation and retinitis pigmentosa.</t>
  </si>
  <si>
    <t xml:space="preserve"> XEN1101 has a different structure and does not appear to cause this effect or the development of the chromophoric phenazinium-type dimers that resulted in this side effect in retigabine.</t>
  </si>
  <si>
    <t>XEN1101 works by selectively opening the KCNQ2/3 (Kv7.2/Kv7.3) voltage-gated potassium channels via positive allosteric modulation (bind to a receptor to change that receptor's response to stimuli)</t>
  </si>
  <si>
    <t>XEN1101/Azetukalner/Encukalner- Wikipedia</t>
  </si>
  <si>
    <t>Major Depressive Disorder (MDD)</t>
  </si>
  <si>
    <t>Although there are several antidepressant treatment options on the market, most have safety concerns and limited efficacy</t>
  </si>
  <si>
    <t>SHAPS - Snaith-Hamilton Pleasure Scale</t>
  </si>
  <si>
    <t>Snaith-Hamilton Pleasure Scale | Data Share 2.0</t>
  </si>
  <si>
    <t>Scale ranges from 0 to 14 or from 0 to 56</t>
  </si>
  <si>
    <t>Exact same mechanism of action as Biohaven's BHV-7000</t>
  </si>
  <si>
    <t>Epilepsy is a group of non-communicable neurological disorders characterized by recurrent epileptic seizures.</t>
  </si>
  <si>
    <t>An epileptic seizure is the clinical manifestation of an abnormal, excessive, and synchronized electrical discharge in the neurons.</t>
  </si>
  <si>
    <t>Epileptic seizures can vary from brief and nearly undetectable periods to long periods of vigorous shaking due to abnormal electrical activity in the brain.</t>
  </si>
  <si>
    <t>These episodes can result in physical injuries, either directly, such as broken bones, or through causing accidents. In epilepsy, seizures tend to recur and may have no detectable underlying cause.</t>
  </si>
  <si>
    <t>The underlying mechanism of an epileptic seizure is excessive and abnormal neuronal activity in the cortex of the brain, which can be observed in the electroencephalogram (EEG) of an individual.</t>
  </si>
  <si>
    <t xml:space="preserve"> The reason this occurs in most cases of epilepsy is unknown (cryptogenic); some cases occur as the result of brain injury, stroke, brain tumors, infections of the brain, or birth defects</t>
  </si>
  <si>
    <t xml:space="preserve"> through a process known as epileptogenesis. Known genetic mutations are directly linked to a small proportion of cases. The diagnosis involves ruling out other conditions that might cause similar symptoms,</t>
  </si>
  <si>
    <t xml:space="preserve"> such as fainting, and determining if another cause of seizures is present, such as alcohol withdrawal or electrolyte problems. This may be partly done by imaging the brain and performing blood tests.</t>
  </si>
  <si>
    <t xml:space="preserve"> Epilepsy can often be confirmed with an EEG, but a normal reading does not rule out the condition.</t>
  </si>
  <si>
    <t xml:space="preserve"> In 2021, it resulted in 140,000 deaths, an increase from 125,000 in 1990</t>
  </si>
  <si>
    <t>As of 2021, about 51 million people had epilepsy. Nearly 80% of cases occur in the developing world</t>
  </si>
  <si>
    <t>TMS as a pharmacodynamic indicator of cortical activity of a novel anti‐epileptic drug, XEN1101 - PMC</t>
  </si>
  <si>
    <t>Major Depressive Disorder</t>
  </si>
  <si>
    <t>20 US</t>
  </si>
  <si>
    <t>6 weeks</t>
  </si>
  <si>
    <t>Phase 2 randomized, double-blind, placebo-controlled Study conducted by Icahn School of Medicine of ezogabine in MDD n=45 NCT03043560</t>
  </si>
  <si>
    <t>Impact of the KCNQ2/3 Channel Opener Ezogabine on Reward Circuit Activity and Clinical Symptoms in Depression: Results From a Randomized Controlled Trial | American Journal of Psychiatry</t>
  </si>
  <si>
    <t>Change in Ventrial Striatum (VS) Activation from baseline to week 5</t>
  </si>
  <si>
    <t>Secondary Endpoints</t>
  </si>
  <si>
    <t>Change in SHAPS from baseline to week 5</t>
  </si>
  <si>
    <t>Change in MADRS from baseline to week 5</t>
  </si>
  <si>
    <t>Change in CGI-I from baseline to week 5</t>
  </si>
  <si>
    <t>Change in CGI-S from baseline to week 5</t>
  </si>
  <si>
    <t>Change in ACIPS from baseline to week 5</t>
  </si>
  <si>
    <t>Change in WHODAS 2.0 from baseline to week 5</t>
  </si>
  <si>
    <t>Change in TEPS from baseline to week 5</t>
  </si>
  <si>
    <t>Change in SLIPS from baseline to week 5</t>
  </si>
  <si>
    <t>5 weeks</t>
  </si>
  <si>
    <t>2 US</t>
  </si>
  <si>
    <t>Ezogabine up to 900mg/day (n=21)</t>
  </si>
  <si>
    <t>Matching placebo (n=24)</t>
  </si>
  <si>
    <t>Endpoint</t>
  </si>
  <si>
    <t>Change from baseline (active)</t>
  </si>
  <si>
    <t>Change from baseline (control)</t>
  </si>
  <si>
    <t>p value</t>
  </si>
  <si>
    <t>VS</t>
  </si>
  <si>
    <t>??</t>
  </si>
  <si>
    <t>not stat sig</t>
  </si>
  <si>
    <t>SHAPS</t>
  </si>
  <si>
    <t>&lt;0,001</t>
  </si>
  <si>
    <t>stat sig</t>
  </si>
  <si>
    <t>MADRS</t>
  </si>
  <si>
    <t>SLIPS</t>
  </si>
  <si>
    <t>ACIPS</t>
  </si>
  <si>
    <t>CGI-S</t>
  </si>
  <si>
    <t>CGI-I</t>
  </si>
  <si>
    <t>Xenon Pharmaceuticals Presents Data from Phase 2 X-NOVA Clinical Trial of Azetukalner in Major Depressive Disorder at the American Society of Clinical Psychopharmacology 2024 Annual Meeting | Xenon Pharmaceuticals Inc.</t>
  </si>
  <si>
    <t xml:space="preserve">Change in the Montgomery-Åsberg Depression Rating Scale (MADRS) from baseline to week 6 </t>
  </si>
  <si>
    <t>Change in SHAPS from baseline to week 6</t>
  </si>
  <si>
    <t>Change in Beck Anxiety Inventory (BAI) score from baseline to week 6</t>
  </si>
  <si>
    <t>XEN1101 10mg once daily</t>
  </si>
  <si>
    <t>XEN1101 20mg once daily</t>
  </si>
  <si>
    <t>Placebo capsule once daily</t>
  </si>
  <si>
    <t>Mean Change (XEN1101 20mg)</t>
  </si>
  <si>
    <t>Mean Change (XEN1101 10mg)</t>
  </si>
  <si>
    <t>Mean Change (placebo)</t>
  </si>
  <si>
    <t>undisclosed</t>
  </si>
  <si>
    <t>nominally stat sig</t>
  </si>
  <si>
    <t>not listed on ct.gov</t>
  </si>
  <si>
    <t>HAM-D17</t>
  </si>
  <si>
    <t>BAI</t>
  </si>
  <si>
    <t>8 US</t>
  </si>
  <si>
    <t>HAMD-17 change from baseline to week 6</t>
  </si>
  <si>
    <t>Placebo taken orally once a day with food</t>
  </si>
  <si>
    <t>Azetukalner 20mg taken orally once a day with food</t>
  </si>
  <si>
    <t>???</t>
  </si>
  <si>
    <t>Phase 3 randomized, double-blind, placebo-controlled Study (X-NOVA 2) of XEN1101 (Azetukalner) in MDD n=450 NCT06775379</t>
  </si>
  <si>
    <t>Phase 2 randomized, double-blind, placebo-controlled Study (X-NOVA) of XEN1101 (Azetukalner) in MDD n=168 NCT05376150</t>
  </si>
  <si>
    <t>Sponsor</t>
  </si>
  <si>
    <t>James Murrough</t>
  </si>
  <si>
    <t>8 weeks</t>
  </si>
  <si>
    <t>Change in activation within the reward circuit by fMRI from baseline to week 8</t>
  </si>
  <si>
    <t>Change in MADRS from baseline to week 8</t>
  </si>
  <si>
    <t>Change in QIDS-SR from baseline to week 8</t>
  </si>
  <si>
    <t>Change in SHAPS from baseline to week 8</t>
  </si>
  <si>
    <t>Change in TEPS from baseline to week 8</t>
  </si>
  <si>
    <t>Change in CGI-S from baseline to week 8</t>
  </si>
  <si>
    <t>XEN1101 10mg</t>
  </si>
  <si>
    <t>Matching placebo</t>
  </si>
  <si>
    <t>Phase 2 randomized, double-blind, placebo-controlled Study of XEN1101 for MDD conducted by Icahn School of Medicine at Mount Sinai n=44 NCT04827901</t>
  </si>
  <si>
    <t>Phase 2 randomized, double-blind, placebo-controlled (X-TOLE) of Azetukalner (XEN1101) for Focal Epilepsy n=325 NCT03796962</t>
  </si>
  <si>
    <t>Focal Epilepsy</t>
  </si>
  <si>
    <t>4 UK, 1 Ukraine, 15 Spain, 1 Moldova, 7 Italy, 9 Germany, 1 Georgia, 3 Canada, 54 US</t>
  </si>
  <si>
    <t>Median percent change in Focal Seizure Frequency from baseline to week 8</t>
  </si>
  <si>
    <t>XEN1101 25mg</t>
  </si>
  <si>
    <t>XEN1101 20mg</t>
  </si>
  <si>
    <t>Placebo</t>
  </si>
  <si>
    <t>XEN1101 25mg n=114</t>
  </si>
  <si>
    <t>XEN1101 20mg n=51</t>
  </si>
  <si>
    <t>XEN1101 10mg n=46</t>
  </si>
  <si>
    <t>Placebo n=114</t>
  </si>
  <si>
    <t>Primary</t>
  </si>
  <si>
    <t>p&lt;0.001</t>
  </si>
  <si>
    <t>p&lt;0.05</t>
  </si>
  <si>
    <t>XENE1101 has incredible efficacy in the treatment of Focal Epilepsy and Generalized Epilepsy</t>
  </si>
  <si>
    <t>XENE1101 could have utility as a treatment for MDD, but it is highly likely it does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</si>
</sst>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1" x14ac:knownFonts="1">
    <font>
      <sz val="11"/>
      <color theme="1"/>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b/>
      <sz val="11"/>
      <color theme="1"/>
      <name val="Calibri"/>
      <family val="2"/>
      <scheme val="minor"/>
    </font>
    <font>
      <u/>
      <sz val="11"/>
      <color theme="1"/>
      <name val="Calibri"/>
      <family val="2"/>
      <scheme val="minor"/>
    </font>
    <font>
      <sz val="11"/>
      <color indexed="8"/>
      <name val="Calibri"/>
      <family val="2"/>
      <scheme val="minor"/>
    </font>
    <font>
      <b/>
      <sz val="11"/>
      <color indexed="9"/>
      <name val="Calibri"/>
      <family val="2"/>
      <scheme val="minor"/>
    </font>
    <font>
      <b/>
      <sz val="11"/>
      <color indexed="8"/>
      <name val="Calibri"/>
      <family val="2"/>
      <scheme val="minor"/>
    </font>
    <font>
      <b/>
      <u/>
      <sz val="11"/>
      <color theme="10"/>
      <name val="Calibri"/>
      <family val="2"/>
      <scheme val="minor"/>
    </font>
    <font>
      <b/>
      <sz val="11"/>
      <color indexed="18"/>
      <name val="Calibri"/>
      <family val="2"/>
      <scheme val="minor"/>
    </font>
  </fonts>
  <fills count="5">
    <fill>
      <patternFill patternType="none"/>
    </fill>
    <fill>
      <patternFill patternType="gray125"/>
    </fill>
    <fill>
      <patternFill patternType="solid">
        <fgColor indexed="9"/>
        <bgColor indexed="24"/>
      </patternFill>
    </fill>
    <fill>
      <patternFill patternType="darkGray">
        <fgColor indexed="21"/>
        <bgColor indexed="17"/>
      </patternFill>
    </fill>
    <fill>
      <patternFill patternType="solid">
        <fgColor indexed="42"/>
        <bgColor indexed="24"/>
      </patternFill>
    </fill>
  </fills>
  <borders count="6">
    <border>
      <left/>
      <right/>
      <top/>
      <bottom/>
      <diagonal/>
    </border>
    <border>
      <left/>
      <right/>
      <top style="thin">
        <color indexed="23"/>
      </top>
      <bottom style="thin">
        <color indexed="23"/>
      </bottom>
      <diagonal/>
    </border>
    <border>
      <left/>
      <right/>
      <top style="thin">
        <color indexed="23"/>
      </top>
      <bottom style="thick">
        <color indexed="23"/>
      </bottom>
      <diagonal/>
    </border>
    <border>
      <left/>
      <right/>
      <top style="medium">
        <color indexed="23"/>
      </top>
      <bottom style="medium">
        <color indexed="23"/>
      </bottom>
      <diagonal/>
    </border>
    <border>
      <left/>
      <right/>
      <top style="thin">
        <color indexed="23"/>
      </top>
      <bottom/>
      <diagonal/>
    </border>
    <border>
      <left/>
      <right/>
      <top style="thin">
        <color indexed="23"/>
      </top>
      <bottom style="medium">
        <color indexed="23"/>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164" fontId="1" fillId="0" borderId="0" applyFont="0" applyFill="0" applyBorder="0" applyAlignment="0" applyProtection="0"/>
  </cellStyleXfs>
  <cellXfs count="24">
    <xf numFmtId="0" fontId="0" fillId="0" borderId="0" xfId="0"/>
    <xf numFmtId="0" fontId="2" fillId="0" borderId="0" xfId="2"/>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left"/>
    </xf>
    <xf numFmtId="0" fontId="4" fillId="0" borderId="0" xfId="0" applyFont="1"/>
    <xf numFmtId="0" fontId="7" fillId="3" borderId="0" xfId="0" applyFont="1" applyFill="1" applyAlignment="1">
      <alignment horizontal="left"/>
    </xf>
    <xf numFmtId="0" fontId="6" fillId="4" borderId="0" xfId="0" applyFont="1" applyFill="1"/>
    <xf numFmtId="0" fontId="6" fillId="4" borderId="0" xfId="0" applyFont="1" applyFill="1" applyAlignment="1">
      <alignment horizontal="left"/>
    </xf>
    <xf numFmtId="2" fontId="6" fillId="2" borderId="1" xfId="0" applyNumberFormat="1" applyFont="1" applyFill="1" applyBorder="1"/>
    <xf numFmtId="0" fontId="8" fillId="2" borderId="1" xfId="0" applyFont="1" applyFill="1" applyBorder="1" applyAlignment="1">
      <alignment horizontal="left"/>
    </xf>
    <xf numFmtId="0" fontId="7" fillId="3" borderId="0" xfId="0" applyFont="1" applyFill="1" applyAlignment="1">
      <alignment horizontal="center"/>
    </xf>
    <xf numFmtId="0" fontId="8" fillId="2" borderId="2" xfId="0" applyFont="1" applyFill="1" applyBorder="1" applyAlignment="1">
      <alignment horizontal="left"/>
    </xf>
    <xf numFmtId="9" fontId="6" fillId="2" borderId="2" xfId="1" applyFont="1" applyFill="1" applyBorder="1" applyAlignment="1"/>
    <xf numFmtId="0" fontId="0" fillId="0" borderId="0" xfId="0" quotePrefix="1" applyAlignment="1">
      <alignment horizontal="right"/>
    </xf>
    <xf numFmtId="0" fontId="0" fillId="0" borderId="0" xfId="0" applyAlignment="1">
      <alignment horizontal="right"/>
    </xf>
    <xf numFmtId="164" fontId="6" fillId="4" borderId="0" xfId="3" applyFont="1" applyFill="1"/>
    <xf numFmtId="164" fontId="6" fillId="2" borderId="1" xfId="3" applyFont="1" applyFill="1" applyBorder="1"/>
    <xf numFmtId="0" fontId="9" fillId="0" borderId="0" xfId="2" applyFont="1"/>
    <xf numFmtId="0" fontId="0" fillId="0" borderId="4" xfId="0" applyBorder="1"/>
    <xf numFmtId="0" fontId="0" fillId="0" borderId="5" xfId="0" applyBorder="1"/>
    <xf numFmtId="0" fontId="10" fillId="0" borderId="3" xfId="0" applyFont="1" applyBorder="1" applyAlignment="1">
      <alignment horizontal="center"/>
    </xf>
    <xf numFmtId="0" fontId="0" fillId="0" borderId="0" xfId="0" quotePrefix="1" applyAlignment="1">
      <alignment horizontal="center"/>
    </xf>
  </cellXfs>
  <cellStyles count="4">
    <cellStyle name="Hiperligação" xfId="2" builtinId="8"/>
    <cellStyle name="Normal" xfId="0" builtinId="0"/>
    <cellStyle name="Percentagem" xfId="1" builtinId="5"/>
    <cellStyle name="Vírgula" xfId="3"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investor.xenon-pharma.com/corporate-governance/management?c=253202&amp;p=irol-govmanage" TargetMode="External"/><Relationship Id="rId7" Type="http://schemas.openxmlformats.org/officeDocument/2006/relationships/hyperlink" Target="https://www.xenon-pharma.com/product-pipeline/" TargetMode="External"/><Relationship Id="rId2" Type="http://schemas.openxmlformats.org/officeDocument/2006/relationships/hyperlink" Target="https://investor.xenon-pharma.com/news-releases?c=253202&amp;p=irol-news&amp;nyo=0" TargetMode="External"/><Relationship Id="rId1" Type="http://schemas.openxmlformats.org/officeDocument/2006/relationships/hyperlink" Target="https://www.xenon-pharma.com/" TargetMode="External"/><Relationship Id="rId6" Type="http://schemas.openxmlformats.org/officeDocument/2006/relationships/hyperlink" Target="https://www.xenon-pharma.com/product-pipeline/preclinical-programs/" TargetMode="External"/><Relationship Id="rId5" Type="http://schemas.openxmlformats.org/officeDocument/2006/relationships/hyperlink" Target="https://www.xenon-pharma.com/product-pipeline/partnered-programs/" TargetMode="External"/><Relationship Id="rId4" Type="http://schemas.openxmlformats.org/officeDocument/2006/relationships/hyperlink" Target="https://investor.xenon-pharma.com/corporate-governance/board-of-directo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investor.xenon-pharma.com/news-releases/news-release-details/xenon-pharmaceuticals-presents-data-phase-2-x-nova-clinical?utm_source=chatgpt.com" TargetMode="External"/><Relationship Id="rId1" Type="http://schemas.openxmlformats.org/officeDocument/2006/relationships/hyperlink" Target="https://psychiatryonline.org/doi/full/10.1176/appi.ajp.2020.20050653?utm_source=chatgpt.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xenon-pharma.com/product-pipeline/" TargetMode="External"/><Relationship Id="rId3" Type="http://schemas.openxmlformats.org/officeDocument/2006/relationships/hyperlink" Target="https://investor.xenon-pharma.com/news-releases?c=253202&amp;p=irol-news&amp;nyo=0" TargetMode="External"/><Relationship Id="rId7" Type="http://schemas.openxmlformats.org/officeDocument/2006/relationships/hyperlink" Target="https://www.xenon-pharma.com/product-pipeline/preclinical-programs/" TargetMode="External"/><Relationship Id="rId2" Type="http://schemas.openxmlformats.org/officeDocument/2006/relationships/hyperlink" Target="https://www.xenon-pharma.com/" TargetMode="External"/><Relationship Id="rId1" Type="http://schemas.openxmlformats.org/officeDocument/2006/relationships/hyperlink" Target="https://xenon-pharma.com/wp-content/uploads/2022/06/EILAT2022_XEN1101-496_5-18-22_CK_JR_Final.pdf" TargetMode="External"/><Relationship Id="rId6" Type="http://schemas.openxmlformats.org/officeDocument/2006/relationships/hyperlink" Target="https://www.xenon-pharma.com/product-pipeline/partnered-programs/" TargetMode="External"/><Relationship Id="rId11" Type="http://schemas.openxmlformats.org/officeDocument/2006/relationships/printerSettings" Target="../printerSettings/printerSettings4.bin"/><Relationship Id="rId5" Type="http://schemas.openxmlformats.org/officeDocument/2006/relationships/hyperlink" Target="https://investor.xenon-pharma.com/corporate-governance/board-of-directors" TargetMode="External"/><Relationship Id="rId10" Type="http://schemas.openxmlformats.org/officeDocument/2006/relationships/hyperlink" Target="https://pmc.ncbi.nlm.nih.gov/articles/PMC6856596/" TargetMode="External"/><Relationship Id="rId4" Type="http://schemas.openxmlformats.org/officeDocument/2006/relationships/hyperlink" Target="https://investor.xenon-pharma.com/corporate-governance/management?c=253202&amp;p=irol-govmanage" TargetMode="External"/><Relationship Id="rId9" Type="http://schemas.openxmlformats.org/officeDocument/2006/relationships/hyperlink" Target="https://en.wikipedia.org/wiki/Encukaln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hyperlink" Target="https://datashare.nida.nih.gov/instrument/snaith-hamilton-pleasure-scale" TargetMode="External"/><Relationship Id="rId1" Type="http://schemas.openxmlformats.org/officeDocument/2006/relationships/hyperlink" Target="https://en.wikipedia.org/wiki/Montgomery%E2%80%93%C3%85sberg_Depression_Rating_Scal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25"/>
  <sheetViews>
    <sheetView tabSelected="1" workbookViewId="0">
      <selection activeCell="I29" sqref="I29"/>
    </sheetView>
  </sheetViews>
  <sheetFormatPr defaultRowHeight="14.25" x14ac:dyDescent="0.45"/>
  <cols>
    <col min="2" max="2" width="8.86328125" bestFit="1" customWidth="1"/>
    <col min="3" max="3" width="19.796875" bestFit="1" customWidth="1"/>
    <col min="8" max="8" width="9.796875" bestFit="1" customWidth="1"/>
    <col min="9" max="9" width="33.53125" bestFit="1" customWidth="1"/>
  </cols>
  <sheetData>
    <row r="2" spans="2:6" x14ac:dyDescent="0.45">
      <c r="B2" s="7" t="s">
        <v>1</v>
      </c>
      <c r="C2" s="12" t="s">
        <v>26</v>
      </c>
    </row>
    <row r="3" spans="2:6" x14ac:dyDescent="0.45">
      <c r="B3" s="7" t="s">
        <v>0</v>
      </c>
      <c r="C3" s="12" t="s">
        <v>27</v>
      </c>
    </row>
    <row r="4" spans="2:6" x14ac:dyDescent="0.45">
      <c r="B4" s="9" t="s">
        <v>7</v>
      </c>
      <c r="C4" s="8">
        <v>38.5</v>
      </c>
    </row>
    <row r="5" spans="2:6" x14ac:dyDescent="0.45">
      <c r="B5" s="9" t="s">
        <v>6</v>
      </c>
      <c r="C5" s="17">
        <f>C4*C6</f>
        <v>3000.3050000000003</v>
      </c>
    </row>
    <row r="6" spans="2:6" x14ac:dyDescent="0.45">
      <c r="B6" s="11" t="s">
        <v>3</v>
      </c>
      <c r="C6" s="10">
        <v>77.930000000000007</v>
      </c>
    </row>
    <row r="7" spans="2:6" x14ac:dyDescent="0.45">
      <c r="B7" s="11" t="s">
        <v>2</v>
      </c>
      <c r="C7" s="18">
        <v>654.02</v>
      </c>
    </row>
    <row r="8" spans="2:6" x14ac:dyDescent="0.45">
      <c r="B8" s="11" t="s">
        <v>4</v>
      </c>
      <c r="C8" s="10">
        <v>38</v>
      </c>
    </row>
    <row r="9" spans="2:6" x14ac:dyDescent="0.45">
      <c r="B9" s="11" t="s">
        <v>5</v>
      </c>
      <c r="C9" s="10">
        <f>C5-C7+C8</f>
        <v>2384.2850000000003</v>
      </c>
    </row>
    <row r="10" spans="2:6" ht="14.65" thickBot="1" x14ac:dyDescent="0.5">
      <c r="B10" s="13" t="s">
        <v>8</v>
      </c>
      <c r="C10" s="14">
        <f>C9/C5</f>
        <v>0.79468087411113209</v>
      </c>
    </row>
    <row r="11" spans="2:6" ht="14.65" thickTop="1" x14ac:dyDescent="0.45"/>
    <row r="12" spans="2:6" x14ac:dyDescent="0.45">
      <c r="B12" s="1" t="s">
        <v>29</v>
      </c>
    </row>
    <row r="13" spans="2:6" x14ac:dyDescent="0.45">
      <c r="B13" s="1" t="s">
        <v>30</v>
      </c>
    </row>
    <row r="14" spans="2:6" x14ac:dyDescent="0.45">
      <c r="B14" s="1" t="s">
        <v>31</v>
      </c>
    </row>
    <row r="15" spans="2:6" x14ac:dyDescent="0.45">
      <c r="B15" s="1" t="s">
        <v>32</v>
      </c>
      <c r="F15" s="3"/>
    </row>
    <row r="16" spans="2:6" x14ac:dyDescent="0.45">
      <c r="B16" s="1"/>
    </row>
    <row r="17" spans="2:2" x14ac:dyDescent="0.45">
      <c r="B17" s="1"/>
    </row>
    <row r="18" spans="2:2" x14ac:dyDescent="0.45">
      <c r="B18" s="1" t="s">
        <v>33</v>
      </c>
    </row>
    <row r="19" spans="2:2" x14ac:dyDescent="0.45">
      <c r="B19" s="1" t="s">
        <v>34</v>
      </c>
    </row>
    <row r="20" spans="2:2" x14ac:dyDescent="0.45">
      <c r="B20" s="1" t="s">
        <v>35</v>
      </c>
    </row>
    <row r="23" spans="2:2" x14ac:dyDescent="0.45">
      <c r="B23" s="1"/>
    </row>
    <row r="24" spans="2:2" x14ac:dyDescent="0.45">
      <c r="B24" s="1"/>
    </row>
    <row r="25" spans="2:2" x14ac:dyDescent="0.45">
      <c r="B25" s="1"/>
    </row>
  </sheetData>
  <hyperlinks>
    <hyperlink ref="B12" r:id="rId1" display="https://www.xenon-pharma.com/" xr:uid="{D3DB8985-3F27-4E57-9CF2-6C47C8424E92}"/>
    <hyperlink ref="B13" r:id="rId2" display="https://investor.xenon-pharma.com/news-releases?c=253202&amp;p=irol-news&amp;nyo=0" xr:uid="{EB7C6039-7B56-4FF2-A86B-4465712AA0CD}"/>
    <hyperlink ref="B14" r:id="rId3" display="https://investor.xenon-pharma.com/corporate-governance/management?c=253202&amp;p=irol-govmanage" xr:uid="{BF4B54B9-51EA-4856-80AE-83FB644A4CA2}"/>
    <hyperlink ref="B15" r:id="rId4" display="https://investor.xenon-pharma.com/corporate-governance/board-of-directors" xr:uid="{A4802590-7D60-401A-BDF8-D1AE8E43C567}"/>
    <hyperlink ref="B18" r:id="rId5" display="https://www.xenon-pharma.com/product-pipeline/partnered-programs/" xr:uid="{3E5E2DC1-0C6B-4491-95E0-511EA79DAC6A}"/>
    <hyperlink ref="B19" r:id="rId6" display="https://www.xenon-pharma.com/product-pipeline/preclinical-programs/" xr:uid="{A7BA8222-3583-4BA3-A1CF-824B80003D0D}"/>
    <hyperlink ref="B20" r:id="rId7" display="https://www.xenon-pharma.com/product-pipeline/" xr:uid="{081ED0E7-3039-407C-BC72-24CDB07D6E29}"/>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392E-7B70-4F4B-93C9-C210743BAC55}">
  <dimension ref="A1:Q50"/>
  <sheetViews>
    <sheetView workbookViewId="0">
      <selection activeCell="M20" sqref="M20"/>
    </sheetView>
  </sheetViews>
  <sheetFormatPr defaultRowHeight="14.25" x14ac:dyDescent="0.45"/>
  <cols>
    <col min="11" max="11" width="41.33203125" bestFit="1" customWidth="1"/>
    <col min="12" max="12" width="5.53125" bestFit="1" customWidth="1"/>
    <col min="13" max="13" width="10.265625" bestFit="1" customWidth="1"/>
    <col min="14" max="14" width="7.59765625" bestFit="1" customWidth="1"/>
  </cols>
  <sheetData>
    <row r="1" spans="1:17" ht="14.65" thickBot="1" x14ac:dyDescent="0.5">
      <c r="A1" s="1" t="s">
        <v>12</v>
      </c>
    </row>
    <row r="2" spans="1:17" ht="14.65" thickBot="1" x14ac:dyDescent="0.5">
      <c r="B2" s="2" t="s">
        <v>37</v>
      </c>
      <c r="K2" s="22" t="s">
        <v>10</v>
      </c>
      <c r="L2" s="22" t="s">
        <v>9</v>
      </c>
      <c r="M2" s="22" t="s">
        <v>11</v>
      </c>
      <c r="N2" s="22" t="s">
        <v>38</v>
      </c>
    </row>
    <row r="3" spans="1:17" x14ac:dyDescent="0.45">
      <c r="K3" s="20" t="s">
        <v>39</v>
      </c>
      <c r="L3" s="20">
        <v>3</v>
      </c>
      <c r="M3" s="20" t="s">
        <v>36</v>
      </c>
      <c r="N3" s="20" t="s">
        <v>47</v>
      </c>
    </row>
    <row r="4" spans="1:17" x14ac:dyDescent="0.45">
      <c r="B4" t="s">
        <v>48</v>
      </c>
      <c r="K4" s="20" t="s">
        <v>39</v>
      </c>
      <c r="L4" s="20">
        <v>3</v>
      </c>
      <c r="M4" s="20" t="s">
        <v>45</v>
      </c>
      <c r="N4" s="20" t="s">
        <v>47</v>
      </c>
    </row>
    <row r="5" spans="1:17" x14ac:dyDescent="0.45">
      <c r="K5" s="20" t="s">
        <v>40</v>
      </c>
      <c r="L5" s="20">
        <v>3</v>
      </c>
      <c r="M5" s="20" t="s">
        <v>44</v>
      </c>
      <c r="N5" s="20" t="s">
        <v>47</v>
      </c>
    </row>
    <row r="6" spans="1:17" x14ac:dyDescent="0.45">
      <c r="K6" s="20" t="s">
        <v>41</v>
      </c>
      <c r="L6" s="20">
        <v>3</v>
      </c>
      <c r="M6" s="20" t="s">
        <v>43</v>
      </c>
      <c r="N6" s="20" t="s">
        <v>47</v>
      </c>
    </row>
    <row r="7" spans="1:17" ht="14.65" thickBot="1" x14ac:dyDescent="0.5">
      <c r="K7" s="21" t="s">
        <v>41</v>
      </c>
      <c r="L7" s="21">
        <v>2</v>
      </c>
      <c r="M7" s="21" t="s">
        <v>42</v>
      </c>
      <c r="N7" s="21" t="s">
        <v>46</v>
      </c>
      <c r="O7" s="4"/>
      <c r="P7" s="4"/>
      <c r="Q7" s="4"/>
    </row>
    <row r="8" spans="1:17" x14ac:dyDescent="0.45">
      <c r="N8" s="4"/>
      <c r="O8" s="4"/>
      <c r="P8" s="4"/>
      <c r="Q8" s="4"/>
    </row>
    <row r="9" spans="1:17" x14ac:dyDescent="0.45">
      <c r="B9" t="s">
        <v>55</v>
      </c>
      <c r="N9" s="4"/>
      <c r="O9" s="4"/>
      <c r="P9" s="4"/>
      <c r="Q9" s="4"/>
    </row>
    <row r="10" spans="1:17" x14ac:dyDescent="0.45">
      <c r="B10" t="s">
        <v>50</v>
      </c>
      <c r="N10" s="4"/>
      <c r="O10" s="4"/>
      <c r="P10" s="4"/>
      <c r="Q10" s="4"/>
    </row>
    <row r="11" spans="1:17" x14ac:dyDescent="0.45">
      <c r="B11" t="s">
        <v>51</v>
      </c>
      <c r="N11" s="4"/>
      <c r="O11" s="4"/>
      <c r="P11" s="4"/>
      <c r="Q11" s="4"/>
    </row>
    <row r="12" spans="1:17" x14ac:dyDescent="0.45">
      <c r="B12" t="s">
        <v>52</v>
      </c>
      <c r="N12" s="4"/>
      <c r="O12" s="4"/>
      <c r="P12" s="4"/>
      <c r="Q12" s="4"/>
    </row>
    <row r="13" spans="1:17" x14ac:dyDescent="0.45">
      <c r="N13" s="4"/>
      <c r="O13" s="4"/>
      <c r="P13" s="4"/>
      <c r="Q13" s="4"/>
    </row>
    <row r="14" spans="1:17" x14ac:dyDescent="0.45">
      <c r="B14" t="s">
        <v>53</v>
      </c>
      <c r="N14" s="4"/>
      <c r="O14" s="4"/>
      <c r="P14" s="4"/>
      <c r="Q14" s="4"/>
    </row>
    <row r="15" spans="1:17" x14ac:dyDescent="0.45">
      <c r="B15" t="s">
        <v>54</v>
      </c>
    </row>
    <row r="18" spans="2:3" x14ac:dyDescent="0.45">
      <c r="B18" s="1"/>
    </row>
    <row r="19" spans="2:3" x14ac:dyDescent="0.45">
      <c r="C19" s="1"/>
    </row>
    <row r="20" spans="2:3" x14ac:dyDescent="0.45">
      <c r="B20" s="2" t="s">
        <v>62</v>
      </c>
    </row>
    <row r="21" spans="2:3" x14ac:dyDescent="0.45">
      <c r="B21" s="2"/>
    </row>
    <row r="22" spans="2:3" x14ac:dyDescent="0.45">
      <c r="B22" s="2"/>
    </row>
    <row r="23" spans="2:3" x14ac:dyDescent="0.45">
      <c r="B23" s="2"/>
    </row>
    <row r="24" spans="2:3" x14ac:dyDescent="0.45">
      <c r="B24" s="2"/>
    </row>
    <row r="25" spans="2:3" x14ac:dyDescent="0.45">
      <c r="B25" s="2"/>
    </row>
    <row r="26" spans="2:3" x14ac:dyDescent="0.45">
      <c r="B26" s="2"/>
    </row>
    <row r="28" spans="2:3" x14ac:dyDescent="0.45">
      <c r="C28" s="2"/>
    </row>
    <row r="39" spans="3:3" x14ac:dyDescent="0.45">
      <c r="C39" s="2"/>
    </row>
    <row r="50" spans="2:2" x14ac:dyDescent="0.45">
      <c r="B50" s="1"/>
    </row>
  </sheetData>
  <hyperlinks>
    <hyperlink ref="A1" location="GHRS!A1" display="Main" xr:uid="{0E133DCE-5480-4338-A804-B64A340FE396}"/>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209EE-DC00-4AA2-A27E-A587E33F135D}">
  <dimension ref="A1:I102"/>
  <sheetViews>
    <sheetView topLeftCell="A74" workbookViewId="0">
      <selection activeCell="E104" sqref="E104"/>
    </sheetView>
  </sheetViews>
  <sheetFormatPr defaultRowHeight="14.25" x14ac:dyDescent="0.45"/>
  <cols>
    <col min="3" max="3" width="17.19921875" customWidth="1"/>
    <col min="5" max="5" width="28.3984375" customWidth="1"/>
    <col min="6" max="6" width="31.46484375" customWidth="1"/>
    <col min="7" max="7" width="12.9296875" customWidth="1"/>
    <col min="8" max="8" width="12.46484375" customWidth="1"/>
    <col min="9" max="9" width="16.46484375" customWidth="1"/>
  </cols>
  <sheetData>
    <row r="1" spans="1:4" x14ac:dyDescent="0.45">
      <c r="A1" s="1" t="s">
        <v>12</v>
      </c>
    </row>
    <row r="2" spans="1:4" x14ac:dyDescent="0.45">
      <c r="A2" s="1"/>
      <c r="B2" s="2" t="s">
        <v>75</v>
      </c>
    </row>
    <row r="3" spans="1:4" x14ac:dyDescent="0.45">
      <c r="A3" s="1"/>
    </row>
    <row r="4" spans="1:4" x14ac:dyDescent="0.45">
      <c r="C4" s="2" t="s">
        <v>130</v>
      </c>
    </row>
    <row r="5" spans="1:4" x14ac:dyDescent="0.45">
      <c r="C5" s="1" t="s">
        <v>109</v>
      </c>
    </row>
    <row r="6" spans="1:4" x14ac:dyDescent="0.45">
      <c r="C6" t="s">
        <v>13</v>
      </c>
      <c r="D6" t="s">
        <v>110</v>
      </c>
    </row>
    <row r="7" spans="1:4" x14ac:dyDescent="0.45">
      <c r="C7" t="s">
        <v>81</v>
      </c>
      <c r="D7" t="s">
        <v>111</v>
      </c>
    </row>
    <row r="8" spans="1:4" x14ac:dyDescent="0.45">
      <c r="D8" t="s">
        <v>112</v>
      </c>
    </row>
    <row r="9" spans="1:4" x14ac:dyDescent="0.45">
      <c r="C9" t="s">
        <v>10</v>
      </c>
      <c r="D9" t="s">
        <v>57</v>
      </c>
    </row>
    <row r="10" spans="1:4" x14ac:dyDescent="0.45">
      <c r="C10" t="s">
        <v>14</v>
      </c>
      <c r="D10" t="s">
        <v>77</v>
      </c>
    </row>
    <row r="11" spans="1:4" x14ac:dyDescent="0.45">
      <c r="C11" t="s">
        <v>23</v>
      </c>
      <c r="D11" t="s">
        <v>76</v>
      </c>
    </row>
    <row r="12" spans="1:4" x14ac:dyDescent="0.45">
      <c r="C12" t="s">
        <v>24</v>
      </c>
    </row>
    <row r="13" spans="1:4" x14ac:dyDescent="0.45">
      <c r="C13" s="4"/>
      <c r="D13" s="5" t="s">
        <v>113</v>
      </c>
    </row>
    <row r="14" spans="1:4" x14ac:dyDescent="0.45">
      <c r="D14" s="5" t="s">
        <v>114</v>
      </c>
    </row>
    <row r="15" spans="1:4" x14ac:dyDescent="0.45">
      <c r="D15" s="5" t="s">
        <v>115</v>
      </c>
    </row>
    <row r="16" spans="1:4" x14ac:dyDescent="0.45">
      <c r="C16" s="3" t="s">
        <v>15</v>
      </c>
    </row>
    <row r="17" spans="3:9" x14ac:dyDescent="0.45">
      <c r="D17" s="4" t="s">
        <v>94</v>
      </c>
      <c r="E17" s="4" t="s">
        <v>116</v>
      </c>
      <c r="F17" s="4" t="s">
        <v>117</v>
      </c>
      <c r="G17" s="4" t="s">
        <v>118</v>
      </c>
      <c r="H17" s="4" t="s">
        <v>97</v>
      </c>
    </row>
    <row r="18" spans="3:9" x14ac:dyDescent="0.45">
      <c r="D18" s="4" t="s">
        <v>104</v>
      </c>
      <c r="E18" s="23">
        <v>16.940000000000001</v>
      </c>
      <c r="F18" s="4">
        <v>15.61</v>
      </c>
      <c r="G18" s="4">
        <v>13.9</v>
      </c>
      <c r="H18" s="4">
        <v>0.13500000000000001</v>
      </c>
      <c r="I18" s="4" t="s">
        <v>100</v>
      </c>
    </row>
    <row r="19" spans="3:9" x14ac:dyDescent="0.45">
      <c r="D19" s="4" t="s">
        <v>101</v>
      </c>
      <c r="E19" s="4">
        <v>7.77</v>
      </c>
      <c r="F19" s="4" t="s">
        <v>119</v>
      </c>
      <c r="G19" s="4">
        <v>5.3</v>
      </c>
      <c r="H19" s="4">
        <v>4.5999999999999999E-2</v>
      </c>
      <c r="I19" s="4" t="s">
        <v>120</v>
      </c>
    </row>
    <row r="20" spans="3:9" x14ac:dyDescent="0.45">
      <c r="C20" s="4" t="s">
        <v>121</v>
      </c>
      <c r="D20" s="4" t="s">
        <v>122</v>
      </c>
      <c r="E20" s="4">
        <v>13.26</v>
      </c>
      <c r="F20" s="4" t="s">
        <v>119</v>
      </c>
      <c r="G20" s="4">
        <v>10.18</v>
      </c>
      <c r="H20" s="4">
        <v>4.2000000000000003E-2</v>
      </c>
      <c r="I20" s="4" t="s">
        <v>120</v>
      </c>
    </row>
    <row r="21" spans="3:9" x14ac:dyDescent="0.45">
      <c r="D21" s="4" t="s">
        <v>123</v>
      </c>
      <c r="E21" s="4" t="s">
        <v>119</v>
      </c>
      <c r="F21" s="4" t="s">
        <v>119</v>
      </c>
      <c r="G21" s="4" t="s">
        <v>119</v>
      </c>
      <c r="H21" s="4" t="s">
        <v>119</v>
      </c>
      <c r="I21" s="4" t="s">
        <v>100</v>
      </c>
    </row>
    <row r="22" spans="3:9" x14ac:dyDescent="0.45">
      <c r="D22" s="4"/>
      <c r="E22" s="4"/>
      <c r="F22" s="4"/>
      <c r="G22" s="4"/>
      <c r="H22" s="4"/>
      <c r="I22" s="4"/>
    </row>
    <row r="23" spans="3:9" x14ac:dyDescent="0.45">
      <c r="D23" s="4"/>
      <c r="E23" s="4"/>
      <c r="F23" s="4"/>
      <c r="G23" s="4"/>
      <c r="H23" s="4"/>
      <c r="I23" s="4"/>
    </row>
    <row r="24" spans="3:9" x14ac:dyDescent="0.45">
      <c r="C24" s="2" t="s">
        <v>78</v>
      </c>
    </row>
    <row r="25" spans="3:9" x14ac:dyDescent="0.45">
      <c r="C25" s="1" t="s">
        <v>79</v>
      </c>
    </row>
    <row r="26" spans="3:9" x14ac:dyDescent="0.45">
      <c r="C26" s="1"/>
    </row>
    <row r="27" spans="3:9" x14ac:dyDescent="0.45">
      <c r="C27" t="s">
        <v>13</v>
      </c>
      <c r="D27" t="s">
        <v>80</v>
      </c>
    </row>
    <row r="28" spans="3:9" x14ac:dyDescent="0.45">
      <c r="C28" t="s">
        <v>81</v>
      </c>
      <c r="D28" t="s">
        <v>82</v>
      </c>
    </row>
    <row r="29" spans="3:9" x14ac:dyDescent="0.45">
      <c r="D29" t="s">
        <v>83</v>
      </c>
    </row>
    <row r="30" spans="3:9" x14ac:dyDescent="0.45">
      <c r="D30" t="s">
        <v>84</v>
      </c>
    </row>
    <row r="31" spans="3:9" x14ac:dyDescent="0.45">
      <c r="D31" t="s">
        <v>85</v>
      </c>
    </row>
    <row r="32" spans="3:9" x14ac:dyDescent="0.45">
      <c r="D32" t="s">
        <v>86</v>
      </c>
    </row>
    <row r="33" spans="3:8" x14ac:dyDescent="0.45">
      <c r="D33" t="s">
        <v>87</v>
      </c>
    </row>
    <row r="34" spans="3:8" x14ac:dyDescent="0.45">
      <c r="D34" t="s">
        <v>88</v>
      </c>
    </row>
    <row r="35" spans="3:8" x14ac:dyDescent="0.45">
      <c r="D35" t="s">
        <v>89</v>
      </c>
    </row>
    <row r="36" spans="3:8" x14ac:dyDescent="0.45">
      <c r="C36" t="s">
        <v>10</v>
      </c>
      <c r="D36" t="s">
        <v>57</v>
      </c>
    </row>
    <row r="37" spans="3:8" x14ac:dyDescent="0.45">
      <c r="C37" t="s">
        <v>14</v>
      </c>
      <c r="D37" t="s">
        <v>90</v>
      </c>
    </row>
    <row r="38" spans="3:8" x14ac:dyDescent="0.45">
      <c r="C38" t="s">
        <v>23</v>
      </c>
      <c r="D38" t="s">
        <v>91</v>
      </c>
    </row>
    <row r="39" spans="3:8" x14ac:dyDescent="0.45">
      <c r="C39" t="s">
        <v>24</v>
      </c>
    </row>
    <row r="40" spans="3:8" x14ac:dyDescent="0.45">
      <c r="C40" s="4"/>
      <c r="D40" s="5" t="s">
        <v>92</v>
      </c>
    </row>
    <row r="41" spans="3:8" x14ac:dyDescent="0.45">
      <c r="D41" s="5" t="s">
        <v>93</v>
      </c>
    </row>
    <row r="42" spans="3:8" x14ac:dyDescent="0.45">
      <c r="D42" s="5"/>
    </row>
    <row r="43" spans="3:8" x14ac:dyDescent="0.45">
      <c r="C43" s="3" t="s">
        <v>15</v>
      </c>
    </row>
    <row r="44" spans="3:8" x14ac:dyDescent="0.45">
      <c r="D44" s="4" t="s">
        <v>94</v>
      </c>
      <c r="E44" s="4" t="s">
        <v>95</v>
      </c>
      <c r="F44" s="4" t="s">
        <v>96</v>
      </c>
      <c r="G44" s="4" t="s">
        <v>97</v>
      </c>
    </row>
    <row r="45" spans="3:8" x14ac:dyDescent="0.45">
      <c r="D45" s="4" t="s">
        <v>98</v>
      </c>
      <c r="E45" s="23">
        <v>0.436</v>
      </c>
      <c r="F45" s="4">
        <f>0.015-0.95</f>
        <v>-0.93499999999999994</v>
      </c>
      <c r="G45" s="4" t="s">
        <v>99</v>
      </c>
      <c r="H45" s="4" t="s">
        <v>100</v>
      </c>
    </row>
    <row r="46" spans="3:8" x14ac:dyDescent="0.45">
      <c r="D46" s="4" t="s">
        <v>101</v>
      </c>
      <c r="E46" s="4">
        <f>27.5-38.7</f>
        <v>-11.200000000000003</v>
      </c>
      <c r="F46" s="23">
        <f>30-33.7</f>
        <v>-3.7000000000000028</v>
      </c>
      <c r="G46" s="4" t="s">
        <v>102</v>
      </c>
      <c r="H46" s="4" t="s">
        <v>103</v>
      </c>
    </row>
    <row r="47" spans="3:8" x14ac:dyDescent="0.45">
      <c r="C47" s="4"/>
      <c r="D47" s="4" t="s">
        <v>104</v>
      </c>
      <c r="E47" s="4">
        <f>12.7-28.3</f>
        <v>-15.600000000000001</v>
      </c>
      <c r="F47" s="23">
        <f>18.5-26.8</f>
        <v>-8.3000000000000007</v>
      </c>
      <c r="G47" s="4" t="s">
        <v>102</v>
      </c>
      <c r="H47" s="4" t="s">
        <v>103</v>
      </c>
    </row>
    <row r="48" spans="3:8" x14ac:dyDescent="0.45">
      <c r="D48" s="4" t="s">
        <v>105</v>
      </c>
      <c r="E48" s="4">
        <f>16.3-32.3</f>
        <v>-15.999999999999996</v>
      </c>
      <c r="F48" s="4">
        <f>21.5-28.8</f>
        <v>-7.3000000000000007</v>
      </c>
      <c r="G48" s="4" t="s">
        <v>102</v>
      </c>
      <c r="H48" s="4" t="s">
        <v>103</v>
      </c>
    </row>
    <row r="49" spans="2:9" x14ac:dyDescent="0.45">
      <c r="C49" s="2"/>
      <c r="D49" s="4" t="s">
        <v>106</v>
      </c>
      <c r="E49" s="4">
        <f>65.1-46.1</f>
        <v>18.999999999999993</v>
      </c>
      <c r="F49" s="4">
        <f>59-53.7</f>
        <v>5.2999999999999972</v>
      </c>
      <c r="G49" s="4" t="s">
        <v>102</v>
      </c>
      <c r="H49" s="4" t="s">
        <v>103</v>
      </c>
      <c r="I49" s="3"/>
    </row>
    <row r="50" spans="2:9" x14ac:dyDescent="0.45">
      <c r="C50" s="3"/>
      <c r="D50" s="4" t="s">
        <v>107</v>
      </c>
      <c r="E50" s="4">
        <f>2.6-4.4</f>
        <v>-1.8000000000000003</v>
      </c>
      <c r="F50" s="4">
        <f>3.3-4.6</f>
        <v>-1.2999999999999998</v>
      </c>
      <c r="G50" s="4">
        <f>0.026</f>
        <v>2.5999999999999999E-2</v>
      </c>
      <c r="H50" s="4" t="s">
        <v>103</v>
      </c>
    </row>
    <row r="51" spans="2:9" x14ac:dyDescent="0.45">
      <c r="D51" s="4" t="s">
        <v>108</v>
      </c>
      <c r="E51" s="4">
        <f>2.1-4</f>
        <v>-1.9</v>
      </c>
      <c r="F51" s="4">
        <f>2.8-4</f>
        <v>-1.2000000000000002</v>
      </c>
      <c r="G51" s="4">
        <v>4.0000000000000001E-3</v>
      </c>
      <c r="H51" s="4" t="s">
        <v>103</v>
      </c>
    </row>
    <row r="52" spans="2:9" x14ac:dyDescent="0.45">
      <c r="C52" s="4"/>
      <c r="D52" s="5"/>
      <c r="F52" s="15"/>
      <c r="G52" s="16"/>
    </row>
    <row r="54" spans="2:9" x14ac:dyDescent="0.45">
      <c r="C54" s="2" t="s">
        <v>129</v>
      </c>
    </row>
    <row r="55" spans="2:9" x14ac:dyDescent="0.45">
      <c r="C55" s="1"/>
    </row>
    <row r="56" spans="2:9" x14ac:dyDescent="0.45">
      <c r="C56" t="s">
        <v>13</v>
      </c>
      <c r="D56" t="s">
        <v>125</v>
      </c>
    </row>
    <row r="57" spans="2:9" x14ac:dyDescent="0.45">
      <c r="C57" t="s">
        <v>10</v>
      </c>
      <c r="D57" t="s">
        <v>57</v>
      </c>
    </row>
    <row r="58" spans="2:9" x14ac:dyDescent="0.45">
      <c r="C58" t="s">
        <v>14</v>
      </c>
      <c r="D58" t="s">
        <v>77</v>
      </c>
    </row>
    <row r="59" spans="2:9" x14ac:dyDescent="0.45">
      <c r="C59" t="s">
        <v>23</v>
      </c>
      <c r="D59" t="s">
        <v>124</v>
      </c>
    </row>
    <row r="60" spans="2:9" x14ac:dyDescent="0.45">
      <c r="C60" t="s">
        <v>24</v>
      </c>
    </row>
    <row r="61" spans="2:9" x14ac:dyDescent="0.45">
      <c r="C61" s="4"/>
      <c r="D61" s="5" t="s">
        <v>127</v>
      </c>
    </row>
    <row r="62" spans="2:9" x14ac:dyDescent="0.45">
      <c r="D62" s="5" t="s">
        <v>126</v>
      </c>
    </row>
    <row r="63" spans="2:9" x14ac:dyDescent="0.45">
      <c r="D63" s="5"/>
    </row>
    <row r="64" spans="2:9" x14ac:dyDescent="0.45">
      <c r="B64" t="s">
        <v>128</v>
      </c>
      <c r="C64" s="3" t="s">
        <v>15</v>
      </c>
    </row>
    <row r="65" spans="3:9" x14ac:dyDescent="0.45">
      <c r="D65" s="4"/>
      <c r="E65" s="4"/>
      <c r="F65" s="4"/>
      <c r="G65" s="4"/>
      <c r="H65" s="4"/>
    </row>
    <row r="66" spans="3:9" x14ac:dyDescent="0.45">
      <c r="C66" s="2" t="s">
        <v>142</v>
      </c>
      <c r="D66" s="4"/>
      <c r="E66" s="23"/>
      <c r="F66" s="4"/>
      <c r="G66" s="4"/>
      <c r="H66" s="4"/>
      <c r="I66" s="4"/>
    </row>
    <row r="67" spans="3:9" x14ac:dyDescent="0.45">
      <c r="D67" s="4"/>
      <c r="E67" s="4"/>
      <c r="F67" s="4"/>
      <c r="G67" s="4"/>
      <c r="H67" s="4"/>
      <c r="I67" s="4"/>
    </row>
    <row r="68" spans="3:9" x14ac:dyDescent="0.45">
      <c r="C68" t="s">
        <v>13</v>
      </c>
      <c r="D68" t="s">
        <v>134</v>
      </c>
      <c r="E68" s="4"/>
      <c r="F68" s="4"/>
      <c r="G68" s="4"/>
      <c r="H68" s="4"/>
      <c r="I68" s="4"/>
    </row>
    <row r="69" spans="3:9" x14ac:dyDescent="0.45">
      <c r="C69" t="s">
        <v>81</v>
      </c>
      <c r="D69" t="s">
        <v>135</v>
      </c>
      <c r="E69" s="4"/>
      <c r="F69" s="4"/>
      <c r="G69" s="4"/>
      <c r="H69" s="4"/>
      <c r="I69" s="4"/>
    </row>
    <row r="70" spans="3:9" x14ac:dyDescent="0.45">
      <c r="D70" t="s">
        <v>136</v>
      </c>
      <c r="E70" s="4"/>
      <c r="F70" s="4"/>
      <c r="G70" s="4"/>
      <c r="H70" s="4"/>
      <c r="I70" s="4"/>
    </row>
    <row r="71" spans="3:9" x14ac:dyDescent="0.45">
      <c r="D71" t="s">
        <v>137</v>
      </c>
      <c r="E71" s="4"/>
      <c r="F71" s="4"/>
      <c r="G71" s="4"/>
      <c r="H71" s="4"/>
      <c r="I71" s="4"/>
    </row>
    <row r="72" spans="3:9" x14ac:dyDescent="0.45">
      <c r="D72" t="s">
        <v>138</v>
      </c>
      <c r="E72" s="4"/>
      <c r="F72" s="4"/>
      <c r="G72" s="4"/>
      <c r="H72" s="4"/>
      <c r="I72" s="4"/>
    </row>
    <row r="73" spans="3:9" x14ac:dyDescent="0.45">
      <c r="D73" t="s">
        <v>139</v>
      </c>
      <c r="E73" s="4"/>
      <c r="F73" s="4"/>
      <c r="G73" s="4"/>
      <c r="H73" s="4"/>
      <c r="I73" s="4"/>
    </row>
    <row r="74" spans="3:9" x14ac:dyDescent="0.45">
      <c r="C74" t="s">
        <v>10</v>
      </c>
      <c r="D74" t="s">
        <v>75</v>
      </c>
      <c r="E74" s="4"/>
      <c r="F74" s="4"/>
      <c r="G74" s="4"/>
      <c r="H74" s="4"/>
      <c r="I74" s="4"/>
    </row>
    <row r="75" spans="3:9" x14ac:dyDescent="0.45">
      <c r="C75" t="s">
        <v>131</v>
      </c>
      <c r="D75" t="s">
        <v>132</v>
      </c>
      <c r="E75" s="4"/>
      <c r="F75" s="4"/>
      <c r="G75" s="4"/>
      <c r="H75" s="4"/>
      <c r="I75" s="4"/>
    </row>
    <row r="76" spans="3:9" x14ac:dyDescent="0.45">
      <c r="C76" t="s">
        <v>14</v>
      </c>
      <c r="D76" t="s">
        <v>133</v>
      </c>
    </row>
    <row r="77" spans="3:9" x14ac:dyDescent="0.45">
      <c r="C77" t="s">
        <v>23</v>
      </c>
      <c r="D77" t="s">
        <v>91</v>
      </c>
    </row>
    <row r="78" spans="3:9" x14ac:dyDescent="0.45">
      <c r="C78" t="s">
        <v>24</v>
      </c>
    </row>
    <row r="79" spans="3:9" x14ac:dyDescent="0.45">
      <c r="C79" s="4"/>
      <c r="D79" t="s">
        <v>140</v>
      </c>
    </row>
    <row r="80" spans="3:9" x14ac:dyDescent="0.45">
      <c r="D80" t="s">
        <v>141</v>
      </c>
    </row>
    <row r="82" spans="2:5" x14ac:dyDescent="0.45">
      <c r="B82" t="s">
        <v>46</v>
      </c>
      <c r="C82" s="3" t="s">
        <v>15</v>
      </c>
    </row>
    <row r="85" spans="2:5" x14ac:dyDescent="0.45">
      <c r="B85" s="2" t="s">
        <v>28</v>
      </c>
    </row>
    <row r="87" spans="2:5" x14ac:dyDescent="0.45">
      <c r="C87" s="2" t="s">
        <v>143</v>
      </c>
      <c r="D87" s="4"/>
      <c r="E87" s="23"/>
    </row>
    <row r="88" spans="2:5" x14ac:dyDescent="0.45">
      <c r="D88" s="4"/>
      <c r="E88" s="4"/>
    </row>
    <row r="89" spans="2:5" x14ac:dyDescent="0.45">
      <c r="C89" t="s">
        <v>13</v>
      </c>
      <c r="D89" t="s">
        <v>146</v>
      </c>
      <c r="E89" s="4"/>
    </row>
    <row r="90" spans="2:5" x14ac:dyDescent="0.45">
      <c r="C90" t="s">
        <v>10</v>
      </c>
      <c r="D90" t="s">
        <v>144</v>
      </c>
      <c r="E90" s="4"/>
    </row>
    <row r="91" spans="2:5" x14ac:dyDescent="0.45">
      <c r="C91" t="s">
        <v>14</v>
      </c>
      <c r="D91" t="s">
        <v>133</v>
      </c>
    </row>
    <row r="92" spans="2:5" x14ac:dyDescent="0.45">
      <c r="C92" t="s">
        <v>23</v>
      </c>
      <c r="D92" t="s">
        <v>145</v>
      </c>
    </row>
    <row r="93" spans="2:5" x14ac:dyDescent="0.45">
      <c r="C93" t="s">
        <v>24</v>
      </c>
    </row>
    <row r="94" spans="2:5" x14ac:dyDescent="0.45">
      <c r="C94" s="4"/>
      <c r="D94" t="s">
        <v>150</v>
      </c>
    </row>
    <row r="95" spans="2:5" x14ac:dyDescent="0.45">
      <c r="D95" t="s">
        <v>151</v>
      </c>
    </row>
    <row r="96" spans="2:5" x14ac:dyDescent="0.45">
      <c r="D96" t="s">
        <v>152</v>
      </c>
    </row>
    <row r="97" spans="3:8" x14ac:dyDescent="0.45">
      <c r="D97" t="s">
        <v>153</v>
      </c>
    </row>
    <row r="99" spans="3:8" x14ac:dyDescent="0.45">
      <c r="C99" s="3" t="s">
        <v>15</v>
      </c>
    </row>
    <row r="100" spans="3:8" x14ac:dyDescent="0.45">
      <c r="E100" s="4" t="s">
        <v>147</v>
      </c>
      <c r="F100" s="4" t="s">
        <v>148</v>
      </c>
      <c r="G100" s="4" t="s">
        <v>140</v>
      </c>
      <c r="H100" s="4" t="s">
        <v>149</v>
      </c>
    </row>
    <row r="101" spans="3:8" x14ac:dyDescent="0.45">
      <c r="D101" t="s">
        <v>154</v>
      </c>
      <c r="E101" s="4">
        <v>-52.8</v>
      </c>
      <c r="F101" s="4">
        <v>-46.4</v>
      </c>
      <c r="G101" s="4">
        <v>-33.200000000000003</v>
      </c>
      <c r="H101" s="4">
        <v>-18.2</v>
      </c>
    </row>
    <row r="102" spans="3:8" x14ac:dyDescent="0.45">
      <c r="D102" t="s">
        <v>97</v>
      </c>
      <c r="E102" s="4" t="s">
        <v>155</v>
      </c>
      <c r="F102" s="4" t="s">
        <v>155</v>
      </c>
      <c r="G102" s="4" t="s">
        <v>156</v>
      </c>
      <c r="H102" s="4"/>
    </row>
  </sheetData>
  <hyperlinks>
    <hyperlink ref="A1" location="GHRS!A1" display="Main" xr:uid="{64609A15-71FA-4E4C-A520-BFB68D7FAE18}"/>
    <hyperlink ref="C25" r:id="rId1" display="https://psychiatryonline.org/doi/full/10.1176/appi.ajp.2020.20050653?utm_source=chatgpt.com" xr:uid="{7173AB1E-2ADB-4AAB-B024-A719A33FC50A}"/>
    <hyperlink ref="C5" r:id="rId2" display="https://investor.xenon-pharma.com/news-releases/news-release-details/xenon-pharmaceuticals-presents-data-phase-2-x-nova-clinical?utm_source=chatgpt.com" xr:uid="{B7348F73-719A-402B-829E-5AFFFACD79E9}"/>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21F52-B054-415D-8B79-85B60294341A}">
  <dimension ref="A1:F16"/>
  <sheetViews>
    <sheetView workbookViewId="0">
      <selection activeCell="G36" sqref="G36"/>
    </sheetView>
  </sheetViews>
  <sheetFormatPr defaultRowHeight="14.25" x14ac:dyDescent="0.45"/>
  <sheetData>
    <row r="1" spans="1:6" x14ac:dyDescent="0.45">
      <c r="A1" s="1" t="s">
        <v>12</v>
      </c>
    </row>
    <row r="2" spans="1:6" x14ac:dyDescent="0.45">
      <c r="B2" s="2" t="s">
        <v>16</v>
      </c>
    </row>
    <row r="4" spans="1:6" x14ac:dyDescent="0.45">
      <c r="C4" s="1" t="s">
        <v>29</v>
      </c>
    </row>
    <row r="5" spans="1:6" x14ac:dyDescent="0.45">
      <c r="C5" s="1" t="s">
        <v>30</v>
      </c>
    </row>
    <row r="6" spans="1:6" x14ac:dyDescent="0.45">
      <c r="C6" s="1" t="s">
        <v>31</v>
      </c>
    </row>
    <row r="7" spans="1:6" x14ac:dyDescent="0.45">
      <c r="C7" s="1" t="s">
        <v>32</v>
      </c>
    </row>
    <row r="8" spans="1:6" x14ac:dyDescent="0.45">
      <c r="C8" s="1"/>
      <c r="D8" s="6"/>
      <c r="E8" s="6"/>
      <c r="F8" s="6"/>
    </row>
    <row r="9" spans="1:6" x14ac:dyDescent="0.45">
      <c r="C9" s="1" t="s">
        <v>33</v>
      </c>
      <c r="D9" s="6"/>
      <c r="E9" s="6"/>
      <c r="F9" s="6"/>
    </row>
    <row r="10" spans="1:6" x14ac:dyDescent="0.45">
      <c r="C10" s="1" t="s">
        <v>34</v>
      </c>
      <c r="D10" s="6"/>
      <c r="E10" s="6"/>
      <c r="F10" s="6"/>
    </row>
    <row r="11" spans="1:6" x14ac:dyDescent="0.45">
      <c r="C11" s="1" t="s">
        <v>35</v>
      </c>
      <c r="D11" s="6"/>
      <c r="E11" s="6"/>
      <c r="F11" s="6"/>
    </row>
    <row r="12" spans="1:6" x14ac:dyDescent="0.45">
      <c r="D12" s="6"/>
      <c r="E12" s="6"/>
      <c r="F12" s="6"/>
    </row>
    <row r="13" spans="1:6" x14ac:dyDescent="0.45">
      <c r="C13" s="6"/>
      <c r="D13" s="6"/>
      <c r="E13" s="6"/>
      <c r="F13" s="6"/>
    </row>
    <row r="14" spans="1:6" x14ac:dyDescent="0.45">
      <c r="C14" s="19" t="s">
        <v>49</v>
      </c>
      <c r="D14" s="6"/>
      <c r="E14" s="6"/>
      <c r="F14" s="6"/>
    </row>
    <row r="15" spans="1:6" x14ac:dyDescent="0.45">
      <c r="C15" s="1" t="s">
        <v>74</v>
      </c>
    </row>
    <row r="16" spans="1:6" x14ac:dyDescent="0.45">
      <c r="C16" s="19" t="s">
        <v>56</v>
      </c>
    </row>
  </sheetData>
  <hyperlinks>
    <hyperlink ref="A1" location="GHRS!A1" display="Main" xr:uid="{D70C4A8A-2E87-4D7E-872E-1FA77D15F472}"/>
    <hyperlink ref="C14" r:id="rId1" display="https://xenon-pharma.com/wp-content/uploads/2022/06/EILAT2022_XEN1101-496_5-18-22_CK_JR_Final.pdf" xr:uid="{EDFEA83E-4C78-46CE-A379-F72F8D7DE3CC}"/>
    <hyperlink ref="C4" r:id="rId2" display="https://www.xenon-pharma.com/" xr:uid="{4BF51667-E38C-401B-94E8-05B9E88A08D9}"/>
    <hyperlink ref="C5" r:id="rId3" display="https://investor.xenon-pharma.com/news-releases?c=253202&amp;p=irol-news&amp;nyo=0" xr:uid="{0472B0F8-5AFC-4806-AA8C-B18301D4082C}"/>
    <hyperlink ref="C6" r:id="rId4" display="https://investor.xenon-pharma.com/corporate-governance/management?c=253202&amp;p=irol-govmanage" xr:uid="{17F426AE-FD72-4F4D-9FE3-79ECEC28F0ED}"/>
    <hyperlink ref="C7" r:id="rId5" display="https://investor.xenon-pharma.com/corporate-governance/board-of-directors" xr:uid="{AFD90195-8893-482E-B1D9-B0E942610512}"/>
    <hyperlink ref="C9" r:id="rId6" display="https://www.xenon-pharma.com/product-pipeline/partnered-programs/" xr:uid="{D6DC2DA3-5570-4D15-A335-F2874DE77A87}"/>
    <hyperlink ref="C10" r:id="rId7" display="https://www.xenon-pharma.com/product-pipeline/preclinical-programs/" xr:uid="{372150A6-3740-48C2-8CDE-0A2DF23AE584}"/>
    <hyperlink ref="C11" r:id="rId8" display="https://www.xenon-pharma.com/product-pipeline/" xr:uid="{C4E56842-7185-458A-8E44-A5E02BD5AEBD}"/>
    <hyperlink ref="C16" r:id="rId9" display="https://en.wikipedia.org/wiki/Encukalner" xr:uid="{D80D7B29-EE88-4540-8A69-4F448329A713}"/>
    <hyperlink ref="C15" r:id="rId10" display="https://pmc.ncbi.nlm.nih.gov/articles/PMC6856596/" xr:uid="{452A46CA-26AD-4CCF-A6C6-ED717BBB6292}"/>
  </hyperlinks>
  <pageMargins left="0.7" right="0.7" top="0.75" bottom="0.75" header="0.3" footer="0.3"/>
  <pageSetup paperSize="9"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C1CA1-DA18-4954-AE47-53C173350307}">
  <dimension ref="A1:G18"/>
  <sheetViews>
    <sheetView workbookViewId="0">
      <selection activeCell="F24" sqref="F24"/>
    </sheetView>
  </sheetViews>
  <sheetFormatPr defaultRowHeight="14.25" x14ac:dyDescent="0.45"/>
  <sheetData>
    <row r="1" spans="1:2" x14ac:dyDescent="0.45">
      <c r="A1" s="1" t="s">
        <v>12</v>
      </c>
    </row>
    <row r="2" spans="1:2" x14ac:dyDescent="0.45">
      <c r="B2" s="6" t="s">
        <v>28</v>
      </c>
    </row>
    <row r="3" spans="1:2" x14ac:dyDescent="0.45">
      <c r="B3" t="s">
        <v>63</v>
      </c>
    </row>
    <row r="4" spans="1:2" x14ac:dyDescent="0.45">
      <c r="B4" t="s">
        <v>64</v>
      </c>
    </row>
    <row r="5" spans="1:2" x14ac:dyDescent="0.45">
      <c r="B5" t="s">
        <v>65</v>
      </c>
    </row>
    <row r="6" spans="1:2" x14ac:dyDescent="0.45">
      <c r="B6" t="s">
        <v>66</v>
      </c>
    </row>
    <row r="7" spans="1:2" x14ac:dyDescent="0.45">
      <c r="B7" t="s">
        <v>67</v>
      </c>
    </row>
    <row r="8" spans="1:2" x14ac:dyDescent="0.45">
      <c r="B8" t="s">
        <v>68</v>
      </c>
    </row>
    <row r="9" spans="1:2" x14ac:dyDescent="0.45">
      <c r="B9" t="s">
        <v>69</v>
      </c>
    </row>
    <row r="10" spans="1:2" x14ac:dyDescent="0.45">
      <c r="B10" t="s">
        <v>70</v>
      </c>
    </row>
    <row r="11" spans="1:2" x14ac:dyDescent="0.45">
      <c r="B11" t="s">
        <v>71</v>
      </c>
    </row>
    <row r="13" spans="1:2" x14ac:dyDescent="0.45">
      <c r="B13" t="s">
        <v>73</v>
      </c>
    </row>
    <row r="14" spans="1:2" x14ac:dyDescent="0.45">
      <c r="B14" t="s">
        <v>72</v>
      </c>
    </row>
    <row r="18" spans="2:7" x14ac:dyDescent="0.45">
      <c r="B18" s="6"/>
      <c r="G18" s="1"/>
    </row>
  </sheetData>
  <hyperlinks>
    <hyperlink ref="A1" location="GHRS!A1" display="Main" xr:uid="{9AFB38F1-6182-4AB8-B91D-7897BB405ACF}"/>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BCE23-4292-4C15-BAF6-3DA1A8DDE061}">
  <dimension ref="A1:H25"/>
  <sheetViews>
    <sheetView workbookViewId="0">
      <selection activeCell="A18" sqref="A18"/>
    </sheetView>
  </sheetViews>
  <sheetFormatPr defaultRowHeight="14.25" x14ac:dyDescent="0.45"/>
  <sheetData>
    <row r="1" spans="1:7" x14ac:dyDescent="0.45">
      <c r="A1" s="1" t="s">
        <v>12</v>
      </c>
    </row>
    <row r="2" spans="1:7" x14ac:dyDescent="0.45">
      <c r="B2" s="6" t="s">
        <v>57</v>
      </c>
    </row>
    <row r="3" spans="1:7" x14ac:dyDescent="0.45">
      <c r="B3" t="s">
        <v>17</v>
      </c>
    </row>
    <row r="4" spans="1:7" x14ac:dyDescent="0.45">
      <c r="B4" t="s">
        <v>18</v>
      </c>
    </row>
    <row r="6" spans="1:7" x14ac:dyDescent="0.45">
      <c r="B6" t="s">
        <v>58</v>
      </c>
    </row>
    <row r="7" spans="1:7" x14ac:dyDescent="0.45">
      <c r="B7" t="s">
        <v>19</v>
      </c>
    </row>
    <row r="9" spans="1:7" x14ac:dyDescent="0.45">
      <c r="B9" s="6" t="s">
        <v>20</v>
      </c>
      <c r="G9" s="1" t="s">
        <v>21</v>
      </c>
    </row>
    <row r="10" spans="1:7" x14ac:dyDescent="0.45">
      <c r="B10" t="s">
        <v>22</v>
      </c>
    </row>
    <row r="12" spans="1:7" x14ac:dyDescent="0.45">
      <c r="B12" s="6" t="s">
        <v>59</v>
      </c>
      <c r="F12" s="1" t="s">
        <v>60</v>
      </c>
    </row>
    <row r="13" spans="1:7" x14ac:dyDescent="0.45">
      <c r="B13" t="s">
        <v>61</v>
      </c>
    </row>
    <row r="25" spans="8:8" x14ac:dyDescent="0.45">
      <c r="H25" s="3"/>
    </row>
  </sheetData>
  <hyperlinks>
    <hyperlink ref="A1" location="GHRS!A1" display="Main" xr:uid="{F16BF3D6-E0A0-4927-AEA2-DB7787F1E7E6}"/>
    <hyperlink ref="G9" r:id="rId1" location=":~:text=The%20Montgomery%E2%80%93%C3%85sberg%20Depression%20Rating%20Scale%20%28MADRS%29%20is%20a,of%20depressive%20episodes%20in%20patients%20with%20mood%20disorders." display="https://en.wikipedia.org/wiki/Montgomery%E2%80%93%C3%85sberg_Depression_Rating_Scale - :~:text=The%20Montgomery%E2%80%93%C3%85sberg%20Depression%20Rating%20Scale%20%28MADRS%29%20is%20a,of%20depressive%20episodes%20in%20patients%20with%20mood%20disorders." xr:uid="{59ABD297-3DB4-49D7-80A2-52FFCC61B569}"/>
    <hyperlink ref="F12" r:id="rId2" location=":~:text=The%20SHAPS%20is%20a%2014-item%20scale%20that%20measures,interaction%2C%20food%20and%20drink%2C%20sensory%20experience%2C%20and%20interest%2Fpastimes." display="https://datashare.nida.nih.gov/instrument/snaith-hamilton-pleasure-scale - :~:text=The%20SHAPS%20is%20a%2014-item%20scale%20that%20measures,interaction%2C%20food%20and%20drink%2C%20sensory%20experience%2C%20and%20interest%2Fpastimes." xr:uid="{53227920-E621-4C62-81C3-9B7B6A625CF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AA988-254B-4456-86B2-D018880EDDD0}">
  <dimension ref="A1:C19"/>
  <sheetViews>
    <sheetView workbookViewId="0">
      <selection activeCell="C6" sqref="C6"/>
    </sheetView>
  </sheetViews>
  <sheetFormatPr defaultRowHeight="14.25" x14ac:dyDescent="0.45"/>
  <sheetData>
    <row r="1" spans="1:3" x14ac:dyDescent="0.45">
      <c r="A1" s="1" t="s">
        <v>12</v>
      </c>
    </row>
    <row r="2" spans="1:3" x14ac:dyDescent="0.45">
      <c r="B2" s="2" t="s">
        <v>25</v>
      </c>
    </row>
    <row r="3" spans="1:3" x14ac:dyDescent="0.45">
      <c r="B3" s="2"/>
    </row>
    <row r="4" spans="1:3" x14ac:dyDescent="0.45">
      <c r="C4" t="s">
        <v>157</v>
      </c>
    </row>
    <row r="5" spans="1:3" x14ac:dyDescent="0.45">
      <c r="C5" t="s">
        <v>158</v>
      </c>
    </row>
    <row r="9" spans="1:3" x14ac:dyDescent="0.45">
      <c r="B9" s="2"/>
    </row>
    <row r="10" spans="1:3" x14ac:dyDescent="0.45">
      <c r="B10" s="2"/>
    </row>
    <row r="14" spans="1:3" x14ac:dyDescent="0.45">
      <c r="B14" s="2"/>
    </row>
    <row r="18" spans="2:2" x14ac:dyDescent="0.45">
      <c r="B18" s="2"/>
    </row>
    <row r="19" spans="2:2" x14ac:dyDescent="0.45">
      <c r="B19" s="2"/>
    </row>
  </sheetData>
  <hyperlinks>
    <hyperlink ref="A1" location="GHRS!A1" display="Main" xr:uid="{133E1E78-10E4-4ECA-85D2-A2D68BBB35F4}"/>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7</vt:i4>
      </vt:variant>
    </vt:vector>
  </HeadingPairs>
  <TitlesOfParts>
    <vt:vector size="7" baseType="lpstr">
      <vt:lpstr>XENE</vt:lpstr>
      <vt:lpstr>Drugs</vt:lpstr>
      <vt:lpstr>Clinical Trials</vt:lpstr>
      <vt:lpstr>Literature</vt:lpstr>
      <vt:lpstr>Epilepsy</vt:lpstr>
      <vt:lpstr>MDD</vt:lpstr>
      <vt:lpstr>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2025-02-22T05:29:33Z</dcterms:created>
  <dcterms:modified xsi:type="dcterms:W3CDTF">2025-03-06T21:44:07Z</dcterms:modified>
</cp:coreProperties>
</file>