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2932" documentId="11_AD4DF034E34935FBC521DCE2FF5B45405ADEDD89" xr6:coauthVersionLast="47" xr6:coauthVersionMax="47" xr10:uidLastSave="{0CCB5151-9B8B-4121-9DAC-EAC7A81A61DB}"/>
  <bookViews>
    <workbookView xWindow="-98" yWindow="-98" windowWidth="20715" windowHeight="13155" firstSheet="1" activeTab="7" xr2:uid="{00000000-000D-0000-FFFF-FFFF00000000}"/>
  </bookViews>
  <sheets>
    <sheet name="EWTX" sheetId="1" r:id="rId1"/>
    <sheet name="Drugs" sheetId="4" r:id="rId2"/>
    <sheet name="Clinical Trials" sheetId="2" r:id="rId3"/>
    <sheet name="Competition" sheetId="10" r:id="rId4"/>
    <sheet name="Literature" sheetId="3" r:id="rId5"/>
    <sheet name="HCM" sheetId="7" r:id="rId6"/>
    <sheet name="Conclusion" sheetId="6" r:id="rId7"/>
    <sheet name="TO-DO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4" i="2" l="1"/>
  <c r="I114" i="2"/>
  <c r="J113" i="2"/>
  <c r="I113" i="2"/>
  <c r="G114" i="2"/>
  <c r="G113" i="2"/>
  <c r="E114" i="2"/>
  <c r="F114" i="2"/>
  <c r="F113" i="2"/>
  <c r="E113" i="2"/>
  <c r="C8" i="1"/>
  <c r="C5" i="1"/>
  <c r="C9" i="1" s="1"/>
  <c r="C10" i="1" s="1"/>
</calcChain>
</file>

<file path=xl/sharedStrings.xml><?xml version="1.0" encoding="utf-8"?>
<sst xmlns="http://schemas.openxmlformats.org/spreadsheetml/2006/main" count="217" uniqueCount="169">
  <si>
    <t>Company</t>
  </si>
  <si>
    <t>Ticker</t>
  </si>
  <si>
    <t>Cash</t>
  </si>
  <si>
    <t>S o/s</t>
  </si>
  <si>
    <t>Debt</t>
  </si>
  <si>
    <t>EV</t>
  </si>
  <si>
    <t>MC</t>
  </si>
  <si>
    <t>Price</t>
  </si>
  <si>
    <t>Downside</t>
  </si>
  <si>
    <t>Phase</t>
  </si>
  <si>
    <t>Indication</t>
  </si>
  <si>
    <t>Trial</t>
  </si>
  <si>
    <t>Main</t>
  </si>
  <si>
    <t>Duration</t>
  </si>
  <si>
    <t>Results</t>
  </si>
  <si>
    <t>Literature</t>
  </si>
  <si>
    <t>Study Arms</t>
  </si>
  <si>
    <t>Conclusion</t>
  </si>
  <si>
    <t>Readout</t>
  </si>
  <si>
    <t>Drug</t>
  </si>
  <si>
    <t>?</t>
  </si>
  <si>
    <t>TO-DO</t>
  </si>
  <si>
    <t>Placebo</t>
  </si>
  <si>
    <t>$EWTX</t>
  </si>
  <si>
    <t>Edgewise Therapeutics</t>
  </si>
  <si>
    <t>Edgewise Therapeutics - A Movement in Muscle</t>
  </si>
  <si>
    <t>Muscular Dystrophy and HCM Clinical Trials</t>
  </si>
  <si>
    <t>Serious Muscle Disease Research and Development</t>
  </si>
  <si>
    <t>Precision Therapeutics for Serious Muscle Diseases</t>
  </si>
  <si>
    <t>Posters &amp; Presentations</t>
  </si>
  <si>
    <t>Edgewise Therapeutics, Inc. - Investor Relations</t>
  </si>
  <si>
    <t>Sevasemten</t>
  </si>
  <si>
    <t>Cardiac Diastolic Dysfunction - EDG-7500</t>
  </si>
  <si>
    <t>EDG-7500</t>
  </si>
  <si>
    <t>Hypertrophic Cardiomyopathy (HCM)</t>
  </si>
  <si>
    <t>CIRRUS-HCM</t>
  </si>
  <si>
    <t>Q1 2025</t>
  </si>
  <si>
    <t>selective cardiac sarcomere modulation, with the aim to slow early contraction velocity and address impaired cardiac relaxation associated with hypertrophic cardiomyopathy (HCM)</t>
  </si>
  <si>
    <t>Mechanism of Drug Action:</t>
  </si>
  <si>
    <t>Muscular Dystrophy Clinical Trials and Therapies - Sevasemten</t>
  </si>
  <si>
    <t>Aficamten for Symptomatic Obstructive Hypertrophic Cardiomyopathy | New England Journal of Medicine</t>
  </si>
  <si>
    <t>DMD</t>
  </si>
  <si>
    <t>BMD</t>
  </si>
  <si>
    <t>LYNX</t>
  </si>
  <si>
    <t>ARCH</t>
  </si>
  <si>
    <t>Q2 2025</t>
  </si>
  <si>
    <t>aficamten</t>
  </si>
  <si>
    <t>Hypertrophic Cardiomyopathy</t>
  </si>
  <si>
    <t>Hypertrophic cardiomyopathy (HCM) is an autosomal dominant cardiac myocyte disease caused by mutations in sarcomere protein genes encoding for elements of the contractile machinery of the heart.</t>
  </si>
  <si>
    <t xml:space="preserve"> Characteristic cardiac structural changes include increased left ventricular wall thickness causing dynamic left ventricular outflow obstruction, diastolic dysfunction, myocardial ischemia,</t>
  </si>
  <si>
    <t xml:space="preserve"> arrhythmias, autonomic dysfunction, and mitral regurgitation.</t>
  </si>
  <si>
    <t xml:space="preserve"> In the United States, HCM is the most common identifiable cause of sudden cardiac death in healthy people aged younger than 35, including well-trained athletes.</t>
  </si>
  <si>
    <t>Wall thickening can involve any area of the myocardium, but the interventricular septal wall is the most commonly affected location.</t>
  </si>
  <si>
    <t xml:space="preserve"> In the absence of other conditions that could possibly contribute to left ventricular hypertrophy (LVH), such as severe hypertension or aortic stenosis, HCM is usually diagnosed by echocardiogram.</t>
  </si>
  <si>
    <t>Pathophysiology</t>
  </si>
  <si>
    <t>HCM in adults is characterized by a left ventricular wall thickness of 15 mm or more, with a septal/posterior wall thickness ratio of over 1.3 in patients who are normotensive or over 1.5 in those who are</t>
  </si>
  <si>
    <t xml:space="preserve"> hypertensive. A wall thickness of 13 to 14 mm can be diagnostic for positive family history, evidence of left ventricular outflow tract obstruction (LVOTO), or electrocardiogram (ECG) abnormalities</t>
  </si>
  <si>
    <t>In children, hypertrophy is defined as a wall thickness that is at least 2 standard deviations above the mean (z-score ≥2) for age, sex, or body size or LV wall thickness of 13 mm or more.</t>
  </si>
  <si>
    <t>Five mechanisms contribute to the development of HCM: dynamic LVOTO, mitral regurgitation, diastolic dysfunction, myocardial ischemia, and autonomic dysfunction.</t>
  </si>
  <si>
    <r>
      <rPr>
        <u/>
        <sz val="11"/>
        <color theme="1"/>
        <rFont val="Calibri"/>
        <family val="2"/>
        <scheme val="minor"/>
      </rPr>
      <t>Dynamic Left Ventricular Outflow Tract Obstruction (LVOTO):</t>
    </r>
    <r>
      <rPr>
        <sz val="11"/>
        <color theme="1"/>
        <rFont val="Calibri"/>
        <family val="2"/>
        <scheme val="minor"/>
      </rPr>
      <t xml:space="preserve"> Obstruction can occur either at rest or with exercise. About one-third of patients will each have no obstruction, obstruction with exercise, </t>
    </r>
  </si>
  <si>
    <t xml:space="preserve"> for surgical and percutaneous intervention, primarily if symptomatic.</t>
  </si>
  <si>
    <t xml:space="preserve"> The gradient can also be provoked by changes in preload and afterload, as later described in the History and Physical section.  regarded as a threshold</t>
  </si>
  <si>
    <t xml:space="preserve"> or obstruction at rest.  A gradient of 30 mm Hg or more is considered hemodynamically significant and is associated with death and progression to heart failure; however, a gradient of 50 mm Hg or more is</t>
  </si>
  <si>
    <r>
      <rPr>
        <u/>
        <sz val="11"/>
        <color theme="1"/>
        <rFont val="Calibri"/>
        <family val="2"/>
        <scheme val="minor"/>
      </rPr>
      <t>Mitral Regurgitation:</t>
    </r>
    <r>
      <rPr>
        <sz val="11"/>
        <color theme="1"/>
        <rFont val="Calibri"/>
        <family val="2"/>
        <scheme val="minor"/>
      </rPr>
      <t xml:space="preserve"> This can be due to LVOTO or SAM of the mitral valve. The regurgitant jet direction can guide the causative mechanism, and SAM is usually directed posteriorly.</t>
    </r>
  </si>
  <si>
    <r>
      <rPr>
        <u/>
        <sz val="11"/>
        <color theme="1"/>
        <rFont val="Calibri"/>
        <family val="2"/>
        <scheme val="minor"/>
      </rPr>
      <t>Diastolic Dysfunction:</t>
    </r>
    <r>
      <rPr>
        <sz val="11"/>
        <color theme="1"/>
        <rFont val="Calibri"/>
        <family val="2"/>
        <scheme val="minor"/>
      </rPr>
      <t xml:space="preserve"> The presence of LVH in conjunction with myocardial disarray and fibrosis increases left ventricular stiffness. This, in turn, negatively affects myocardial relaxation and diastolic function,</t>
    </r>
  </si>
  <si>
    <t xml:space="preserve"> ultimately leading to increased intracavitary pressures in both the left ventricle (LV) and left atrium (LA).</t>
  </si>
  <si>
    <t xml:space="preserve"> Delayed inactivation from abnormal intracellular calcium reuptake has also been observed in patients with HCM.</t>
  </si>
  <si>
    <r>
      <rPr>
        <u/>
        <sz val="11"/>
        <color theme="1"/>
        <rFont val="Calibri"/>
        <family val="2"/>
        <scheme val="minor"/>
      </rPr>
      <t>Myocardial Ischemia:</t>
    </r>
    <r>
      <rPr>
        <sz val="11"/>
        <color theme="1"/>
        <rFont val="Calibri"/>
        <family val="2"/>
        <scheme val="minor"/>
      </rPr>
      <t xml:space="preserve"> Common findings in HCM include myocardial hypertrophy, microvascular dysfunction, impaired coronary flow reserve, and medial and intimal hypertrophy of intramural arterioles.</t>
    </r>
  </si>
  <si>
    <t xml:space="preserve"> All these factors contribute to a mismatch between myocardial oxygen supply and demand, resulting in myocardial fibrosis.</t>
  </si>
  <si>
    <r>
      <rPr>
        <u/>
        <sz val="11"/>
        <color theme="1"/>
        <rFont val="Calibri"/>
        <family val="2"/>
        <scheme val="minor"/>
      </rPr>
      <t>Autonomic Dysfunction:</t>
    </r>
    <r>
      <rPr>
        <sz val="11"/>
        <color theme="1"/>
        <rFont val="Calibri"/>
        <family val="2"/>
        <scheme val="minor"/>
      </rPr>
      <t xml:space="preserve"> Autonomic dysfunction in HCM is defined as an abnormal blood pressure response to exercise—specifically, a failure to increase systolic blood pressure by at least 20 mm Hg or a</t>
    </r>
  </si>
  <si>
    <t xml:space="preserve"> drop in systolic blood pressure during exercise of more than 20 mm Hg from the peak value—is associated with poor prognosis.</t>
  </si>
  <si>
    <t xml:space="preserve"> The proposed mechanism involves the inappropriate firing of stretch-sensitive mechanoreceptors in the LV myocardium, resulting in unreciprocated changes in systemic vascular resistance,</t>
  </si>
  <si>
    <t xml:space="preserve"> which may lead to episodes of presyncope or syncope.</t>
  </si>
  <si>
    <t>Laboratory testing: Lab testing, including Troponin I and T, can be used to detect suspected ischemic events.</t>
  </si>
  <si>
    <t xml:space="preserve"> Elevation of the natriuretic peptides, especially those of the brain, can also be used as a marker of heart failure.</t>
  </si>
  <si>
    <r>
      <t xml:space="preserve"> Elevated </t>
    </r>
    <r>
      <rPr>
        <u/>
        <sz val="11"/>
        <color theme="1"/>
        <rFont val="Calibri"/>
        <family val="2"/>
        <scheme val="minor"/>
      </rPr>
      <t>NT-pro-BNP</t>
    </r>
    <r>
      <rPr>
        <sz val="11"/>
        <color theme="1"/>
        <rFont val="Calibri"/>
        <family val="2"/>
        <scheme val="minor"/>
      </rPr>
      <t xml:space="preserve"> levels are correlated with LV wall stress and diastolic and systolic dysfunction. </t>
    </r>
  </si>
  <si>
    <t>Hypertrophic Cardiomyopathy - StatPearls - NCBI Bookshelf</t>
  </si>
  <si>
    <t>25 March?</t>
  </si>
  <si>
    <t>Companies with competitor drugs</t>
  </si>
  <si>
    <t>$CYTK</t>
  </si>
  <si>
    <t>Aficamten</t>
  </si>
  <si>
    <t>Mavacamten</t>
  </si>
  <si>
    <t>$BMY</t>
  </si>
  <si>
    <t>$5.5B</t>
  </si>
  <si>
    <t>Bristol Myers bought Myokardia Inc for 13.1$ Billion</t>
  </si>
  <si>
    <t>Bristol Myers Squibb - Bristol Myers Squibb to Acquire MyoKardia for $13.1 Billion in Cash</t>
  </si>
  <si>
    <t>$13.1B</t>
  </si>
  <si>
    <t>EDG-7500 Presentations</t>
  </si>
  <si>
    <t>Phase 1 placebo-controlled Study of EDG-7500's PK/PD, Safety and Tolerability in Healthy Subjects n=64</t>
  </si>
  <si>
    <t>single dose, 8 days post-dose follow-up</t>
  </si>
  <si>
    <t>5mg EDG-7500</t>
  </si>
  <si>
    <t>15mg EDG-7500</t>
  </si>
  <si>
    <t>50mg EDG-7500</t>
  </si>
  <si>
    <t>100mg EDG-7500</t>
  </si>
  <si>
    <t>200mg EDG-7500</t>
  </si>
  <si>
    <t>300mg EDG-7500</t>
  </si>
  <si>
    <t>Terminal half-life</t>
  </si>
  <si>
    <t>30h</t>
  </si>
  <si>
    <t>Exposures dose-proportional between 5 and 200mg doses</t>
  </si>
  <si>
    <t>Results (Steady State)</t>
  </si>
  <si>
    <t>Results (Single Dose)</t>
  </si>
  <si>
    <t>2-fold accumulation was observed after 14 days of administration</t>
  </si>
  <si>
    <t>Steady-state achieved in 4 days with once-daily dosing</t>
  </si>
  <si>
    <t xml:space="preserve">No healthy subjects in the SAD or MAD studies had a post-dose </t>
  </si>
  <si>
    <t xml:space="preserve"> LVEF value &lt; 50% or an LVEF absolute decrease from baseline ≥ 10%</t>
  </si>
  <si>
    <t>There was no correlation between EDG-7500 plasma concentration and</t>
  </si>
  <si>
    <t xml:space="preserve"> LVEF change in healthy adults (p=0.199)</t>
  </si>
  <si>
    <t>In healthy subjects, nearly all AEs were mild and all resolved by end</t>
  </si>
  <si>
    <t xml:space="preserve"> of study. No dose-response for AEs was observed.</t>
  </si>
  <si>
    <t>EDG-7500 led to a meaningful reduction in resting LVOT-G of 67% for the combined 100/200 mg cohorts</t>
  </si>
  <si>
    <t>EDG-7500 led to a meaningful reduction of Valsalva LVOT-G of 55% for the combined 100/200 mg cohorts.</t>
  </si>
  <si>
    <t>LVOT Peak Gradient and NT-pro-BNP</t>
  </si>
  <si>
    <t>Endpoints</t>
  </si>
  <si>
    <t>Obstructive Hypertrophic Cardiomyopathy</t>
  </si>
  <si>
    <t>24 hours</t>
  </si>
  <si>
    <t>EDG-7500 50mg n=2</t>
  </si>
  <si>
    <t>EDG-7500 100mg n=3</t>
  </si>
  <si>
    <t>EDG-7500 200mg n=2</t>
  </si>
  <si>
    <t>Phase 2 First-in-Patient Open-Label single-dose Study of EDG-7500 in oHCM n=11</t>
  </si>
  <si>
    <t>7/11 evaluated for efficacy</t>
  </si>
  <si>
    <t>EDG-7500 led to a robust reduction in mean NT-proBNP of up to 64% In the 200 mg cohort</t>
  </si>
  <si>
    <t>EDG-7500, a First-in-Class Cardiac Sarcomere Modulator, Demonstrates Favorable Tolerability, Safety, and Pharmacokinetics in Healthy Adults and Patients with Hypertrophic Cardiomyopathy</t>
  </si>
  <si>
    <t>Chronic administration of EDG-7500, a novel sarcomere modulator, prevents increases in cardiac mass, T1 relaxation time, and  left ventricular end diastolic pressure in a Yucatan mini-pig model of genetic non-obstructive hypertrophic cardiomyopathy.</t>
  </si>
  <si>
    <t>CIRRUS-HCM: An Open-label Study to Evaluate the Safety, Tolerability, Pharmacokinetic, and Pharmacodynamic Effects of EDG-7500 in Adults with Hypertrophic Cardiomyopathy</t>
  </si>
  <si>
    <t xml:space="preserve">EDG-7500, a First-in-Class Cardiac Sarcomere Modulator, Demonstrates Favorable Tolerability, Safety, and Pharmacokinetics in Healthy Adults </t>
  </si>
  <si>
    <t>Acute Administration of The Novel Cardiac Sarcomere Modulator EDG-7500 Improves Ventricular Filling While Preserving LVEF In Dogs with Pacing Induced Left-Ventricular Systolic Dysfunction</t>
  </si>
  <si>
    <t>Chronic Treatment With The Sarcomere Modulator EDG-7500 Improves Left Ventricular Distensibility and Cardiac Output Recruitment During Stress In A Minipig Genetic Model of Non-Obstructed HCM</t>
  </si>
  <si>
    <t>Targeting the Mechanism of Hypertrophic Cardiomyopathy</t>
  </si>
  <si>
    <t>Cardiac Effects of EDG-7500, A Novel Cardiac Sarcomere Regulator: In Vitro and In Vivo Evidence For Slowing Isovolumic Contraction And Improved Ventricular Compliance</t>
  </si>
  <si>
    <t>EDG-7500 (EDG-002), A FIRST-IN-CLASS TARGETED SARCOMERE REGULATOR THAT PRESERVES INTRINSIC MYOSIN-MOTOR FUNCTION, NORMALIZES SYSTOLIC FUNCTION AND ELIMINATES LVOT OBSTRUCTION IN CATS WITH HYPERTROPHIC CARDIOMYOPATHY</t>
  </si>
  <si>
    <t>EDG7500 - oHCM/HCM</t>
  </si>
  <si>
    <t>Not post-hoc</t>
  </si>
  <si>
    <t>$EWTX / $CYTK - by Goderguy - BioMusings</t>
  </si>
  <si>
    <t>Aficamten - oHCM/HCM</t>
  </si>
  <si>
    <t>Primary Endpoint</t>
  </si>
  <si>
    <t>Locations</t>
  </si>
  <si>
    <t>Phase 3 randomized, double-blind, placebo-controlled Study (SEQUOIA-HCM) of Aficamten in oHCM n=282 NCT05186818</t>
  </si>
  <si>
    <t>Change in peak oxygen uptake (pVO2) by cardiopulmonary exercise testing (CPET) from baseline to week 24</t>
  </si>
  <si>
    <t>24 weeks</t>
  </si>
  <si>
    <t>Change in LVOT-G from baseline to week 24</t>
  </si>
  <si>
    <t>Secondary Endpoint</t>
  </si>
  <si>
    <t>Aficamten up to 20mg</t>
  </si>
  <si>
    <t>Matching Placebo</t>
  </si>
  <si>
    <t>8 UK, 7 Spain, 2 Portugal, 3 Poland, 3 Netherlands, 4 Italy, 6 Israel, 1 Hungary, 9 Germany, 9 France, 4 Denmark, 2 Czechia, 9 China, 48 US</t>
  </si>
  <si>
    <t>PE</t>
  </si>
  <si>
    <t>placebo</t>
  </si>
  <si>
    <t>delta</t>
  </si>
  <si>
    <t>p value</t>
  </si>
  <si>
    <t>&lt;0.001</t>
  </si>
  <si>
    <t>LVOT-G</t>
  </si>
  <si>
    <t>Phase 2 randomized, double-blind, placebo-controlled Study (REDWOOD-HCM) of Aficamten in HCM n=96 NCT04219826</t>
  </si>
  <si>
    <t>1 Italy, 2 Spain, 1 Netherlands, 18 US</t>
  </si>
  <si>
    <t>Change in LVOT-G from baseline to week 14</t>
  </si>
  <si>
    <t>aficamten 5-15mg</t>
  </si>
  <si>
    <t>aficamten 10-30mg</t>
  </si>
  <si>
    <t>aficamten 5-15mg while taking disopyramide oHCM</t>
  </si>
  <si>
    <t>placebo oHCM</t>
  </si>
  <si>
    <t>aficamten 5-15mg oHCM</t>
  </si>
  <si>
    <t>aficamten 10-30mg oHCM</t>
  </si>
  <si>
    <t>aficamten 5-15mg with dose levels guided by echocardiography assessments</t>
  </si>
  <si>
    <t>10 weeks</t>
  </si>
  <si>
    <t>Resting LVOT-G</t>
  </si>
  <si>
    <t>Valsalva LVOT-G</t>
  </si>
  <si>
    <t>&lt;0.0001</t>
  </si>
  <si>
    <t>Analyze data available for mavacamten</t>
  </si>
  <si>
    <t>Researcher View | Clinical Study to Evaluate Mavacamten (MYK-461) in Adults With Symptomatic Obstructive Hypertrophic Cardiomyopathy | ClinicalTrials.gov</t>
  </si>
  <si>
    <t>Too little data to define results, but initial data looks good</t>
  </si>
  <si>
    <t>Already priced for a good chance of success</t>
  </si>
  <si>
    <t>$2.5B company with basically 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</si>
</sst>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</fills>
  <borders count="6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ck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2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7" fillId="3" borderId="0" xfId="0" applyFont="1" applyFill="1" applyAlignment="1">
      <alignment horizontal="left"/>
    </xf>
    <xf numFmtId="0" fontId="6" fillId="4" borderId="0" xfId="0" applyFont="1" applyFill="1"/>
    <xf numFmtId="0" fontId="6" fillId="4" borderId="0" xfId="0" applyFont="1" applyFill="1" applyAlignment="1">
      <alignment horizontal="left"/>
    </xf>
    <xf numFmtId="2" fontId="6" fillId="2" borderId="1" xfId="0" applyNumberFormat="1" applyFont="1" applyFill="1" applyBorder="1"/>
    <xf numFmtId="0" fontId="8" fillId="2" borderId="1" xfId="0" applyFont="1" applyFill="1" applyBorder="1" applyAlignment="1">
      <alignment horizontal="left"/>
    </xf>
    <xf numFmtId="0" fontId="7" fillId="3" borderId="0" xfId="0" applyFont="1" applyFill="1" applyAlignment="1">
      <alignment horizontal="center"/>
    </xf>
    <xf numFmtId="0" fontId="8" fillId="2" borderId="2" xfId="0" applyFont="1" applyFill="1" applyBorder="1" applyAlignment="1">
      <alignment horizontal="left"/>
    </xf>
    <xf numFmtId="9" fontId="6" fillId="2" borderId="2" xfId="1" applyFont="1" applyFill="1" applyBorder="1" applyAlignmen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64" fontId="6" fillId="4" borderId="0" xfId="3" applyFont="1" applyFill="1"/>
    <xf numFmtId="0" fontId="0" fillId="0" borderId="4" xfId="0" applyBorder="1"/>
    <xf numFmtId="0" fontId="0" fillId="0" borderId="5" xfId="0" applyBorder="1"/>
    <xf numFmtId="0" fontId="9" fillId="0" borderId="3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5" xfId="0" applyNumberFormat="1" applyBorder="1"/>
    <xf numFmtId="10" fontId="0" fillId="0" borderId="0" xfId="0" applyNumberFormat="1" applyAlignment="1">
      <alignment horizontal="center"/>
    </xf>
    <xf numFmtId="10" fontId="0" fillId="0" borderId="0" xfId="0" quotePrefix="1" applyNumberFormat="1" applyAlignment="1">
      <alignment horizontal="center"/>
    </xf>
    <xf numFmtId="0" fontId="10" fillId="0" borderId="0" xfId="0" applyFont="1"/>
    <xf numFmtId="14" fontId="0" fillId="0" borderId="4" xfId="0" applyNumberFormat="1" applyBorder="1" applyAlignment="1">
      <alignment horizontal="center"/>
    </xf>
    <xf numFmtId="0" fontId="11" fillId="0" borderId="0" xfId="0" applyFont="1"/>
    <xf numFmtId="0" fontId="12" fillId="0" borderId="0" xfId="2" applyFont="1"/>
    <xf numFmtId="0" fontId="13" fillId="0" borderId="0" xfId="2" applyFont="1"/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80683</xdr:colOff>
      <xdr:row>6</xdr:row>
      <xdr:rowOff>0</xdr:rowOff>
    </xdr:from>
    <xdr:to>
      <xdr:col>11</xdr:col>
      <xdr:colOff>20191</xdr:colOff>
      <xdr:row>18</xdr:row>
      <xdr:rowOff>105521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8F32E2F-A380-DBC0-7CA9-066AD5A6B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9633" y="1200150"/>
          <a:ext cx="3482808" cy="2277221"/>
        </a:xfrm>
        <a:prstGeom prst="rect">
          <a:avLst/>
        </a:prstGeom>
      </xdr:spPr>
    </xdr:pic>
    <xdr:clientData/>
  </xdr:twoCellAnchor>
  <xdr:twoCellAnchor editAs="oneCell">
    <xdr:from>
      <xdr:col>6</xdr:col>
      <xdr:colOff>1066800</xdr:colOff>
      <xdr:row>19</xdr:row>
      <xdr:rowOff>67214</xdr:rowOff>
    </xdr:from>
    <xdr:to>
      <xdr:col>11</xdr:col>
      <xdr:colOff>172577</xdr:colOff>
      <xdr:row>29</xdr:row>
      <xdr:rowOff>157736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3A03FC1-2713-A96F-AD9D-0683C4DE2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4663" y="3686714"/>
          <a:ext cx="3730164" cy="1900272"/>
        </a:xfrm>
        <a:prstGeom prst="rect">
          <a:avLst/>
        </a:prstGeom>
      </xdr:spPr>
    </xdr:pic>
    <xdr:clientData/>
  </xdr:twoCellAnchor>
  <xdr:twoCellAnchor editAs="oneCell">
    <xdr:from>
      <xdr:col>4</xdr:col>
      <xdr:colOff>928687</xdr:colOff>
      <xdr:row>39</xdr:row>
      <xdr:rowOff>16198</xdr:rowOff>
    </xdr:from>
    <xdr:to>
      <xdr:col>8</xdr:col>
      <xdr:colOff>401038</xdr:colOff>
      <xdr:row>43</xdr:row>
      <xdr:rowOff>9710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9A33D9-06C0-9B77-5A60-DEACB69FC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0" y="7074223"/>
          <a:ext cx="3834801" cy="717412"/>
        </a:xfrm>
        <a:prstGeom prst="rect">
          <a:avLst/>
        </a:prstGeom>
      </xdr:spPr>
    </xdr:pic>
    <xdr:clientData/>
  </xdr:twoCellAnchor>
  <xdr:twoCellAnchor editAs="oneCell">
    <xdr:from>
      <xdr:col>2</xdr:col>
      <xdr:colOff>366714</xdr:colOff>
      <xdr:row>49</xdr:row>
      <xdr:rowOff>112567</xdr:rowOff>
    </xdr:from>
    <xdr:to>
      <xdr:col>5</xdr:col>
      <xdr:colOff>947739</xdr:colOff>
      <xdr:row>61</xdr:row>
      <xdr:rowOff>71944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21E7BD5-2C7F-5301-276B-70D86376A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2114" y="8980342"/>
          <a:ext cx="3938588" cy="2131077"/>
        </a:xfrm>
        <a:prstGeom prst="rect">
          <a:avLst/>
        </a:prstGeom>
      </xdr:spPr>
    </xdr:pic>
    <xdr:clientData/>
  </xdr:twoCellAnchor>
  <xdr:twoCellAnchor editAs="oneCell">
    <xdr:from>
      <xdr:col>6</xdr:col>
      <xdr:colOff>249143</xdr:colOff>
      <xdr:row>48</xdr:row>
      <xdr:rowOff>19049</xdr:rowOff>
    </xdr:from>
    <xdr:to>
      <xdr:col>13</xdr:col>
      <xdr:colOff>267767</xdr:colOff>
      <xdr:row>78</xdr:row>
      <xdr:rowOff>113558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8E7E9F9-537B-2749-D8B8-F373AF134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07006" y="8705849"/>
          <a:ext cx="5938411" cy="55237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dgewisetx.com/science-pipeline/sevasemten/" TargetMode="External"/><Relationship Id="rId3" Type="http://schemas.openxmlformats.org/officeDocument/2006/relationships/hyperlink" Target="https://edgewisetx.com/science-pipeline/" TargetMode="External"/><Relationship Id="rId7" Type="http://schemas.openxmlformats.org/officeDocument/2006/relationships/hyperlink" Target="https://edgewisetx.com/science-pipeline/edg-7500/" TargetMode="External"/><Relationship Id="rId2" Type="http://schemas.openxmlformats.org/officeDocument/2006/relationships/hyperlink" Target="https://edgewisetx.com/science-pipeline/clinical-trials/" TargetMode="External"/><Relationship Id="rId1" Type="http://schemas.openxmlformats.org/officeDocument/2006/relationships/hyperlink" Target="https://edgewisetx.com/" TargetMode="External"/><Relationship Id="rId6" Type="http://schemas.openxmlformats.org/officeDocument/2006/relationships/hyperlink" Target="https://investors.edgewisetx.com/overview/default.aspx" TargetMode="External"/><Relationship Id="rId5" Type="http://schemas.openxmlformats.org/officeDocument/2006/relationships/hyperlink" Target="https://edgewisetx.com/science-pipeline/posters-presentations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edgewisetx.com/science-pipeline/pipeline/" TargetMode="External"/><Relationship Id="rId9" Type="http://schemas.openxmlformats.org/officeDocument/2006/relationships/hyperlink" Target="https://edgewisetx.com/science-pipeline/posters-presentations/page/3/?_sort_by_compound=edg-75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news.bms.com/news/details/2020/Bristol-Myers-Squibb-to-Acquire-MyoKardia-for-13.1-Billion-in-Cash/default.asp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gewisetx.com/science-pipeline/sevasemten/" TargetMode="External"/><Relationship Id="rId13" Type="http://schemas.openxmlformats.org/officeDocument/2006/relationships/hyperlink" Target="https://edgewisetx.com/wp-content/uploads/2024/12/CVCT-EDG-7500-101_102-Poster-Final-Printed.pdf" TargetMode="External"/><Relationship Id="rId18" Type="http://schemas.openxmlformats.org/officeDocument/2006/relationships/hyperlink" Target="https://edgewisetx.com/wp-content/uploads/2024/08/ACC2024_moderated_poster_EDG-7500_chronic_pig_hemodynamics_vFinal.pdf" TargetMode="External"/><Relationship Id="rId3" Type="http://schemas.openxmlformats.org/officeDocument/2006/relationships/hyperlink" Target="https://edgewisetx.com/science-pipeline/" TargetMode="External"/><Relationship Id="rId21" Type="http://schemas.openxmlformats.org/officeDocument/2006/relationships/hyperlink" Target="https://edgewisetx.com/wp-content/uploads/2024/08/EDG-7500_Cat_HCM_ACC23-WCC_Final.pdf" TargetMode="External"/><Relationship Id="rId7" Type="http://schemas.openxmlformats.org/officeDocument/2006/relationships/hyperlink" Target="https://edgewisetx.com/science-pipeline/edg-7500/" TargetMode="External"/><Relationship Id="rId12" Type="http://schemas.openxmlformats.org/officeDocument/2006/relationships/hyperlink" Target="https://edgewisetx.com/science-pipeline/posters-presentations/page/3/?_sort_by_compound=edg-7500" TargetMode="External"/><Relationship Id="rId17" Type="http://schemas.openxmlformats.org/officeDocument/2006/relationships/hyperlink" Target="https://edgewisetx.com/wp-content/uploads/2024/08/BCVS2024_HFrEF_HFmEF_Final.pdf" TargetMode="External"/><Relationship Id="rId2" Type="http://schemas.openxmlformats.org/officeDocument/2006/relationships/hyperlink" Target="https://edgewisetx.com/science-pipeline/clinical-trials/" TargetMode="External"/><Relationship Id="rId16" Type="http://schemas.openxmlformats.org/officeDocument/2006/relationships/hyperlink" Target="https://edgewisetx.com/wp-content/uploads/2024/09/HFSA-EDG-7500-101-poster-FINAL.pdf" TargetMode="External"/><Relationship Id="rId20" Type="http://schemas.openxmlformats.org/officeDocument/2006/relationships/hyperlink" Target="https://edgewisetx.com/wp-content/uploads/2024/08/AHA23_7500_METO_dog_hemodynamics_FINAL.pdf" TargetMode="External"/><Relationship Id="rId1" Type="http://schemas.openxmlformats.org/officeDocument/2006/relationships/hyperlink" Target="https://edgewisetx.com/" TargetMode="External"/><Relationship Id="rId6" Type="http://schemas.openxmlformats.org/officeDocument/2006/relationships/hyperlink" Target="https://investors.edgewisetx.com/overview/default.aspx" TargetMode="External"/><Relationship Id="rId11" Type="http://schemas.openxmlformats.org/officeDocument/2006/relationships/hyperlink" Target="https://news.bms.com/news/details/2020/Bristol-Myers-Squibb-to-Acquire-MyoKardia-for-13.1-Billion-in-Cash/default.aspx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https://edgewisetx.com/science-pipeline/posters-presentations/" TargetMode="External"/><Relationship Id="rId15" Type="http://schemas.openxmlformats.org/officeDocument/2006/relationships/hyperlink" Target="https://edgewisetx.com/wp-content/uploads/2024/09/HFSA-EDG-7500-CT-row-poster-FINAL.pdf" TargetMode="External"/><Relationship Id="rId23" Type="http://schemas.openxmlformats.org/officeDocument/2006/relationships/hyperlink" Target="https://clinicaltrials.gov/study/NCT03470545?tab=table" TargetMode="External"/><Relationship Id="rId10" Type="http://schemas.openxmlformats.org/officeDocument/2006/relationships/hyperlink" Target="https://www.ncbi.nlm.nih.gov/books/NBK430788/" TargetMode="External"/><Relationship Id="rId19" Type="http://schemas.openxmlformats.org/officeDocument/2006/relationships/hyperlink" Target="https://edgewisetx.com/wp-content/uploads/2024/08/EWTX_Presentation_CVCT_Final_for_presentation.pdf" TargetMode="External"/><Relationship Id="rId4" Type="http://schemas.openxmlformats.org/officeDocument/2006/relationships/hyperlink" Target="https://edgewisetx.com/science-pipeline/pipeline/" TargetMode="External"/><Relationship Id="rId9" Type="http://schemas.openxmlformats.org/officeDocument/2006/relationships/hyperlink" Target="https://www.nejm.org/doi/full/10.1056/NEJMoa2401424" TargetMode="External"/><Relationship Id="rId14" Type="http://schemas.openxmlformats.org/officeDocument/2006/relationships/hyperlink" Target="https://edgewisetx.com/wp-content/uploads/2024/11/AHA2024-Chronic-Swine-MRI-FINAL-VERSION-11-1-24.pdf" TargetMode="External"/><Relationship Id="rId22" Type="http://schemas.openxmlformats.org/officeDocument/2006/relationships/hyperlink" Target="https://biomusings.substack.com/p/ewtx-lo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clinicaltrials.gov/study/NCT03470545?tab=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workbookViewId="0">
      <selection activeCell="B23" sqref="B23"/>
    </sheetView>
  </sheetViews>
  <sheetFormatPr defaultRowHeight="14.25" x14ac:dyDescent="0.45"/>
  <cols>
    <col min="2" max="2" width="8.86328125" bestFit="1" customWidth="1"/>
    <col min="3" max="3" width="19.796875" bestFit="1" customWidth="1"/>
    <col min="8" max="8" width="9.796875" bestFit="1" customWidth="1"/>
    <col min="9" max="9" width="33.53125" bestFit="1" customWidth="1"/>
  </cols>
  <sheetData>
    <row r="2" spans="2:6" x14ac:dyDescent="0.45">
      <c r="B2" s="7" t="s">
        <v>1</v>
      </c>
      <c r="C2" s="12" t="s">
        <v>23</v>
      </c>
    </row>
    <row r="3" spans="2:6" x14ac:dyDescent="0.45">
      <c r="B3" s="7" t="s">
        <v>0</v>
      </c>
      <c r="C3" s="12" t="s">
        <v>24</v>
      </c>
    </row>
    <row r="4" spans="2:6" x14ac:dyDescent="0.45">
      <c r="B4" s="9" t="s">
        <v>7</v>
      </c>
      <c r="C4" s="8">
        <v>27.41</v>
      </c>
    </row>
    <row r="5" spans="2:6" x14ac:dyDescent="0.45">
      <c r="B5" s="9" t="s">
        <v>6</v>
      </c>
      <c r="C5" s="17">
        <f>C4*C6</f>
        <v>2609.7060999999999</v>
      </c>
    </row>
    <row r="6" spans="2:6" x14ac:dyDescent="0.45">
      <c r="B6" s="11" t="s">
        <v>3</v>
      </c>
      <c r="C6" s="10">
        <v>95.21</v>
      </c>
    </row>
    <row r="7" spans="2:6" x14ac:dyDescent="0.45">
      <c r="B7" s="11" t="s">
        <v>2</v>
      </c>
      <c r="C7" s="10">
        <v>470.17</v>
      </c>
    </row>
    <row r="8" spans="2:6" x14ac:dyDescent="0.45">
      <c r="B8" s="11" t="s">
        <v>4</v>
      </c>
      <c r="C8" s="10">
        <f>5.58+0.996+3.74</f>
        <v>10.316000000000001</v>
      </c>
    </row>
    <row r="9" spans="2:6" x14ac:dyDescent="0.45">
      <c r="B9" s="11" t="s">
        <v>5</v>
      </c>
      <c r="C9" s="10">
        <f>C5+C8-C7</f>
        <v>2149.8520999999996</v>
      </c>
    </row>
    <row r="10" spans="2:6" ht="14.65" thickBot="1" x14ac:dyDescent="0.5">
      <c r="B10" s="13" t="s">
        <v>8</v>
      </c>
      <c r="C10" s="14">
        <f>C9/C5</f>
        <v>0.82379088587791538</v>
      </c>
    </row>
    <row r="11" spans="2:6" ht="14.65" thickTop="1" x14ac:dyDescent="0.45"/>
    <row r="12" spans="2:6" x14ac:dyDescent="0.45">
      <c r="B12" s="1" t="s">
        <v>25</v>
      </c>
    </row>
    <row r="13" spans="2:6" x14ac:dyDescent="0.45">
      <c r="B13" s="1" t="s">
        <v>29</v>
      </c>
    </row>
    <row r="14" spans="2:6" x14ac:dyDescent="0.45">
      <c r="B14" s="1" t="s">
        <v>30</v>
      </c>
    </row>
    <row r="15" spans="2:6" x14ac:dyDescent="0.45">
      <c r="B15" s="1"/>
    </row>
    <row r="16" spans="2:6" x14ac:dyDescent="0.45">
      <c r="B16" s="1" t="s">
        <v>28</v>
      </c>
      <c r="F16" s="3"/>
    </row>
    <row r="17" spans="2:2" x14ac:dyDescent="0.45">
      <c r="B17" s="1" t="s">
        <v>26</v>
      </c>
    </row>
    <row r="18" spans="2:2" x14ac:dyDescent="0.45">
      <c r="B18" s="1" t="s">
        <v>27</v>
      </c>
    </row>
    <row r="19" spans="2:2" x14ac:dyDescent="0.45">
      <c r="B19" s="1"/>
    </row>
    <row r="20" spans="2:2" x14ac:dyDescent="0.45">
      <c r="B20" s="1" t="s">
        <v>32</v>
      </c>
    </row>
    <row r="21" spans="2:2" x14ac:dyDescent="0.45">
      <c r="B21" s="1" t="s">
        <v>39</v>
      </c>
    </row>
    <row r="22" spans="2:2" x14ac:dyDescent="0.45">
      <c r="B22" s="1"/>
    </row>
    <row r="23" spans="2:2" x14ac:dyDescent="0.45">
      <c r="B23" s="1" t="s">
        <v>87</v>
      </c>
    </row>
    <row r="24" spans="2:2" x14ac:dyDescent="0.45">
      <c r="B24" s="1"/>
    </row>
    <row r="25" spans="2:2" x14ac:dyDescent="0.45">
      <c r="B25" s="1"/>
    </row>
  </sheetData>
  <hyperlinks>
    <hyperlink ref="B12" r:id="rId1" display="https://edgewisetx.com/" xr:uid="{1F2C7E0F-5CAE-4AC8-9F1C-25DAFCCD19C8}"/>
    <hyperlink ref="B17" r:id="rId2" display="https://edgewisetx.com/science-pipeline/clinical-trials/" xr:uid="{856C303F-5831-48BE-873E-D17CCB3317B4}"/>
    <hyperlink ref="B18" r:id="rId3" display="https://edgewisetx.com/science-pipeline/" xr:uid="{85537420-1C3D-44D9-A865-BECEE9F78A47}"/>
    <hyperlink ref="B16" r:id="rId4" display="https://edgewisetx.com/science-pipeline/pipeline/" xr:uid="{76062DC3-16C3-48C4-A6A0-F635B82BB926}"/>
    <hyperlink ref="B13" r:id="rId5" display="https://edgewisetx.com/science-pipeline/posters-presentations/" xr:uid="{95A1F26A-188B-4653-8680-991340F8C4A9}"/>
    <hyperlink ref="B14" r:id="rId6" display="https://investors.edgewisetx.com/overview/default.aspx" xr:uid="{2C24E5BB-9F9A-47F5-91B9-F5BB0A56D3FB}"/>
    <hyperlink ref="B20" r:id="rId7" display="https://edgewisetx.com/science-pipeline/edg-7500/" xr:uid="{8EF57919-5B76-474E-AFA3-ADA6EEADF8ED}"/>
    <hyperlink ref="B21" r:id="rId8" display="https://edgewisetx.com/science-pipeline/sevasemten/" xr:uid="{73E8EC05-EF8A-4195-9F33-BAC246E625BC}"/>
    <hyperlink ref="B23" r:id="rId9" display="https://edgewisetx.com/science-pipeline/posters-presentations/page/3/?_sort_by_compound=edg-7500" xr:uid="{D9C4ADE6-9599-4686-A76F-3AAA01693636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392E-7B70-4F4B-93C9-C210743BAC55}">
  <dimension ref="A1:Q49"/>
  <sheetViews>
    <sheetView workbookViewId="0">
      <selection activeCell="O4" sqref="O4"/>
    </sheetView>
  </sheetViews>
  <sheetFormatPr defaultRowHeight="14.25" x14ac:dyDescent="0.45"/>
  <cols>
    <col min="10" max="10" width="10.86328125" customWidth="1"/>
    <col min="11" max="11" width="43.06640625" bestFit="1" customWidth="1"/>
    <col min="12" max="12" width="5.53125" bestFit="1" customWidth="1"/>
    <col min="13" max="13" width="11.06640625" customWidth="1"/>
    <col min="14" max="14" width="9.19921875" bestFit="1" customWidth="1"/>
  </cols>
  <sheetData>
    <row r="1" spans="1:17" ht="14.65" thickBot="1" x14ac:dyDescent="0.5">
      <c r="A1" s="1" t="s">
        <v>12</v>
      </c>
    </row>
    <row r="2" spans="1:17" ht="14.65" thickBot="1" x14ac:dyDescent="0.5">
      <c r="J2" s="20" t="s">
        <v>19</v>
      </c>
      <c r="K2" s="20" t="s">
        <v>10</v>
      </c>
      <c r="L2" s="20" t="s">
        <v>9</v>
      </c>
      <c r="M2" s="20" t="s">
        <v>11</v>
      </c>
      <c r="N2" s="20" t="s">
        <v>18</v>
      </c>
    </row>
    <row r="3" spans="1:17" x14ac:dyDescent="0.45">
      <c r="J3" s="18" t="s">
        <v>33</v>
      </c>
      <c r="K3" s="18" t="s">
        <v>34</v>
      </c>
      <c r="L3" s="22">
        <v>2</v>
      </c>
      <c r="M3" s="22" t="s">
        <v>35</v>
      </c>
      <c r="N3" s="22" t="s">
        <v>36</v>
      </c>
      <c r="O3" s="4" t="s">
        <v>77</v>
      </c>
    </row>
    <row r="4" spans="1:17" x14ac:dyDescent="0.45">
      <c r="J4" s="18" t="s">
        <v>31</v>
      </c>
      <c r="K4" s="18" t="s">
        <v>41</v>
      </c>
      <c r="L4" s="22" t="s">
        <v>20</v>
      </c>
      <c r="M4" s="22" t="s">
        <v>43</v>
      </c>
      <c r="N4" s="22" t="s">
        <v>45</v>
      </c>
    </row>
    <row r="5" spans="1:17" x14ac:dyDescent="0.45">
      <c r="J5" s="18" t="s">
        <v>31</v>
      </c>
      <c r="K5" s="18" t="s">
        <v>42</v>
      </c>
      <c r="L5" s="22" t="s">
        <v>20</v>
      </c>
      <c r="M5" s="22" t="s">
        <v>44</v>
      </c>
      <c r="N5" s="28" t="s">
        <v>45</v>
      </c>
    </row>
    <row r="6" spans="1:17" ht="14.65" thickBot="1" x14ac:dyDescent="0.5">
      <c r="B6" s="6" t="s">
        <v>31</v>
      </c>
      <c r="J6" s="19"/>
      <c r="K6" s="19"/>
      <c r="L6" s="23"/>
      <c r="M6" s="23"/>
      <c r="N6" s="24"/>
      <c r="O6" s="4"/>
      <c r="P6" s="4"/>
      <c r="Q6" s="4"/>
    </row>
    <row r="7" spans="1:17" x14ac:dyDescent="0.45">
      <c r="N7" s="4"/>
      <c r="O7" s="4"/>
      <c r="P7" s="4"/>
      <c r="Q7" s="4"/>
    </row>
    <row r="8" spans="1:17" x14ac:dyDescent="0.45">
      <c r="N8" s="4"/>
      <c r="O8" s="4"/>
      <c r="P8" s="4"/>
      <c r="Q8" s="4"/>
    </row>
    <row r="9" spans="1:17" x14ac:dyDescent="0.45">
      <c r="N9" s="4"/>
      <c r="O9" s="4"/>
      <c r="P9" s="4"/>
      <c r="Q9" s="4"/>
    </row>
    <row r="10" spans="1:17" x14ac:dyDescent="0.45">
      <c r="N10" s="4"/>
      <c r="O10" s="4"/>
      <c r="P10" s="4"/>
      <c r="Q10" s="4"/>
    </row>
    <row r="11" spans="1:17" x14ac:dyDescent="0.45">
      <c r="N11" s="4"/>
      <c r="O11" s="4"/>
      <c r="P11" s="4"/>
      <c r="Q11" s="4"/>
    </row>
    <row r="12" spans="1:17" x14ac:dyDescent="0.45">
      <c r="N12" s="4"/>
      <c r="O12" s="4"/>
      <c r="P12" s="4"/>
      <c r="Q12" s="4"/>
    </row>
    <row r="13" spans="1:17" x14ac:dyDescent="0.45">
      <c r="N13" s="4"/>
      <c r="O13" s="4"/>
      <c r="P13" s="4"/>
      <c r="Q13" s="4"/>
    </row>
    <row r="17" spans="2:3" x14ac:dyDescent="0.45">
      <c r="B17" s="6" t="s">
        <v>33</v>
      </c>
    </row>
    <row r="18" spans="2:3" x14ac:dyDescent="0.45">
      <c r="C18" s="1"/>
    </row>
    <row r="19" spans="2:3" x14ac:dyDescent="0.45">
      <c r="B19" s="3" t="s">
        <v>38</v>
      </c>
    </row>
    <row r="20" spans="2:3" x14ac:dyDescent="0.45">
      <c r="B20" s="2"/>
      <c r="C20" t="s">
        <v>37</v>
      </c>
    </row>
    <row r="21" spans="2:3" x14ac:dyDescent="0.45">
      <c r="B21" s="2"/>
    </row>
    <row r="22" spans="2:3" x14ac:dyDescent="0.45">
      <c r="B22" s="2"/>
    </row>
    <row r="23" spans="2:3" x14ac:dyDescent="0.45">
      <c r="B23" s="2"/>
    </row>
    <row r="24" spans="2:3" x14ac:dyDescent="0.45">
      <c r="B24" s="2"/>
    </row>
    <row r="25" spans="2:3" x14ac:dyDescent="0.45">
      <c r="B25" s="2"/>
    </row>
    <row r="27" spans="2:3" x14ac:dyDescent="0.45">
      <c r="C27" s="2"/>
    </row>
    <row r="38" spans="3:3" x14ac:dyDescent="0.45">
      <c r="C38" s="2"/>
    </row>
    <row r="49" spans="2:2" x14ac:dyDescent="0.45">
      <c r="B49" s="1"/>
    </row>
  </sheetData>
  <hyperlinks>
    <hyperlink ref="A1" location="GHRS!A1" display="Main" xr:uid="{0E133DCE-5480-4338-A804-B64A340FE396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09EE-DC00-4AA2-A27E-A587E33F135D}">
  <dimension ref="A1:K154"/>
  <sheetViews>
    <sheetView topLeftCell="A77" workbookViewId="0">
      <selection activeCell="H117" sqref="H117"/>
    </sheetView>
  </sheetViews>
  <sheetFormatPr defaultRowHeight="14.25" x14ac:dyDescent="0.45"/>
  <cols>
    <col min="3" max="3" width="17.19921875" customWidth="1"/>
    <col min="4" max="4" width="14.33203125" customWidth="1"/>
    <col min="5" max="6" width="15.46484375" bestFit="1" customWidth="1"/>
    <col min="7" max="7" width="15.1328125" customWidth="1"/>
    <col min="8" max="8" width="15" customWidth="1"/>
    <col min="9" max="9" width="16.46484375" customWidth="1"/>
  </cols>
  <sheetData>
    <row r="1" spans="1:5" x14ac:dyDescent="0.45">
      <c r="A1" s="1" t="s">
        <v>12</v>
      </c>
    </row>
    <row r="2" spans="1:5" x14ac:dyDescent="0.45">
      <c r="A2" s="1"/>
      <c r="B2" s="2" t="s">
        <v>130</v>
      </c>
    </row>
    <row r="3" spans="1:5" x14ac:dyDescent="0.45">
      <c r="A3" s="1"/>
    </row>
    <row r="4" spans="1:5" x14ac:dyDescent="0.45">
      <c r="C4" s="2" t="s">
        <v>88</v>
      </c>
    </row>
    <row r="5" spans="1:5" x14ac:dyDescent="0.45">
      <c r="C5" s="1"/>
    </row>
    <row r="6" spans="1:5" x14ac:dyDescent="0.45">
      <c r="C6" t="s">
        <v>13</v>
      </c>
      <c r="D6" t="s">
        <v>89</v>
      </c>
    </row>
    <row r="7" spans="1:5" x14ac:dyDescent="0.45">
      <c r="C7" t="s">
        <v>16</v>
      </c>
      <c r="D7" t="s">
        <v>90</v>
      </c>
    </row>
    <row r="8" spans="1:5" x14ac:dyDescent="0.45">
      <c r="C8" s="4"/>
      <c r="D8" t="s">
        <v>91</v>
      </c>
    </row>
    <row r="9" spans="1:5" x14ac:dyDescent="0.45">
      <c r="D9" t="s">
        <v>92</v>
      </c>
    </row>
    <row r="10" spans="1:5" x14ac:dyDescent="0.45">
      <c r="D10" t="s">
        <v>93</v>
      </c>
    </row>
    <row r="11" spans="1:5" x14ac:dyDescent="0.45">
      <c r="D11" t="s">
        <v>94</v>
      </c>
    </row>
    <row r="12" spans="1:5" x14ac:dyDescent="0.45">
      <c r="D12" t="s">
        <v>95</v>
      </c>
    </row>
    <row r="13" spans="1:5" x14ac:dyDescent="0.45">
      <c r="D13" t="s">
        <v>22</v>
      </c>
    </row>
    <row r="15" spans="1:5" x14ac:dyDescent="0.45">
      <c r="C15" s="3" t="s">
        <v>100</v>
      </c>
    </row>
    <row r="16" spans="1:5" x14ac:dyDescent="0.45">
      <c r="D16" s="5" t="s">
        <v>96</v>
      </c>
      <c r="E16" t="s">
        <v>97</v>
      </c>
    </row>
    <row r="17" spans="3:9" x14ac:dyDescent="0.45">
      <c r="D17" s="32" t="s">
        <v>98</v>
      </c>
    </row>
    <row r="18" spans="3:9" x14ac:dyDescent="0.45">
      <c r="D18" s="5"/>
    </row>
    <row r="19" spans="3:9" x14ac:dyDescent="0.45">
      <c r="C19" s="3" t="s">
        <v>99</v>
      </c>
      <c r="D19" s="5"/>
    </row>
    <row r="20" spans="3:9" x14ac:dyDescent="0.45">
      <c r="D20" s="5" t="s">
        <v>96</v>
      </c>
      <c r="E20" t="s">
        <v>97</v>
      </c>
    </row>
    <row r="21" spans="3:9" x14ac:dyDescent="0.45">
      <c r="D21" s="6" t="s">
        <v>101</v>
      </c>
      <c r="E21" s="4"/>
      <c r="F21" s="4"/>
      <c r="G21" s="4"/>
      <c r="H21" s="4"/>
    </row>
    <row r="22" spans="3:9" x14ac:dyDescent="0.45">
      <c r="D22" t="s">
        <v>102</v>
      </c>
      <c r="E22" s="4"/>
      <c r="F22" s="21"/>
      <c r="G22" s="4"/>
      <c r="H22" s="4"/>
      <c r="I22" s="4"/>
    </row>
    <row r="23" spans="3:9" x14ac:dyDescent="0.45">
      <c r="D23" s="4"/>
      <c r="E23" s="4"/>
      <c r="F23" s="4"/>
      <c r="G23" s="4"/>
      <c r="H23" s="4"/>
      <c r="I23" s="4"/>
    </row>
    <row r="24" spans="3:9" x14ac:dyDescent="0.45">
      <c r="C24" s="4"/>
      <c r="D24" t="s">
        <v>103</v>
      </c>
      <c r="E24" s="4"/>
      <c r="F24" s="4"/>
      <c r="G24" s="4"/>
      <c r="H24" s="4"/>
      <c r="I24" s="4"/>
    </row>
    <row r="25" spans="3:9" x14ac:dyDescent="0.45">
      <c r="D25" t="s">
        <v>104</v>
      </c>
      <c r="E25" s="4"/>
      <c r="F25" s="4"/>
      <c r="G25" s="4"/>
      <c r="H25" s="4"/>
      <c r="I25" s="4"/>
    </row>
    <row r="26" spans="3:9" x14ac:dyDescent="0.45">
      <c r="D26" s="4"/>
      <c r="E26" s="4"/>
      <c r="F26" s="4"/>
      <c r="G26" s="4"/>
      <c r="H26" s="4"/>
      <c r="I26" s="4"/>
    </row>
    <row r="27" spans="3:9" x14ac:dyDescent="0.45">
      <c r="D27" t="s">
        <v>105</v>
      </c>
      <c r="E27" s="4"/>
      <c r="H27" s="4"/>
      <c r="I27" s="4"/>
    </row>
    <row r="28" spans="3:9" x14ac:dyDescent="0.45">
      <c r="C28" s="2"/>
      <c r="D28" t="s">
        <v>106</v>
      </c>
    </row>
    <row r="29" spans="3:9" x14ac:dyDescent="0.45">
      <c r="C29" s="2"/>
    </row>
    <row r="30" spans="3:9" x14ac:dyDescent="0.45">
      <c r="C30" s="1"/>
      <c r="D30" t="s">
        <v>107</v>
      </c>
    </row>
    <row r="31" spans="3:9" x14ac:dyDescent="0.45">
      <c r="D31" t="s">
        <v>108</v>
      </c>
    </row>
    <row r="34" spans="3:10" x14ac:dyDescent="0.45">
      <c r="C34" s="2" t="s">
        <v>118</v>
      </c>
    </row>
    <row r="36" spans="3:10" x14ac:dyDescent="0.45">
      <c r="C36" t="s">
        <v>112</v>
      </c>
      <c r="D36" s="5" t="s">
        <v>111</v>
      </c>
    </row>
    <row r="37" spans="3:10" x14ac:dyDescent="0.45">
      <c r="C37" t="s">
        <v>10</v>
      </c>
      <c r="D37" s="5" t="s">
        <v>113</v>
      </c>
    </row>
    <row r="38" spans="3:10" x14ac:dyDescent="0.45">
      <c r="C38" t="s">
        <v>13</v>
      </c>
      <c r="D38" s="5" t="s">
        <v>114</v>
      </c>
    </row>
    <row r="40" spans="3:10" x14ac:dyDescent="0.45">
      <c r="C40" t="s">
        <v>16</v>
      </c>
      <c r="J40" s="6" t="s">
        <v>119</v>
      </c>
    </row>
    <row r="41" spans="3:10" x14ac:dyDescent="0.45">
      <c r="C41" s="4"/>
      <c r="D41" s="5" t="s">
        <v>115</v>
      </c>
      <c r="J41" s="6" t="s">
        <v>131</v>
      </c>
    </row>
    <row r="42" spans="3:10" x14ac:dyDescent="0.45">
      <c r="D42" s="5" t="s">
        <v>116</v>
      </c>
    </row>
    <row r="43" spans="3:10" x14ac:dyDescent="0.45">
      <c r="D43" s="5" t="s">
        <v>117</v>
      </c>
    </row>
    <row r="44" spans="3:10" x14ac:dyDescent="0.45">
      <c r="D44" s="5"/>
    </row>
    <row r="45" spans="3:10" x14ac:dyDescent="0.45">
      <c r="C45" s="3" t="s">
        <v>14</v>
      </c>
    </row>
    <row r="46" spans="3:10" x14ac:dyDescent="0.45">
      <c r="D46" t="s">
        <v>109</v>
      </c>
    </row>
    <row r="47" spans="3:10" x14ac:dyDescent="0.45">
      <c r="D47" t="s">
        <v>110</v>
      </c>
    </row>
    <row r="48" spans="3:10" x14ac:dyDescent="0.45">
      <c r="D48" t="s">
        <v>120</v>
      </c>
    </row>
    <row r="50" spans="3:8" x14ac:dyDescent="0.45">
      <c r="C50" s="4"/>
    </row>
    <row r="53" spans="3:8" x14ac:dyDescent="0.45">
      <c r="C53" s="3"/>
    </row>
    <row r="54" spans="3:8" x14ac:dyDescent="0.45">
      <c r="C54" s="3"/>
      <c r="E54" s="33"/>
      <c r="F54" s="33"/>
    </row>
    <row r="55" spans="3:8" x14ac:dyDescent="0.45">
      <c r="C55" s="3"/>
      <c r="D55" s="4"/>
      <c r="E55" s="4"/>
      <c r="F55" s="4"/>
      <c r="G55" s="4"/>
    </row>
    <row r="56" spans="3:8" x14ac:dyDescent="0.45">
      <c r="C56" s="3"/>
      <c r="D56" s="4"/>
      <c r="E56" s="4"/>
      <c r="F56" s="21"/>
      <c r="G56" s="4"/>
      <c r="H56" s="4"/>
    </row>
    <row r="57" spans="3:8" x14ac:dyDescent="0.45">
      <c r="C57" s="3"/>
      <c r="D57" s="4"/>
      <c r="E57" s="4"/>
      <c r="F57" s="4"/>
      <c r="G57" s="4"/>
      <c r="H57" s="4"/>
    </row>
    <row r="58" spans="3:8" x14ac:dyDescent="0.45">
      <c r="C58" s="3"/>
    </row>
    <row r="59" spans="3:8" x14ac:dyDescent="0.45">
      <c r="C59" s="2"/>
    </row>
    <row r="60" spans="3:8" x14ac:dyDescent="0.45">
      <c r="C60" s="2"/>
    </row>
    <row r="67" spans="3:7" x14ac:dyDescent="0.45">
      <c r="C67" s="4"/>
    </row>
    <row r="70" spans="3:7" x14ac:dyDescent="0.45">
      <c r="C70" s="3"/>
    </row>
    <row r="71" spans="3:7" x14ac:dyDescent="0.45">
      <c r="C71" s="3"/>
      <c r="E71" s="33"/>
      <c r="F71" s="33"/>
    </row>
    <row r="72" spans="3:7" x14ac:dyDescent="0.45">
      <c r="C72" s="3"/>
      <c r="D72" s="4"/>
      <c r="E72" s="4"/>
      <c r="F72" s="4"/>
      <c r="G72" s="4"/>
    </row>
    <row r="73" spans="3:7" x14ac:dyDescent="0.45">
      <c r="C73" s="3"/>
      <c r="D73" s="4"/>
      <c r="E73" s="25"/>
      <c r="F73" s="26"/>
      <c r="G73" s="4"/>
    </row>
    <row r="74" spans="3:7" x14ac:dyDescent="0.45">
      <c r="C74" s="3"/>
      <c r="D74" s="4"/>
      <c r="E74" s="25"/>
      <c r="F74" s="25"/>
      <c r="G74" s="4"/>
    </row>
    <row r="75" spans="3:7" x14ac:dyDescent="0.45">
      <c r="C75" s="3"/>
    </row>
    <row r="76" spans="3:7" x14ac:dyDescent="0.45">
      <c r="C76" s="3"/>
    </row>
    <row r="77" spans="3:7" x14ac:dyDescent="0.45">
      <c r="C77" s="2"/>
    </row>
    <row r="78" spans="3:7" x14ac:dyDescent="0.45">
      <c r="C78" s="3"/>
    </row>
    <row r="81" spans="2:8" x14ac:dyDescent="0.45">
      <c r="B81" s="2" t="s">
        <v>133</v>
      </c>
    </row>
    <row r="83" spans="2:8" x14ac:dyDescent="0.45">
      <c r="C83" s="2" t="s">
        <v>136</v>
      </c>
    </row>
    <row r="85" spans="2:8" x14ac:dyDescent="0.45">
      <c r="C85" t="s">
        <v>134</v>
      </c>
      <c r="D85" t="s">
        <v>137</v>
      </c>
    </row>
    <row r="86" spans="2:8" x14ac:dyDescent="0.45">
      <c r="C86" t="s">
        <v>140</v>
      </c>
      <c r="D86" t="s">
        <v>139</v>
      </c>
    </row>
    <row r="87" spans="2:8" x14ac:dyDescent="0.45">
      <c r="C87" t="s">
        <v>10</v>
      </c>
      <c r="D87" t="s">
        <v>113</v>
      </c>
    </row>
    <row r="88" spans="2:8" x14ac:dyDescent="0.45">
      <c r="C88" t="s">
        <v>13</v>
      </c>
      <c r="D88" t="s">
        <v>138</v>
      </c>
    </row>
    <row r="89" spans="2:8" x14ac:dyDescent="0.45">
      <c r="C89" t="s">
        <v>135</v>
      </c>
      <c r="D89" t="s">
        <v>143</v>
      </c>
    </row>
    <row r="90" spans="2:8" x14ac:dyDescent="0.45">
      <c r="C90" t="s">
        <v>16</v>
      </c>
    </row>
    <row r="91" spans="2:8" x14ac:dyDescent="0.45">
      <c r="C91" s="4"/>
      <c r="D91" t="s">
        <v>141</v>
      </c>
    </row>
    <row r="92" spans="2:8" x14ac:dyDescent="0.45">
      <c r="D92" t="s">
        <v>142</v>
      </c>
      <c r="E92" s="4"/>
      <c r="F92" s="4"/>
      <c r="G92" s="4"/>
      <c r="H92" s="4"/>
    </row>
    <row r="93" spans="2:8" x14ac:dyDescent="0.45">
      <c r="D93" s="4"/>
      <c r="E93" s="4"/>
      <c r="F93" s="4"/>
      <c r="G93" s="4"/>
      <c r="H93" s="4"/>
    </row>
    <row r="94" spans="2:8" x14ac:dyDescent="0.45">
      <c r="C94" s="3" t="s">
        <v>14</v>
      </c>
      <c r="D94" s="4"/>
      <c r="E94" s="25" t="s">
        <v>46</v>
      </c>
      <c r="F94" s="25" t="s">
        <v>145</v>
      </c>
      <c r="G94" s="25" t="s">
        <v>146</v>
      </c>
      <c r="H94" s="4" t="s">
        <v>147</v>
      </c>
    </row>
    <row r="95" spans="2:8" x14ac:dyDescent="0.45">
      <c r="C95" s="3"/>
      <c r="D95" s="4" t="s">
        <v>144</v>
      </c>
      <c r="E95" s="4">
        <v>1.8</v>
      </c>
      <c r="F95" s="4">
        <v>0</v>
      </c>
      <c r="G95" s="4">
        <v>1.7</v>
      </c>
      <c r="H95" s="4" t="s">
        <v>148</v>
      </c>
    </row>
    <row r="96" spans="2:8" x14ac:dyDescent="0.45">
      <c r="C96" s="3"/>
      <c r="D96" s="4" t="s">
        <v>149</v>
      </c>
      <c r="E96" s="4" t="s">
        <v>20</v>
      </c>
      <c r="F96" s="4" t="s">
        <v>20</v>
      </c>
      <c r="G96" s="4" t="s">
        <v>20</v>
      </c>
      <c r="H96" s="4" t="s">
        <v>20</v>
      </c>
    </row>
    <row r="97" spans="2:11" x14ac:dyDescent="0.45">
      <c r="C97" s="3"/>
    </row>
    <row r="98" spans="2:11" x14ac:dyDescent="0.45">
      <c r="B98" s="2"/>
      <c r="C98" s="3"/>
    </row>
    <row r="99" spans="2:11" x14ac:dyDescent="0.45">
      <c r="B99" s="2"/>
      <c r="C99" s="2" t="s">
        <v>150</v>
      </c>
    </row>
    <row r="100" spans="2:11" x14ac:dyDescent="0.45">
      <c r="B100" s="2"/>
      <c r="C100" s="2"/>
    </row>
    <row r="101" spans="2:11" x14ac:dyDescent="0.45">
      <c r="C101" t="s">
        <v>140</v>
      </c>
      <c r="D101" t="s">
        <v>152</v>
      </c>
      <c r="E101" s="21"/>
      <c r="F101" s="4"/>
      <c r="G101" s="4"/>
      <c r="H101" s="4"/>
    </row>
    <row r="102" spans="2:11" x14ac:dyDescent="0.45">
      <c r="C102" t="s">
        <v>10</v>
      </c>
      <c r="D102" t="s">
        <v>47</v>
      </c>
      <c r="E102" s="4"/>
      <c r="F102" s="21"/>
      <c r="G102" s="4"/>
      <c r="H102" s="4"/>
    </row>
    <row r="103" spans="2:11" x14ac:dyDescent="0.45">
      <c r="C103" t="s">
        <v>13</v>
      </c>
      <c r="D103" t="s">
        <v>160</v>
      </c>
      <c r="E103" s="4"/>
      <c r="F103" s="21"/>
      <c r="G103" s="4"/>
      <c r="H103" s="4"/>
    </row>
    <row r="104" spans="2:11" x14ac:dyDescent="0.45">
      <c r="C104" t="s">
        <v>135</v>
      </c>
      <c r="D104" t="s">
        <v>151</v>
      </c>
      <c r="E104" s="4"/>
      <c r="F104" s="4"/>
      <c r="G104" s="4"/>
      <c r="H104" s="4"/>
    </row>
    <row r="105" spans="2:11" x14ac:dyDescent="0.45">
      <c r="C105" t="s">
        <v>16</v>
      </c>
      <c r="E105" s="4"/>
      <c r="F105" s="4"/>
      <c r="G105" s="4"/>
      <c r="H105" s="4"/>
    </row>
    <row r="106" spans="2:11" x14ac:dyDescent="0.45">
      <c r="C106" s="4"/>
      <c r="D106" t="s">
        <v>157</v>
      </c>
      <c r="E106" s="4"/>
      <c r="F106" s="4"/>
      <c r="G106" s="4"/>
      <c r="H106" s="4"/>
      <c r="I106" s="3"/>
    </row>
    <row r="107" spans="2:11" x14ac:dyDescent="0.45">
      <c r="D107" s="5" t="s">
        <v>158</v>
      </c>
      <c r="E107" s="4"/>
      <c r="F107" s="4"/>
      <c r="G107" s="4"/>
      <c r="H107" s="4"/>
    </row>
    <row r="108" spans="2:11" x14ac:dyDescent="0.45">
      <c r="D108" s="5" t="s">
        <v>155</v>
      </c>
      <c r="E108" s="4"/>
      <c r="F108" s="4"/>
      <c r="G108" s="4"/>
      <c r="H108" s="4"/>
    </row>
    <row r="109" spans="2:11" x14ac:dyDescent="0.45">
      <c r="D109" s="5" t="s">
        <v>159</v>
      </c>
      <c r="E109" s="4"/>
      <c r="F109" s="4"/>
      <c r="G109" s="4"/>
      <c r="H109" s="4"/>
    </row>
    <row r="110" spans="2:11" x14ac:dyDescent="0.45">
      <c r="D110" s="5" t="s">
        <v>156</v>
      </c>
      <c r="E110" s="4"/>
      <c r="F110" s="4"/>
      <c r="G110" s="4"/>
      <c r="H110" s="4"/>
    </row>
    <row r="111" spans="2:11" x14ac:dyDescent="0.45">
      <c r="C111" s="3" t="s">
        <v>14</v>
      </c>
      <c r="D111" s="5"/>
      <c r="F111" s="15"/>
      <c r="G111" s="16"/>
    </row>
    <row r="112" spans="2:11" x14ac:dyDescent="0.45">
      <c r="D112" s="4"/>
      <c r="E112" s="25" t="s">
        <v>153</v>
      </c>
      <c r="F112" s="25" t="s">
        <v>145</v>
      </c>
      <c r="G112" s="25" t="s">
        <v>146</v>
      </c>
      <c r="H112" s="4" t="s">
        <v>147</v>
      </c>
      <c r="I112" s="25" t="s">
        <v>154</v>
      </c>
      <c r="J112" s="25" t="s">
        <v>146</v>
      </c>
      <c r="K112" s="25" t="s">
        <v>147</v>
      </c>
    </row>
    <row r="113" spans="3:11" x14ac:dyDescent="0.45">
      <c r="C113" s="3"/>
      <c r="D113" s="4" t="s">
        <v>161</v>
      </c>
      <c r="E113" s="4">
        <f>13.4-53.8</f>
        <v>-40.4</v>
      </c>
      <c r="F113" s="4">
        <f>44-52.1</f>
        <v>-8.1000000000000014</v>
      </c>
      <c r="G113" s="4">
        <f>E113-F113</f>
        <v>-32.299999999999997</v>
      </c>
      <c r="H113" s="4">
        <v>2.9999999999999997E-4</v>
      </c>
      <c r="I113" s="4">
        <f>15.1-58.2</f>
        <v>-43.1</v>
      </c>
      <c r="J113" s="4">
        <f>I113-F113</f>
        <v>-35</v>
      </c>
      <c r="K113" s="4">
        <v>4.0000000000000002E-4</v>
      </c>
    </row>
    <row r="114" spans="3:11" x14ac:dyDescent="0.45">
      <c r="C114" s="1"/>
      <c r="D114" s="5" t="s">
        <v>162</v>
      </c>
      <c r="E114" s="4">
        <f>38.1-74.4</f>
        <v>-36.300000000000004</v>
      </c>
      <c r="F114" s="4">
        <f>73.4-84.6</f>
        <v>-11.199999999999989</v>
      </c>
      <c r="G114" s="4">
        <f>E114-F114</f>
        <v>-25.100000000000016</v>
      </c>
      <c r="H114" s="4">
        <v>1E-3</v>
      </c>
      <c r="I114" s="4">
        <f>29.8-82.3</f>
        <v>-52.5</v>
      </c>
      <c r="J114" s="4">
        <f>I114-F114</f>
        <v>-41.300000000000011</v>
      </c>
      <c r="K114" s="4" t="s">
        <v>163</v>
      </c>
    </row>
    <row r="116" spans="3:11" x14ac:dyDescent="0.45">
      <c r="C116" s="2"/>
    </row>
    <row r="117" spans="3:11" x14ac:dyDescent="0.45">
      <c r="D117" s="5"/>
    </row>
    <row r="121" spans="3:11" x14ac:dyDescent="0.45">
      <c r="E121" s="4"/>
      <c r="F121" s="4"/>
      <c r="G121" s="4"/>
      <c r="H121" s="4"/>
    </row>
    <row r="122" spans="3:11" x14ac:dyDescent="0.45">
      <c r="E122" s="21"/>
      <c r="F122" s="4"/>
      <c r="G122" s="4"/>
      <c r="H122" s="4"/>
      <c r="I122" s="4"/>
    </row>
    <row r="123" spans="3:11" x14ac:dyDescent="0.45">
      <c r="D123" s="4"/>
      <c r="E123" s="4"/>
      <c r="F123" s="4"/>
      <c r="G123" s="4"/>
      <c r="H123" s="4"/>
      <c r="I123" s="4"/>
    </row>
    <row r="124" spans="3:11" x14ac:dyDescent="0.45">
      <c r="C124" s="4"/>
      <c r="E124" s="4"/>
      <c r="F124" s="4"/>
      <c r="G124" s="4"/>
      <c r="H124" s="4"/>
      <c r="I124" s="4"/>
    </row>
    <row r="125" spans="3:11" x14ac:dyDescent="0.45">
      <c r="E125" s="4"/>
      <c r="F125" s="4"/>
      <c r="G125" s="4"/>
      <c r="H125" s="4"/>
      <c r="I125" s="4"/>
    </row>
    <row r="126" spans="3:11" x14ac:dyDescent="0.45">
      <c r="E126" s="4"/>
      <c r="F126" s="4"/>
      <c r="G126" s="4"/>
      <c r="H126" s="4"/>
      <c r="I126" s="4"/>
    </row>
    <row r="127" spans="3:11" x14ac:dyDescent="0.45">
      <c r="C127" s="3"/>
      <c r="E127" s="4"/>
      <c r="F127" s="4"/>
      <c r="G127" s="4"/>
      <c r="H127" s="4"/>
      <c r="I127" s="4"/>
    </row>
    <row r="128" spans="3:11" x14ac:dyDescent="0.45">
      <c r="E128" s="4"/>
      <c r="F128" s="4"/>
      <c r="G128" s="4"/>
      <c r="H128" s="4"/>
      <c r="I128" s="4"/>
    </row>
    <row r="129" spans="2:9" x14ac:dyDescent="0.45">
      <c r="E129" s="4"/>
      <c r="F129" s="4"/>
      <c r="G129" s="4"/>
      <c r="H129" s="4"/>
      <c r="I129" s="4"/>
    </row>
    <row r="130" spans="2:9" x14ac:dyDescent="0.45">
      <c r="E130" s="25"/>
      <c r="F130" s="4"/>
      <c r="G130" s="4"/>
      <c r="H130" s="4"/>
      <c r="I130" s="4"/>
    </row>
    <row r="132" spans="2:9" x14ac:dyDescent="0.45">
      <c r="C132" s="3"/>
    </row>
    <row r="138" spans="2:9" x14ac:dyDescent="0.45">
      <c r="B138" s="2"/>
      <c r="C138" s="2"/>
    </row>
    <row r="140" spans="2:9" x14ac:dyDescent="0.45">
      <c r="E140" s="21"/>
    </row>
    <row r="141" spans="2:9" x14ac:dyDescent="0.45">
      <c r="E141" s="4"/>
    </row>
    <row r="142" spans="2:9" x14ac:dyDescent="0.45">
      <c r="E142" s="4"/>
    </row>
    <row r="143" spans="2:9" x14ac:dyDescent="0.45">
      <c r="E143" s="4"/>
    </row>
    <row r="145" spans="3:8" x14ac:dyDescent="0.45">
      <c r="C145" s="4"/>
    </row>
    <row r="148" spans="3:8" x14ac:dyDescent="0.45">
      <c r="C148" s="3"/>
    </row>
    <row r="149" spans="3:8" x14ac:dyDescent="0.45">
      <c r="E149" s="33"/>
      <c r="F149" s="33"/>
    </row>
    <row r="150" spans="3:8" x14ac:dyDescent="0.45">
      <c r="D150" s="4"/>
      <c r="E150" s="4"/>
      <c r="F150" s="4"/>
      <c r="G150" s="4"/>
    </row>
    <row r="151" spans="3:8" x14ac:dyDescent="0.45">
      <c r="C151" s="3"/>
      <c r="D151" s="4"/>
      <c r="E151" s="4"/>
      <c r="F151" s="4"/>
      <c r="G151" s="4"/>
    </row>
    <row r="152" spans="3:8" x14ac:dyDescent="0.45">
      <c r="D152" s="4"/>
      <c r="E152" s="25"/>
      <c r="F152" s="25"/>
      <c r="G152" s="4"/>
    </row>
    <row r="153" spans="3:8" x14ac:dyDescent="0.45">
      <c r="D153" s="4"/>
      <c r="E153" s="4"/>
      <c r="F153" s="4"/>
      <c r="G153" s="4"/>
    </row>
    <row r="154" spans="3:8" x14ac:dyDescent="0.45">
      <c r="E154" s="4"/>
      <c r="F154" s="4"/>
      <c r="G154" s="4"/>
      <c r="H154" s="4"/>
    </row>
  </sheetData>
  <mergeCells count="3">
    <mergeCell ref="E149:F149"/>
    <mergeCell ref="E54:F54"/>
    <mergeCell ref="E71:F71"/>
  </mergeCells>
  <hyperlinks>
    <hyperlink ref="A1" location="GHRS!A1" display="Main" xr:uid="{64609A15-71FA-4E4C-A520-BFB68D7FAE18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54C6-4543-4416-ABE8-D4FF33EE58E4}">
  <dimension ref="A1:K5"/>
  <sheetViews>
    <sheetView workbookViewId="0">
      <selection activeCell="C7" sqref="C7"/>
    </sheetView>
  </sheetViews>
  <sheetFormatPr defaultRowHeight="14.25" x14ac:dyDescent="0.45"/>
  <sheetData>
    <row r="1" spans="1:11" x14ac:dyDescent="0.45">
      <c r="A1" s="1" t="s">
        <v>12</v>
      </c>
    </row>
    <row r="2" spans="1:11" x14ac:dyDescent="0.45">
      <c r="B2" s="2" t="s">
        <v>78</v>
      </c>
    </row>
    <row r="4" spans="1:11" x14ac:dyDescent="0.45">
      <c r="B4" t="s">
        <v>83</v>
      </c>
      <c r="C4" t="s">
        <v>79</v>
      </c>
      <c r="D4" t="s">
        <v>80</v>
      </c>
    </row>
    <row r="5" spans="1:11" x14ac:dyDescent="0.45">
      <c r="B5" t="s">
        <v>86</v>
      </c>
      <c r="C5" t="s">
        <v>82</v>
      </c>
      <c r="D5" t="s">
        <v>81</v>
      </c>
      <c r="F5" t="s">
        <v>84</v>
      </c>
      <c r="K5" s="1" t="s">
        <v>85</v>
      </c>
    </row>
  </sheetData>
  <hyperlinks>
    <hyperlink ref="A1" location="GHRS!A1" display="Main" xr:uid="{2F5C3D9F-68A1-42F0-970E-6E75E3946E2E}"/>
    <hyperlink ref="K5" r:id="rId1" display="https://news.bms.com/news/details/2020/Bristol-Myers-Squibb-to-Acquire-MyoKardia-for-13.1-Billion-in-Cash/default.aspx" xr:uid="{E989AD58-9A71-474E-A7B7-03B2EDE25D8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1F52-B054-415D-8B79-85B60294341A}">
  <dimension ref="A1:F34"/>
  <sheetViews>
    <sheetView workbookViewId="0">
      <selection activeCell="C34" sqref="C34"/>
    </sheetView>
  </sheetViews>
  <sheetFormatPr defaultRowHeight="14.25" x14ac:dyDescent="0.45"/>
  <sheetData>
    <row r="1" spans="1:6" x14ac:dyDescent="0.45">
      <c r="A1" s="1" t="s">
        <v>12</v>
      </c>
    </row>
    <row r="2" spans="1:6" x14ac:dyDescent="0.45">
      <c r="B2" s="2" t="s">
        <v>15</v>
      </c>
    </row>
    <row r="4" spans="1:6" x14ac:dyDescent="0.45">
      <c r="C4" s="30" t="s">
        <v>25</v>
      </c>
    </row>
    <row r="5" spans="1:6" x14ac:dyDescent="0.45">
      <c r="C5" s="30" t="s">
        <v>29</v>
      </c>
    </row>
    <row r="6" spans="1:6" x14ac:dyDescent="0.45">
      <c r="C6" s="30" t="s">
        <v>30</v>
      </c>
    </row>
    <row r="7" spans="1:6" x14ac:dyDescent="0.45">
      <c r="C7" s="30"/>
    </row>
    <row r="8" spans="1:6" x14ac:dyDescent="0.45">
      <c r="C8" s="30" t="s">
        <v>28</v>
      </c>
      <c r="D8" s="6"/>
      <c r="E8" s="6"/>
      <c r="F8" s="6"/>
    </row>
    <row r="9" spans="1:6" x14ac:dyDescent="0.45">
      <c r="C9" s="30" t="s">
        <v>26</v>
      </c>
      <c r="D9" s="6"/>
      <c r="E9" s="6"/>
      <c r="F9" s="6"/>
    </row>
    <row r="10" spans="1:6" x14ac:dyDescent="0.45">
      <c r="C10" s="30" t="s">
        <v>27</v>
      </c>
      <c r="D10" s="6"/>
      <c r="E10" s="6"/>
      <c r="F10" s="6"/>
    </row>
    <row r="11" spans="1:6" x14ac:dyDescent="0.45">
      <c r="C11" s="30"/>
      <c r="D11" s="6"/>
      <c r="E11" s="6"/>
      <c r="F11" s="6"/>
    </row>
    <row r="12" spans="1:6" x14ac:dyDescent="0.45">
      <c r="C12" s="30" t="s">
        <v>32</v>
      </c>
      <c r="D12" s="6"/>
      <c r="E12" s="6"/>
      <c r="F12" s="6"/>
    </row>
    <row r="13" spans="1:6" x14ac:dyDescent="0.45">
      <c r="C13" s="30" t="s">
        <v>39</v>
      </c>
      <c r="D13" s="6"/>
      <c r="E13" s="6"/>
      <c r="F13" s="6"/>
    </row>
    <row r="14" spans="1:6" x14ac:dyDescent="0.45">
      <c r="C14" s="30"/>
      <c r="D14" s="6"/>
      <c r="E14" s="6"/>
      <c r="F14" s="6"/>
    </row>
    <row r="15" spans="1:6" x14ac:dyDescent="0.45">
      <c r="C15" s="31" t="s">
        <v>40</v>
      </c>
    </row>
    <row r="16" spans="1:6" x14ac:dyDescent="0.45">
      <c r="C16" s="1"/>
    </row>
    <row r="17" spans="3:3" x14ac:dyDescent="0.45">
      <c r="C17" s="31" t="s">
        <v>76</v>
      </c>
    </row>
    <row r="18" spans="3:3" x14ac:dyDescent="0.45">
      <c r="C18" s="31" t="s">
        <v>85</v>
      </c>
    </row>
    <row r="20" spans="3:3" x14ac:dyDescent="0.45">
      <c r="C20" s="30" t="s">
        <v>87</v>
      </c>
    </row>
    <row r="22" spans="3:3" x14ac:dyDescent="0.45">
      <c r="C22" s="31" t="s">
        <v>121</v>
      </c>
    </row>
    <row r="23" spans="3:3" x14ac:dyDescent="0.45">
      <c r="C23" s="1" t="s">
        <v>122</v>
      </c>
    </row>
    <row r="24" spans="3:3" x14ac:dyDescent="0.45">
      <c r="C24" s="30" t="s">
        <v>123</v>
      </c>
    </row>
    <row r="25" spans="3:3" x14ac:dyDescent="0.45">
      <c r="C25" s="30" t="s">
        <v>124</v>
      </c>
    </row>
    <row r="26" spans="3:3" x14ac:dyDescent="0.45">
      <c r="C26" s="1" t="s">
        <v>125</v>
      </c>
    </row>
    <row r="27" spans="3:3" x14ac:dyDescent="0.45">
      <c r="C27" s="1" t="s">
        <v>126</v>
      </c>
    </row>
    <row r="28" spans="3:3" x14ac:dyDescent="0.45">
      <c r="C28" s="1" t="s">
        <v>127</v>
      </c>
    </row>
    <row r="29" spans="3:3" x14ac:dyDescent="0.45">
      <c r="C29" s="1" t="s">
        <v>128</v>
      </c>
    </row>
    <row r="30" spans="3:3" x14ac:dyDescent="0.45">
      <c r="C30" s="1" t="s">
        <v>129</v>
      </c>
    </row>
    <row r="31" spans="3:3" x14ac:dyDescent="0.45">
      <c r="C31" s="1"/>
    </row>
    <row r="32" spans="3:3" x14ac:dyDescent="0.45">
      <c r="C32" s="30" t="s">
        <v>132</v>
      </c>
    </row>
    <row r="33" spans="3:3" x14ac:dyDescent="0.45">
      <c r="C33" s="1"/>
    </row>
    <row r="34" spans="3:3" x14ac:dyDescent="0.45">
      <c r="C34" s="1" t="s">
        <v>165</v>
      </c>
    </row>
  </sheetData>
  <hyperlinks>
    <hyperlink ref="A1" location="GHRS!A1" display="Main" xr:uid="{D70C4A8A-2E87-4D7E-872E-1FA77D15F472}"/>
    <hyperlink ref="C4" r:id="rId1" display="https://edgewisetx.com/" xr:uid="{A8AFE37F-B818-4EA4-8168-E0ADC6D6A25A}"/>
    <hyperlink ref="C9" r:id="rId2" display="https://edgewisetx.com/science-pipeline/clinical-trials/" xr:uid="{1F20678C-EACB-4B27-A07A-AE6E8A0CA53C}"/>
    <hyperlink ref="C10" r:id="rId3" display="https://edgewisetx.com/science-pipeline/" xr:uid="{48F66835-73A5-40FC-9925-54072B59446D}"/>
    <hyperlink ref="C8" r:id="rId4" display="https://edgewisetx.com/science-pipeline/pipeline/" xr:uid="{D1622EE5-8B6A-4EE2-BDA8-06C9161090B9}"/>
    <hyperlink ref="C5" r:id="rId5" display="https://edgewisetx.com/science-pipeline/posters-presentations/" xr:uid="{CB45FA1A-31CF-4FAF-9CB2-05E078F06BF2}"/>
    <hyperlink ref="C6" r:id="rId6" display="https://investors.edgewisetx.com/overview/default.aspx" xr:uid="{00AF992E-A660-42F1-8ADC-29CB690B3F1C}"/>
    <hyperlink ref="C12" r:id="rId7" display="https://edgewisetx.com/science-pipeline/edg-7500/" xr:uid="{D71D9380-0581-4650-94D5-C3B0E2C8D604}"/>
    <hyperlink ref="C13" r:id="rId8" display="https://edgewisetx.com/science-pipeline/sevasemten/" xr:uid="{BAD7A0DD-508D-470F-99AF-66D51327501B}"/>
    <hyperlink ref="C15" r:id="rId9" display="https://www.nejm.org/doi/full/10.1056/NEJMoa2401424" xr:uid="{926ABA8D-C711-4B91-B36C-B7BDE7B27F9E}"/>
    <hyperlink ref="C17" r:id="rId10" display="https://www.ncbi.nlm.nih.gov/books/NBK430788/" xr:uid="{F4C264D2-CC76-49CE-A619-D0063A4A9A68}"/>
    <hyperlink ref="C18" r:id="rId11" display="https://news.bms.com/news/details/2020/Bristol-Myers-Squibb-to-Acquire-MyoKardia-for-13.1-Billion-in-Cash/default.aspx" xr:uid="{86FBD207-7BE2-4F21-A320-F52B893B7D58}"/>
    <hyperlink ref="C20" r:id="rId12" display="https://edgewisetx.com/science-pipeline/posters-presentations/page/3/?_sort_by_compound=edg-7500" xr:uid="{424E66AD-3E75-43B2-9B69-84244EADA67F}"/>
    <hyperlink ref="C22" r:id="rId13" display="https://edgewisetx.com/wp-content/uploads/2024/12/CVCT-EDG-7500-101_102-Poster-Final-Printed.pdf" xr:uid="{C9F3A36E-136B-421A-A940-DD949D6EB692}"/>
    <hyperlink ref="C23" r:id="rId14" display="https://edgewisetx.com/wp-content/uploads/2024/11/AHA2024-Chronic-Swine-MRI-FINAL-VERSION-11-1-24.pdf" xr:uid="{3E9B54E7-B896-4E9F-A73D-6C571AEAD5F9}"/>
    <hyperlink ref="C24" r:id="rId15" display="https://edgewisetx.com/wp-content/uploads/2024/09/HFSA-EDG-7500-CT-row-poster-FINAL.pdf" xr:uid="{04BAC489-9CBE-44E4-970D-8740D2784B74}"/>
    <hyperlink ref="C25" r:id="rId16" display="https://edgewisetx.com/wp-content/uploads/2024/09/HFSA-EDG-7500-101-poster-FINAL.pdf" xr:uid="{BC755B2E-3E22-4C41-BDB6-66B253480E22}"/>
    <hyperlink ref="C26" r:id="rId17" display="https://edgewisetx.com/wp-content/uploads/2024/08/BCVS2024_HFrEF_HFmEF_Final.pdf" xr:uid="{47E1EFAF-3877-4338-85BF-8D59AD5E4BBF}"/>
    <hyperlink ref="C27" r:id="rId18" display="https://edgewisetx.com/wp-content/uploads/2024/08/ACC2024_moderated_poster_EDG-7500_chronic_pig_hemodynamics_vFinal.pdf" xr:uid="{13976798-F461-41C0-BD0F-69BE9E4E49A8}"/>
    <hyperlink ref="C28" r:id="rId19" display="https://edgewisetx.com/wp-content/uploads/2024/08/EWTX_Presentation_CVCT_Final_for_presentation.pdf" xr:uid="{119F3244-8C13-4006-8612-7AE1CEADE867}"/>
    <hyperlink ref="C29" r:id="rId20" display="https://edgewisetx.com/wp-content/uploads/2024/08/AHA23_7500_METO_dog_hemodynamics_FINAL.pdf" xr:uid="{AB64FDB5-D87D-4F32-B4F2-67D970D68E47}"/>
    <hyperlink ref="C30" r:id="rId21" display="https://edgewisetx.com/wp-content/uploads/2024/08/EDG-7500_Cat_HCM_ACC23-WCC_Final.pdf" xr:uid="{6BF6E8EC-CD62-4468-A142-5174C41AB327}"/>
    <hyperlink ref="C32" r:id="rId22" display="https://biomusings.substack.com/p/ewtx-long" xr:uid="{1C84F63D-AA11-4412-8255-EF400BDF343C}"/>
    <hyperlink ref="C34" r:id="rId23" display="https://clinicaltrials.gov/study/NCT03470545?tab=table" xr:uid="{072AFEF6-8096-4F2C-8EB0-7365CEF91A92}"/>
  </hyperlinks>
  <pageMargins left="0.7" right="0.7" top="0.75" bottom="0.75" header="0.3" footer="0.3"/>
  <pageSetup paperSize="9" orientation="portrait" r:id="rId2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CE23-4292-4C15-BAF6-3DA1A8DDE061}">
  <dimension ref="A1:H41"/>
  <sheetViews>
    <sheetView workbookViewId="0">
      <selection activeCell="I12" sqref="I12"/>
    </sheetView>
  </sheetViews>
  <sheetFormatPr defaultRowHeight="14.25" x14ac:dyDescent="0.45"/>
  <sheetData>
    <row r="1" spans="1:7" x14ac:dyDescent="0.45">
      <c r="A1" s="1" t="s">
        <v>12</v>
      </c>
    </row>
    <row r="2" spans="1:7" x14ac:dyDescent="0.45">
      <c r="B2" s="6" t="s">
        <v>47</v>
      </c>
    </row>
    <row r="4" spans="1:7" x14ac:dyDescent="0.45">
      <c r="B4" t="s">
        <v>48</v>
      </c>
    </row>
    <row r="5" spans="1:7" x14ac:dyDescent="0.45">
      <c r="B5" t="s">
        <v>49</v>
      </c>
    </row>
    <row r="6" spans="1:7" x14ac:dyDescent="0.45">
      <c r="B6" t="s">
        <v>50</v>
      </c>
    </row>
    <row r="7" spans="1:7" x14ac:dyDescent="0.45">
      <c r="B7" t="s">
        <v>51</v>
      </c>
    </row>
    <row r="9" spans="1:7" x14ac:dyDescent="0.45">
      <c r="B9" s="29" t="s">
        <v>54</v>
      </c>
    </row>
    <row r="10" spans="1:7" x14ac:dyDescent="0.45">
      <c r="B10" t="s">
        <v>52</v>
      </c>
    </row>
    <row r="11" spans="1:7" x14ac:dyDescent="0.45">
      <c r="B11" t="s">
        <v>53</v>
      </c>
    </row>
    <row r="13" spans="1:7" x14ac:dyDescent="0.45">
      <c r="B13" t="s">
        <v>55</v>
      </c>
    </row>
    <row r="14" spans="1:7" x14ac:dyDescent="0.45">
      <c r="B14" t="s">
        <v>56</v>
      </c>
    </row>
    <row r="15" spans="1:7" x14ac:dyDescent="0.45">
      <c r="B15" t="s">
        <v>57</v>
      </c>
      <c r="G15" s="1"/>
    </row>
    <row r="17" spans="2:8" x14ac:dyDescent="0.45">
      <c r="B17" s="2" t="s">
        <v>58</v>
      </c>
    </row>
    <row r="18" spans="2:8" x14ac:dyDescent="0.45">
      <c r="F18" s="1"/>
    </row>
    <row r="19" spans="2:8" x14ac:dyDescent="0.45">
      <c r="B19" t="s">
        <v>59</v>
      </c>
    </row>
    <row r="20" spans="2:8" x14ac:dyDescent="0.45">
      <c r="B20" t="s">
        <v>62</v>
      </c>
    </row>
    <row r="21" spans="2:8" x14ac:dyDescent="0.45">
      <c r="B21" t="s">
        <v>60</v>
      </c>
    </row>
    <row r="22" spans="2:8" x14ac:dyDescent="0.45">
      <c r="B22" t="s">
        <v>61</v>
      </c>
    </row>
    <row r="24" spans="2:8" x14ac:dyDescent="0.45">
      <c r="B24" t="s">
        <v>63</v>
      </c>
    </row>
    <row r="26" spans="2:8" x14ac:dyDescent="0.45">
      <c r="B26" t="s">
        <v>64</v>
      </c>
    </row>
    <row r="27" spans="2:8" x14ac:dyDescent="0.45">
      <c r="B27" t="s">
        <v>65</v>
      </c>
    </row>
    <row r="28" spans="2:8" x14ac:dyDescent="0.45">
      <c r="B28" t="s">
        <v>66</v>
      </c>
    </row>
    <row r="30" spans="2:8" x14ac:dyDescent="0.45">
      <c r="B30" t="s">
        <v>67</v>
      </c>
    </row>
    <row r="31" spans="2:8" x14ac:dyDescent="0.45">
      <c r="B31" t="s">
        <v>68</v>
      </c>
      <c r="H31" s="3"/>
    </row>
    <row r="33" spans="2:2" x14ac:dyDescent="0.45">
      <c r="B33" t="s">
        <v>69</v>
      </c>
    </row>
    <row r="34" spans="2:2" x14ac:dyDescent="0.45">
      <c r="B34" t="s">
        <v>70</v>
      </c>
    </row>
    <row r="35" spans="2:2" x14ac:dyDescent="0.45">
      <c r="B35" t="s">
        <v>71</v>
      </c>
    </row>
    <row r="36" spans="2:2" x14ac:dyDescent="0.45">
      <c r="B36" t="s">
        <v>72</v>
      </c>
    </row>
    <row r="39" spans="2:2" x14ac:dyDescent="0.45">
      <c r="B39" t="s">
        <v>73</v>
      </c>
    </row>
    <row r="40" spans="2:2" x14ac:dyDescent="0.45">
      <c r="B40" t="s">
        <v>74</v>
      </c>
    </row>
    <row r="41" spans="2:2" x14ac:dyDescent="0.45">
      <c r="B41" t="s">
        <v>75</v>
      </c>
    </row>
  </sheetData>
  <hyperlinks>
    <hyperlink ref="A1" location="GHRS!A1" display="Main" xr:uid="{AD851784-5931-4AFF-8F7B-32D4DC5C54B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A988-254B-4456-86B2-D018880EDDD0}">
  <dimension ref="A1:D27"/>
  <sheetViews>
    <sheetView workbookViewId="0">
      <selection activeCell="D8" sqref="D8"/>
    </sheetView>
  </sheetViews>
  <sheetFormatPr defaultRowHeight="14.25" x14ac:dyDescent="0.45"/>
  <sheetData>
    <row r="1" spans="1:4" x14ac:dyDescent="0.45">
      <c r="A1" s="1" t="s">
        <v>12</v>
      </c>
    </row>
    <row r="2" spans="1:4" x14ac:dyDescent="0.45">
      <c r="B2" s="2" t="s">
        <v>17</v>
      </c>
    </row>
    <row r="3" spans="1:4" x14ac:dyDescent="0.45">
      <c r="B3" s="2"/>
      <c r="D3" s="6"/>
    </row>
    <row r="4" spans="1:4" x14ac:dyDescent="0.45">
      <c r="B4" s="2"/>
      <c r="C4" t="s">
        <v>166</v>
      </c>
    </row>
    <row r="5" spans="1:4" x14ac:dyDescent="0.45">
      <c r="C5" t="s">
        <v>167</v>
      </c>
    </row>
    <row r="6" spans="1:4" x14ac:dyDescent="0.45">
      <c r="D6" t="s">
        <v>168</v>
      </c>
    </row>
    <row r="16" spans="1:4" x14ac:dyDescent="0.45">
      <c r="B16" s="2"/>
      <c r="D16" s="27"/>
    </row>
    <row r="17" spans="2:4" x14ac:dyDescent="0.45">
      <c r="B17" s="2"/>
    </row>
    <row r="19" spans="2:4" x14ac:dyDescent="0.45">
      <c r="D19" s="6"/>
    </row>
    <row r="21" spans="2:4" x14ac:dyDescent="0.45">
      <c r="B21" s="2"/>
    </row>
    <row r="26" spans="2:4" x14ac:dyDescent="0.45">
      <c r="B26" s="2"/>
      <c r="D26" s="27"/>
    </row>
    <row r="27" spans="2:4" x14ac:dyDescent="0.45">
      <c r="B27" s="2"/>
    </row>
  </sheetData>
  <hyperlinks>
    <hyperlink ref="A1" location="GHRS!A1" display="Main" xr:uid="{133E1E78-10E4-4ECA-85D2-A2D68BBB35F4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A702-F9B4-418B-9831-A3C8370DFC22}">
  <dimension ref="A1:E16"/>
  <sheetViews>
    <sheetView tabSelected="1" workbookViewId="0">
      <selection activeCell="C4" sqref="C4"/>
    </sheetView>
  </sheetViews>
  <sheetFormatPr defaultRowHeight="14.25" x14ac:dyDescent="0.45"/>
  <sheetData>
    <row r="1" spans="1:5" x14ac:dyDescent="0.45">
      <c r="A1" s="1" t="s">
        <v>12</v>
      </c>
    </row>
    <row r="2" spans="1:5" x14ac:dyDescent="0.45">
      <c r="B2" s="2" t="s">
        <v>21</v>
      </c>
      <c r="C2" s="2"/>
    </row>
    <row r="3" spans="1:5" x14ac:dyDescent="0.45">
      <c r="C3" t="s">
        <v>164</v>
      </c>
      <c r="E3" s="1"/>
    </row>
    <row r="4" spans="1:5" x14ac:dyDescent="0.45">
      <c r="C4" s="1" t="s">
        <v>165</v>
      </c>
    </row>
    <row r="9" spans="1:5" x14ac:dyDescent="0.45">
      <c r="E9" s="1"/>
    </row>
    <row r="16" spans="1:5" x14ac:dyDescent="0.45">
      <c r="E16" s="1"/>
    </row>
  </sheetData>
  <hyperlinks>
    <hyperlink ref="A1" location="GHRS!A1" display="Main" xr:uid="{0E057615-D9F9-4F98-ACE1-AB804FAB79ED}"/>
    <hyperlink ref="C4" r:id="rId1" display="https://clinicaltrials.gov/study/NCT03470545?tab=table" xr:uid="{34696B53-8502-46DF-8565-5D86288151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EWTX</vt:lpstr>
      <vt:lpstr>Drugs</vt:lpstr>
      <vt:lpstr>Clinical Trials</vt:lpstr>
      <vt:lpstr>Competition</vt:lpstr>
      <vt:lpstr>Literature</vt:lpstr>
      <vt:lpstr>HCM</vt:lpstr>
      <vt:lpstr>Conclusion</vt:lpstr>
      <vt:lpstr>TO-DO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2025-02-22T05:29:33Z</dcterms:created>
  <dcterms:modified xsi:type="dcterms:W3CDTF">2025-03-14T16:53:24Z</dcterms:modified>
</cp:coreProperties>
</file>