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E:\Semester 7 (Data Science)\Pembelajaran Mesin (Machine Learning)\Praktikum\KelompokML\"/>
    </mc:Choice>
  </mc:AlternateContent>
  <xr:revisionPtr revIDLastSave="0" documentId="13_ncr:1_{DF2D3D89-32FE-48AD-BDD8-F50A6D5A0667}" xr6:coauthVersionLast="47" xr6:coauthVersionMax="47" xr10:uidLastSave="{00000000-0000-0000-0000-000000000000}"/>
  <bookViews>
    <workbookView xWindow="-108" yWindow="-108" windowWidth="23256" windowHeight="12576" xr2:uid="{EF405AD9-BD72-49DB-A00E-BEE17FCDB849}"/>
  </bookViews>
  <sheets>
    <sheet name="Agile Project Plan Template" sheetId="3" r:id="rId1"/>
  </sheets>
  <definedNames>
    <definedName name="rng_Completed">OFFSET(rng_Tasks,0,5)</definedName>
    <definedName name="rng_Pending">OFFSET(rng_Tasks,0,8)</definedName>
    <definedName name="rng_StartDate">OFFSET(rng_Tasks,0,3)</definedName>
    <definedName name="rng_Tasks">OFFSET(Table14[[#Headers],[TASKS]],1,0,COUNTA(Table14[TASKS]),1)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3" l="1"/>
  <c r="C5" i="3"/>
  <c r="C4" i="3"/>
  <c r="C3" i="3"/>
  <c r="H10" i="3" l="1"/>
  <c r="H11" i="3"/>
  <c r="H12" i="3"/>
  <c r="H13" i="3"/>
  <c r="H14" i="3"/>
  <c r="H15" i="3"/>
  <c r="H16" i="3"/>
  <c r="H17" i="3"/>
  <c r="H18" i="3"/>
  <c r="H19" i="3"/>
  <c r="H30" i="3"/>
  <c r="H31" i="3"/>
  <c r="H32" i="3"/>
  <c r="H33" i="3"/>
  <c r="H34" i="3"/>
  <c r="H35" i="3"/>
  <c r="H36" i="3"/>
  <c r="H37" i="3"/>
  <c r="F5" i="3"/>
  <c r="F4" i="3"/>
  <c r="I31" i="3"/>
  <c r="I32" i="3"/>
  <c r="I33" i="3"/>
  <c r="I34" i="3"/>
  <c r="I35" i="3"/>
  <c r="I36" i="3"/>
  <c r="I37" i="3"/>
  <c r="H7" i="3" l="1"/>
  <c r="J11" i="3"/>
  <c r="J14" i="3"/>
  <c r="J16" i="3"/>
  <c r="J33" i="3"/>
  <c r="J35" i="3"/>
  <c r="J36" i="3" l="1"/>
  <c r="J12" i="3"/>
  <c r="J10" i="3"/>
  <c r="J34" i="3"/>
  <c r="F3" i="3"/>
  <c r="J31" i="3"/>
  <c r="J19" i="3"/>
  <c r="J18" i="3"/>
  <c r="J32" i="3"/>
  <c r="J15" i="3"/>
  <c r="J17" i="3"/>
  <c r="J37" i="3"/>
  <c r="J13" i="3"/>
</calcChain>
</file>

<file path=xl/sharedStrings.xml><?xml version="1.0" encoding="utf-8"?>
<sst xmlns="http://schemas.openxmlformats.org/spreadsheetml/2006/main" count="36" uniqueCount="25">
  <si>
    <t>Completed</t>
  </si>
  <si>
    <t>Not Started</t>
  </si>
  <si>
    <t>In progress</t>
  </si>
  <si>
    <t>TOTAL TASKS</t>
  </si>
  <si>
    <t>Overall
Progress</t>
  </si>
  <si>
    <t>Gantt Chart</t>
  </si>
  <si>
    <t>SPRINT</t>
  </si>
  <si>
    <t>TASKS</t>
  </si>
  <si>
    <t>RESPONSIBLE</t>
  </si>
  <si>
    <t>START</t>
  </si>
  <si>
    <t>FINISH</t>
  </si>
  <si>
    <t>DURATION</t>
  </si>
  <si>
    <t>STORY POINTS</t>
  </si>
  <si>
    <t>STATUS</t>
  </si>
  <si>
    <t>REMARKS</t>
  </si>
  <si>
    <t>Pembelajaran Mesin</t>
  </si>
  <si>
    <t>Dataset management</t>
  </si>
  <si>
    <t>Architecture Modelling</t>
  </si>
  <si>
    <t>Evaluation Model</t>
  </si>
  <si>
    <t>Testing Model</t>
  </si>
  <si>
    <t xml:space="preserve">Data preprocessing </t>
  </si>
  <si>
    <t>project implementasi deep learning</t>
  </si>
  <si>
    <t>Rivaldi</t>
  </si>
  <si>
    <t>Aria</t>
  </si>
  <si>
    <t>Deteksi Polusi Mikroplastik Melalui Deep Learning Dengan CNN HyperTuning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</si>
</sst>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7" tint="-0.499984740745262"/>
      <name val="Bahnschrift"/>
      <family val="2"/>
    </font>
    <font>
      <sz val="16"/>
      <color theme="1"/>
      <name val="Bahnschrift"/>
      <family val="2"/>
    </font>
    <font>
      <sz val="18"/>
      <color theme="1"/>
      <name val="Bahnschrift"/>
      <family val="2"/>
    </font>
    <font>
      <b/>
      <sz val="22"/>
      <color theme="7" tint="-0.499984740745262"/>
      <name val="Bahnschrift"/>
      <family val="2"/>
    </font>
    <font>
      <sz val="11"/>
      <color theme="0" tint="-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7" tint="-0.499984740745262"/>
      <name val="Bahnschrift"/>
      <family val="2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74999237037263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5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14" fontId="0" fillId="0" borderId="0" xfId="0" applyNumberFormat="1" applyAlignment="1">
      <alignment horizontal="center" vertical="center"/>
    </xf>
    <xf numFmtId="0" fontId="3" fillId="2" borderId="0" xfId="0" applyFont="1" applyFill="1" applyAlignment="1">
      <alignment horizontal="left" vertical="center" indent="1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5" fillId="6" borderId="0" xfId="0" applyFont="1" applyFill="1" applyAlignment="1">
      <alignment horizontal="left" vertical="center" indent="1"/>
    </xf>
    <xf numFmtId="0" fontId="0" fillId="5" borderId="0" xfId="0" applyFill="1" applyAlignment="1">
      <alignment horizontal="left" vertical="center" indent="1"/>
    </xf>
    <xf numFmtId="0" fontId="5" fillId="8" borderId="0" xfId="0" applyFont="1" applyFill="1" applyAlignment="1">
      <alignment horizontal="right" vertical="center" indent="1"/>
    </xf>
    <xf numFmtId="0" fontId="0" fillId="9" borderId="0" xfId="0" applyFill="1" applyAlignment="1">
      <alignment horizontal="right" vertical="center"/>
    </xf>
    <xf numFmtId="0" fontId="0" fillId="9" borderId="0" xfId="0" applyFill="1" applyAlignment="1">
      <alignment horizontal="center" vertical="center"/>
    </xf>
    <xf numFmtId="14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8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9" fontId="10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8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left" vertical="center" indent="1"/>
    </xf>
    <xf numFmtId="0" fontId="0" fillId="4" borderId="1" xfId="0" applyFill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7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left" vertical="center" inden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9" fontId="7" fillId="5" borderId="0" xfId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19">
    <dxf>
      <font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general" vertical="center" textRotation="0" wrapText="0" indent="0" justifyLastLine="0" shrinkToFit="0" readingOrder="0"/>
    </dxf>
    <dxf>
      <fill>
        <patternFill>
          <bgColor theme="5" tint="0.39994506668294322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6795556505021"/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font>
        <color theme="1"/>
      </font>
      <border>
        <top style="thin">
          <color theme="1"/>
        </top>
        <bottom style="thin">
          <color theme="1"/>
        </bottom>
      </border>
    </dxf>
  </dxfs>
  <tableStyles count="1" defaultTableStyle="TableStyleMedium2" defaultPivotStyle="PivotStyleLight16">
    <tableStyle name="TableStyleLight1 2" pivot="0" count="7" xr9:uid="{607B5762-74CC-4D39-AFF6-76C00A2070E9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</tableStyles>
  <colors>
    <mruColors>
      <color rgb="FF99E39B"/>
      <color rgb="FF7EDC8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99772058195699"/>
          <c:y val="0.23732479092287379"/>
          <c:w val="0.78400234624137333"/>
          <c:h val="0.7313360829896261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'Agile Project Plan Template'!$D$9</c:f>
              <c:strCache>
                <c:ptCount val="1"/>
                <c:pt idx="0">
                  <c:v>RESPONSIBLE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[0]!rng_Tasks</c:f>
              <c:strCache>
                <c:ptCount val="5"/>
                <c:pt idx="0">
                  <c:v>Dataset management</c:v>
                </c:pt>
                <c:pt idx="1">
                  <c:v>Data preprocessing </c:v>
                </c:pt>
                <c:pt idx="2">
                  <c:v>Architecture Modelling</c:v>
                </c:pt>
                <c:pt idx="3">
                  <c:v>Evaluation Model</c:v>
                </c:pt>
                <c:pt idx="4">
                  <c:v>Testing Model</c:v>
                </c:pt>
              </c:strCache>
            </c:strRef>
          </c:cat>
          <c:val>
            <c:numRef>
              <c:f>[0]!rng_StartDate</c:f>
              <c:numCache>
                <c:formatCode>m/d/yyyy</c:formatCode>
                <c:ptCount val="5"/>
                <c:pt idx="0">
                  <c:v>44839</c:v>
                </c:pt>
                <c:pt idx="1">
                  <c:v>44859</c:v>
                </c:pt>
                <c:pt idx="2">
                  <c:v>44860</c:v>
                </c:pt>
                <c:pt idx="3">
                  <c:v>44865</c:v>
                </c:pt>
                <c:pt idx="4">
                  <c:v>44867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8-463A-B85B-3085CDB36D06}"/>
            </c:ext>
          </c:extLst>
        </c:ser>
        <c:ser>
          <c:idx val="1"/>
          <c:order val="1"/>
          <c:tx>
            <c:strRef>
              <c:f>'Agile Project Plan Template'!$I$9</c:f>
              <c:strCache>
                <c:ptCount val="1"/>
                <c:pt idx="0">
                  <c:v>STATUS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22000">
                  <a:schemeClr val="tx1">
                    <a:lumMod val="25000"/>
                    <a:lumOff val="75000"/>
                  </a:schemeClr>
                </a:gs>
              </a:gsLst>
              <a:lin ang="0" scaled="0"/>
            </a:gradFill>
            <a:ln>
              <a:noFill/>
            </a:ln>
            <a:effectLst/>
          </c:spPr>
          <c:invertIfNegative val="0"/>
          <c:cat>
            <c:strRef>
              <c:f>[0]!rng_Tasks</c:f>
              <c:strCache>
                <c:ptCount val="5"/>
                <c:pt idx="0">
                  <c:v>Dataset management</c:v>
                </c:pt>
                <c:pt idx="1">
                  <c:v>Data preprocessing </c:v>
                </c:pt>
                <c:pt idx="2">
                  <c:v>Architecture Modelling</c:v>
                </c:pt>
                <c:pt idx="3">
                  <c:v>Evaluation Model</c:v>
                </c:pt>
                <c:pt idx="4">
                  <c:v>Testing Model</c:v>
                </c:pt>
              </c:strCache>
            </c:strRef>
          </c:cat>
          <c:val>
            <c:numRef>
              <c:f>[0]!rng_Completed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45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38-463A-B85B-3085CDB36D06}"/>
            </c:ext>
          </c:extLst>
        </c:ser>
        <c:ser>
          <c:idx val="2"/>
          <c:order val="2"/>
          <c:tx>
            <c:strRef>
              <c:f>'Agile Project Plan Template'!$J$9</c:f>
              <c:strCache>
                <c:ptCount val="1"/>
                <c:pt idx="0">
                  <c:v>REMARKS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[0]!rng_Tasks</c:f>
              <c:strCache>
                <c:ptCount val="5"/>
                <c:pt idx="0">
                  <c:v>Dataset management</c:v>
                </c:pt>
                <c:pt idx="1">
                  <c:v>Data preprocessing </c:v>
                </c:pt>
                <c:pt idx="2">
                  <c:v>Architecture Modelling</c:v>
                </c:pt>
                <c:pt idx="3">
                  <c:v>Evaluation Model</c:v>
                </c:pt>
                <c:pt idx="4">
                  <c:v>Testing Model</c:v>
                </c:pt>
              </c:strCache>
            </c:strRef>
          </c:cat>
          <c:val>
            <c:numRef>
              <c:f>[0]!rng_Pending</c:f>
            </c:numRef>
          </c:val>
          <c:extLst>
            <c:ext xmlns:c16="http://schemas.microsoft.com/office/drawing/2014/chart" uri="{C3380CC4-5D6E-409C-BE32-E72D297353CC}">
              <c16:uniqueId val="{00000002-1738-463A-B85B-3085CDB36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9818624"/>
        <c:axId val="204298816"/>
      </c:barChart>
      <c:catAx>
        <c:axId val="598186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98816"/>
        <c:crosses val="autoZero"/>
        <c:auto val="1"/>
        <c:lblAlgn val="ctr"/>
        <c:lblOffset val="100"/>
        <c:noMultiLvlLbl val="0"/>
      </c:catAx>
      <c:valAx>
        <c:axId val="2042988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  <a:headEnd type="none" w="med" len="med"/>
              <a:tailEnd type="none" w="med" len="med"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cap="rnd"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6">
            <a:lumMod val="20000"/>
            <a:lumOff val="80000"/>
          </a:schemeClr>
        </a:gs>
        <a:gs pos="26000">
          <a:schemeClr val="bg1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3"/>
            </a:solidFill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F43-46C7-B13D-F013D705AADA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BA-4EB0-B50F-F3055A9D5A71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43-46C7-B13D-F013D705AADA}"/>
              </c:ext>
            </c:extLst>
          </c:dPt>
          <c:val>
            <c:numRef>
              <c:f>'Agile Project Plan Template'!$H$5:$H$7</c:f>
              <c:numCache>
                <c:formatCode>0%</c:formatCode>
                <c:ptCount val="3"/>
                <c:pt idx="0">
                  <c:v>0.99</c:v>
                </c:pt>
                <c:pt idx="2">
                  <c:v>1.0000000000000009E-2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3-46C7-B13D-F013D705A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2</xdr:row>
      <xdr:rowOff>0</xdr:rowOff>
    </xdr:from>
    <xdr:to>
      <xdr:col>34</xdr:col>
      <xdr:colOff>9525</xdr:colOff>
      <xdr:row>37</xdr:row>
      <xdr:rowOff>38101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10DE60-9733-4DA7-AA62-4D8BF750B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104776</xdr:colOff>
      <xdr:row>2</xdr:row>
      <xdr:rowOff>28575</xdr:rowOff>
    </xdr:from>
    <xdr:to>
      <xdr:col>9</xdr:col>
      <xdr:colOff>561975</xdr:colOff>
      <xdr:row>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F5AC82-CEC4-4DF5-81C9-B3F8080EB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87E4EA-2137-4137-9E3F-CE3539C094BA}" name="Table14" displayName="Table14" ref="B9:J37" totalsRowShown="0" headerRowDxfId="10" dataDxfId="9">
  <tableColumns count="9">
    <tableColumn id="1" xr3:uid="{0A7C86CC-0564-484C-903E-376B83D38B1E}" name="SPRINT" dataDxfId="8"/>
    <tableColumn id="9" xr3:uid="{95E71306-6261-4343-A355-0BDDD195DA10}" name="TASKS" dataDxfId="7"/>
    <tableColumn id="2" xr3:uid="{37A090FC-079A-4BA8-B8DA-82715180A832}" name="RESPONSIBLE" dataDxfId="6"/>
    <tableColumn id="3" xr3:uid="{5FD4D417-8D8A-4435-8DD9-AE698750E8F4}" name="STORY POINTS" dataDxfId="5"/>
    <tableColumn id="4" xr3:uid="{AB101C76-0291-4AF9-8296-B4FAD7AC820E}" name="START" dataDxfId="4" dataCellStyle="Percent"/>
    <tableColumn id="5" xr3:uid="{CD48541F-765D-41E5-AD9C-791C860DD0B0}" name="FINISH" dataDxfId="3" dataCellStyle="Percent"/>
    <tableColumn id="6" xr3:uid="{0BDB9349-34F9-4D26-8028-90B219F479AB}" name="DURATION" dataDxfId="2">
      <calculatedColumnFormula>IF(Table14[[#This Row],[TASKS]]="","",Table14[[#This Row],[FINISH]]-Table14[[#This Row],[START]]+1)</calculatedColumnFormula>
    </tableColumn>
    <tableColumn id="7" xr3:uid="{2C1D1A74-D633-4E42-BD39-E0B32E7D49E0}" name="STATUS" dataDxfId="1"/>
    <tableColumn id="8" xr3:uid="{F4E17ED8-F324-4943-905F-349E00841ABD}" name="REMARKS" dataDxfId="0">
      <calculatedColumnFormula>IFERROR(Table14[[#This Row],[DURATION]]-Table14[[#This Row],[STATUS]],"")</calculatedColumnFormula>
    </tableColumn>
  </tableColumns>
  <tableStyleInfo name="TableStyleLight1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PTemplateNET">
      <a:dk1>
        <a:srgbClr val="262626"/>
      </a:dk1>
      <a:lt1>
        <a:srgbClr val="FFFFFF"/>
      </a:lt1>
      <a:dk2>
        <a:srgbClr val="262626"/>
      </a:dk2>
      <a:lt2>
        <a:srgbClr val="FFFFFF"/>
      </a:lt2>
      <a:accent1>
        <a:srgbClr val="E03D12"/>
      </a:accent1>
      <a:accent2>
        <a:srgbClr val="FAB60D"/>
      </a:accent2>
      <a:accent3>
        <a:srgbClr val="36CD5A"/>
      </a:accent3>
      <a:accent4>
        <a:srgbClr val="1E9ECD"/>
      </a:accent4>
      <a:accent5>
        <a:srgbClr val="B7EA43"/>
      </a:accent5>
      <a:accent6>
        <a:srgbClr val="49526F"/>
      </a:accent6>
      <a:hlink>
        <a:srgbClr val="FFFFFF"/>
      </a:hlink>
      <a:folHlink>
        <a:srgbClr val="59595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A1009-B8FB-4B7A-B19F-26E4145D4C7B}">
  <sheetPr>
    <tabColor rgb="FF92D050"/>
  </sheetPr>
  <dimension ref="B1:AH37"/>
  <sheetViews>
    <sheetView showGridLines="0" tabSelected="1" zoomScaleNormal="100" workbookViewId="0">
      <selection activeCell="H10" sqref="H10"/>
    </sheetView>
  </sheetViews>
  <sheetFormatPr defaultColWidth="14.44140625" defaultRowHeight="20.100000000000001" customHeight="1" x14ac:dyDescent="0.3"/>
  <cols>
    <col min="1" max="1" width="1" style="1" customWidth="1"/>
    <col min="2" max="2" width="24.77734375" style="5" customWidth="1"/>
    <col min="3" max="3" width="20.6640625" style="5" customWidth="1"/>
    <col min="4" max="4" width="20.6640625" style="3" customWidth="1"/>
    <col min="5" max="5" width="12.88671875" style="3" customWidth="1"/>
    <col min="6" max="6" width="15.6640625" style="3" customWidth="1"/>
    <col min="7" max="7" width="15" style="3" customWidth="1"/>
    <col min="8" max="9" width="11.33203125" style="3" customWidth="1"/>
    <col min="10" max="10" width="17" style="1" customWidth="1"/>
    <col min="11" max="25" width="14.44140625" style="1" hidden="1" customWidth="1"/>
    <col min="26" max="26" width="0.88671875" style="1" customWidth="1"/>
    <col min="27" max="16384" width="14.44140625" style="1"/>
  </cols>
  <sheetData>
    <row r="1" spans="2:34" ht="30" customHeight="1" x14ac:dyDescent="0.3">
      <c r="B1" s="28" t="s">
        <v>15</v>
      </c>
      <c r="C1" s="30" t="s">
        <v>24</v>
      </c>
      <c r="D1" s="30"/>
      <c r="E1" s="30"/>
      <c r="F1" s="30"/>
      <c r="G1" s="30"/>
      <c r="H1" s="30"/>
      <c r="I1" s="30"/>
      <c r="J1" s="30"/>
      <c r="AA1" s="29" t="s">
        <v>5</v>
      </c>
      <c r="AB1" s="29"/>
      <c r="AC1" s="29"/>
      <c r="AD1" s="29"/>
      <c r="AE1" s="29"/>
      <c r="AF1" s="29"/>
      <c r="AG1" s="29"/>
      <c r="AH1" s="29"/>
    </row>
    <row r="2" spans="2:34" s="19" customFormat="1" ht="5.25" customHeight="1" thickBot="1" x14ac:dyDescent="0.35">
      <c r="B2" s="24"/>
      <c r="C2" s="25"/>
      <c r="D2" s="25"/>
      <c r="E2" s="25"/>
      <c r="F2" s="25"/>
      <c r="G2" s="25"/>
      <c r="H2" s="25"/>
      <c r="I2" s="25"/>
      <c r="J2" s="25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1"/>
      <c r="AA2" s="26"/>
      <c r="AB2" s="26"/>
      <c r="AC2" s="26"/>
      <c r="AD2" s="26"/>
      <c r="AE2" s="26"/>
      <c r="AF2" s="26"/>
      <c r="AG2" s="26"/>
      <c r="AH2" s="26"/>
    </row>
    <row r="3" spans="2:34" ht="20.100000000000001" customHeight="1" x14ac:dyDescent="0.3">
      <c r="B3" s="14" t="s">
        <v>3</v>
      </c>
      <c r="C3" s="12">
        <f>COUNTA(Table14[TASKS])</f>
        <v>5</v>
      </c>
      <c r="E3" s="20" t="s">
        <v>11</v>
      </c>
      <c r="F3" s="21">
        <f>F5-F4+1</f>
        <v>71</v>
      </c>
      <c r="H3" s="31" t="s">
        <v>4</v>
      </c>
    </row>
    <row r="4" spans="2:34" ht="20.100000000000001" customHeight="1" x14ac:dyDescent="0.3">
      <c r="B4" s="15" t="s">
        <v>0</v>
      </c>
      <c r="C4" s="13">
        <f>COUNTIF(Table14[STATUS],B4)</f>
        <v>5</v>
      </c>
      <c r="E4" s="16" t="s">
        <v>9</v>
      </c>
      <c r="F4" s="17">
        <f>MIN(Table14[START])</f>
        <v>44839</v>
      </c>
      <c r="H4" s="32"/>
    </row>
    <row r="5" spans="2:34" ht="20.100000000000001" customHeight="1" x14ac:dyDescent="0.3">
      <c r="B5" s="15" t="s">
        <v>2</v>
      </c>
      <c r="C5" s="13">
        <f>COUNTIF(Table14[STATUS],B5)</f>
        <v>0</v>
      </c>
      <c r="E5" s="16" t="s">
        <v>10</v>
      </c>
      <c r="F5" s="17">
        <f>MAX(Table14[FINISH])</f>
        <v>44909</v>
      </c>
      <c r="H5" s="33">
        <v>0.99</v>
      </c>
    </row>
    <row r="6" spans="2:34" ht="20.100000000000001" customHeight="1" x14ac:dyDescent="0.3">
      <c r="B6" s="15" t="s">
        <v>1</v>
      </c>
      <c r="C6" s="13">
        <f>COUNTIF(Table14[STATUS],B6)</f>
        <v>0</v>
      </c>
      <c r="E6" s="16"/>
      <c r="F6" s="18"/>
      <c r="H6" s="33"/>
    </row>
    <row r="7" spans="2:34" ht="14.4" x14ac:dyDescent="0.3">
      <c r="H7" s="22">
        <f>1-H5</f>
        <v>1.0000000000000009E-2</v>
      </c>
    </row>
    <row r="9" spans="2:34" ht="70.5" customHeight="1" x14ac:dyDescent="0.3">
      <c r="B9" s="8" t="s">
        <v>6</v>
      </c>
      <c r="C9" s="8" t="s">
        <v>7</v>
      </c>
      <c r="D9" s="8" t="s">
        <v>8</v>
      </c>
      <c r="E9" s="23" t="s">
        <v>12</v>
      </c>
      <c r="F9" s="9" t="s">
        <v>9</v>
      </c>
      <c r="G9" s="9" t="s">
        <v>10</v>
      </c>
      <c r="H9" s="9" t="s">
        <v>11</v>
      </c>
      <c r="I9" s="9" t="s">
        <v>13</v>
      </c>
      <c r="J9" s="9" t="s">
        <v>14</v>
      </c>
    </row>
    <row r="10" spans="2:34" ht="20.100000000000001" customHeight="1" x14ac:dyDescent="0.3">
      <c r="B10" s="5" t="s">
        <v>21</v>
      </c>
      <c r="C10" s="5" t="s">
        <v>16</v>
      </c>
      <c r="D10" s="5" t="s">
        <v>23</v>
      </c>
      <c r="E10" s="4"/>
      <c r="F10" s="4">
        <v>44839</v>
      </c>
      <c r="G10" s="4">
        <v>44840</v>
      </c>
      <c r="H10" s="27">
        <f>IF(Table14[[#This Row],[TASKS]]="","",Table14[[#This Row],[FINISH]]-Table14[[#This Row],[START]]+1)</f>
        <v>2</v>
      </c>
      <c r="I10" s="2" t="s">
        <v>0</v>
      </c>
      <c r="J10" s="11" t="str">
        <f>IFERROR(Table14[[#This Row],[DURATION]]-Table14[[#This Row],[STATUS]],"")</f>
        <v/>
      </c>
    </row>
    <row r="11" spans="2:34" ht="20.100000000000001" customHeight="1" x14ac:dyDescent="0.3">
      <c r="C11" s="5" t="s">
        <v>20</v>
      </c>
      <c r="D11" s="5" t="s">
        <v>22</v>
      </c>
      <c r="E11" s="4"/>
      <c r="F11" s="4">
        <v>44859</v>
      </c>
      <c r="G11" s="4">
        <v>44859</v>
      </c>
      <c r="H11" s="27">
        <f>IF(Table14[[#This Row],[TASKS]]="","",Table14[[#This Row],[FINISH]]-Table14[[#This Row],[START]]+1)</f>
        <v>1</v>
      </c>
      <c r="I11" s="2" t="s">
        <v>0</v>
      </c>
      <c r="J11" s="11" t="str">
        <f>IFERROR(Table14[[#This Row],[DURATION]]-Table14[[#This Row],[STATUS]],"")</f>
        <v/>
      </c>
    </row>
    <row r="12" spans="2:34" ht="20.100000000000001" customHeight="1" x14ac:dyDescent="0.3">
      <c r="C12" s="5" t="s">
        <v>17</v>
      </c>
      <c r="D12" s="5" t="s">
        <v>23</v>
      </c>
      <c r="E12" s="4"/>
      <c r="F12" s="4">
        <v>44860</v>
      </c>
      <c r="G12" s="4">
        <v>44861</v>
      </c>
      <c r="H12" s="27">
        <f>IF(Table14[[#This Row],[TASKS]]="","",Table14[[#This Row],[FINISH]]-Table14[[#This Row],[START]]+1)</f>
        <v>2</v>
      </c>
      <c r="I12" s="2" t="s">
        <v>0</v>
      </c>
      <c r="J12" s="11" t="str">
        <f>IFERROR(Table14[[#This Row],[DURATION]]-Table14[[#This Row],[STATUS]],"")</f>
        <v/>
      </c>
    </row>
    <row r="13" spans="2:34" ht="20.100000000000001" customHeight="1" x14ac:dyDescent="0.3">
      <c r="C13" s="5" t="s">
        <v>18</v>
      </c>
      <c r="D13" s="5" t="s">
        <v>22</v>
      </c>
      <c r="E13" s="4"/>
      <c r="F13" s="4">
        <v>44865</v>
      </c>
      <c r="G13" s="4">
        <v>44909</v>
      </c>
      <c r="H13" s="27">
        <f>IF(Table14[[#This Row],[TASKS]]="","",Table14[[#This Row],[FINISH]]-Table14[[#This Row],[START]]+1)</f>
        <v>45</v>
      </c>
      <c r="I13" s="2" t="s">
        <v>0</v>
      </c>
      <c r="J13" s="11" t="str">
        <f>IFERROR(Table14[[#This Row],[DURATION]]-Table14[[#This Row],[STATUS]],"")</f>
        <v/>
      </c>
    </row>
    <row r="14" spans="2:34" ht="20.100000000000001" customHeight="1" x14ac:dyDescent="0.3">
      <c r="C14" s="5" t="s">
        <v>19</v>
      </c>
      <c r="D14" s="5" t="s">
        <v>23</v>
      </c>
      <c r="E14" s="4"/>
      <c r="F14" s="4">
        <v>44867</v>
      </c>
      <c r="G14" s="4">
        <v>44909</v>
      </c>
      <c r="H14" s="27">
        <f>IF(Table14[[#This Row],[TASKS]]="","",Table14[[#This Row],[FINISH]]-Table14[[#This Row],[START]]+1)</f>
        <v>43</v>
      </c>
      <c r="I14" s="2" t="s">
        <v>0</v>
      </c>
      <c r="J14" s="11" t="str">
        <f>IFERROR(Table14[[#This Row],[DURATION]]-Table14[[#This Row],[STATUS]],"")</f>
        <v/>
      </c>
    </row>
    <row r="15" spans="2:34" ht="20.100000000000001" customHeight="1" x14ac:dyDescent="0.3">
      <c r="D15" s="5"/>
      <c r="E15" s="4"/>
      <c r="F15" s="4"/>
      <c r="G15" s="4"/>
      <c r="H15" s="27" t="str">
        <f>IF(Table14[[#This Row],[TASKS]]="","",Table14[[#This Row],[FINISH]]-Table14[[#This Row],[START]]+1)</f>
        <v/>
      </c>
      <c r="I15" s="2"/>
      <c r="J15" s="11" t="str">
        <f>IFERROR(Table14[[#This Row],[DURATION]]-Table14[[#This Row],[STATUS]],"")</f>
        <v/>
      </c>
    </row>
    <row r="16" spans="2:34" ht="20.100000000000001" customHeight="1" x14ac:dyDescent="0.3">
      <c r="D16" s="5"/>
      <c r="E16" s="4"/>
      <c r="F16" s="4"/>
      <c r="G16" s="4"/>
      <c r="H16" s="27" t="str">
        <f>IF(Table14[[#This Row],[TASKS]]="","",Table14[[#This Row],[FINISH]]-Table14[[#This Row],[START]]+1)</f>
        <v/>
      </c>
      <c r="I16" s="2"/>
      <c r="J16" s="11" t="str">
        <f>IFERROR(Table14[[#This Row],[DURATION]]-Table14[[#This Row],[STATUS]],"")</f>
        <v/>
      </c>
    </row>
    <row r="17" spans="2:10" ht="20.100000000000001" customHeight="1" x14ac:dyDescent="0.3">
      <c r="D17" s="5"/>
      <c r="E17" s="4"/>
      <c r="F17" s="4"/>
      <c r="G17" s="4"/>
      <c r="H17" s="27" t="str">
        <f>IF(Table14[[#This Row],[TASKS]]="","",Table14[[#This Row],[FINISH]]-Table14[[#This Row],[START]]+1)</f>
        <v/>
      </c>
      <c r="I17" s="2"/>
      <c r="J17" s="11" t="str">
        <f>IFERROR(Table14[[#This Row],[DURATION]]-Table14[[#This Row],[STATUS]],"")</f>
        <v/>
      </c>
    </row>
    <row r="18" spans="2:10" ht="20.100000000000001" customHeight="1" x14ac:dyDescent="0.3">
      <c r="D18" s="5"/>
      <c r="E18" s="4"/>
      <c r="F18" s="4"/>
      <c r="G18" s="4"/>
      <c r="H18" s="27" t="str">
        <f>IF(Table14[[#This Row],[TASKS]]="","",Table14[[#This Row],[FINISH]]-Table14[[#This Row],[START]]+1)</f>
        <v/>
      </c>
      <c r="I18" s="2"/>
      <c r="J18" s="11" t="str">
        <f>IFERROR(Table14[[#This Row],[DURATION]]-Table14[[#This Row],[STATUS]],"")</f>
        <v/>
      </c>
    </row>
    <row r="19" spans="2:10" ht="20.100000000000001" customHeight="1" x14ac:dyDescent="0.3">
      <c r="D19" s="5"/>
      <c r="E19" s="4"/>
      <c r="F19" s="4"/>
      <c r="G19" s="4"/>
      <c r="H19" s="27" t="str">
        <f>IF(Table14[[#This Row],[TASKS]]="","",Table14[[#This Row],[FINISH]]-Table14[[#This Row],[START]]+1)</f>
        <v/>
      </c>
      <c r="I19" s="2"/>
      <c r="J19" s="11" t="str">
        <f>IFERROR(Table14[[#This Row],[DURATION]]-Table14[[#This Row],[STATUS]],"")</f>
        <v/>
      </c>
    </row>
    <row r="20" spans="2:10" ht="20.100000000000001" customHeight="1" x14ac:dyDescent="0.3">
      <c r="D20" s="5"/>
      <c r="E20" s="4"/>
      <c r="F20" s="4"/>
      <c r="G20" s="4"/>
      <c r="H20" s="27"/>
      <c r="I20" s="2"/>
      <c r="J20" s="11"/>
    </row>
    <row r="21" spans="2:10" ht="20.100000000000001" customHeight="1" x14ac:dyDescent="0.3">
      <c r="D21" s="5"/>
      <c r="E21" s="4"/>
      <c r="F21" s="4"/>
      <c r="G21" s="4"/>
      <c r="H21" s="27"/>
      <c r="I21" s="2"/>
      <c r="J21" s="11"/>
    </row>
    <row r="22" spans="2:10" ht="20.100000000000001" customHeight="1" x14ac:dyDescent="0.3">
      <c r="D22" s="5"/>
      <c r="E22" s="4"/>
      <c r="F22" s="4"/>
      <c r="G22" s="4"/>
      <c r="H22" s="27"/>
      <c r="I22" s="2"/>
      <c r="J22" s="11"/>
    </row>
    <row r="23" spans="2:10" ht="20.100000000000001" customHeight="1" x14ac:dyDescent="0.3">
      <c r="D23" s="5"/>
      <c r="E23" s="4"/>
      <c r="F23" s="4"/>
      <c r="G23" s="4"/>
      <c r="H23" s="27"/>
      <c r="I23" s="2"/>
      <c r="J23" s="11"/>
    </row>
    <row r="24" spans="2:10" ht="20.100000000000001" customHeight="1" x14ac:dyDescent="0.3">
      <c r="D24" s="5"/>
      <c r="E24" s="4"/>
      <c r="F24" s="4"/>
      <c r="G24" s="4"/>
      <c r="H24" s="27"/>
      <c r="I24" s="2"/>
      <c r="J24" s="11"/>
    </row>
    <row r="25" spans="2:10" ht="20.100000000000001" customHeight="1" x14ac:dyDescent="0.3">
      <c r="D25" s="5"/>
      <c r="E25" s="4"/>
      <c r="F25" s="4"/>
      <c r="G25" s="4"/>
      <c r="H25" s="27"/>
      <c r="I25" s="2"/>
      <c r="J25" s="11"/>
    </row>
    <row r="26" spans="2:10" ht="20.100000000000001" customHeight="1" x14ac:dyDescent="0.3">
      <c r="D26" s="5"/>
      <c r="E26" s="4"/>
      <c r="F26" s="4"/>
      <c r="G26" s="4"/>
      <c r="H26" s="27"/>
      <c r="I26" s="2"/>
      <c r="J26" s="11"/>
    </row>
    <row r="27" spans="2:10" ht="20.100000000000001" customHeight="1" x14ac:dyDescent="0.3">
      <c r="D27" s="5"/>
      <c r="E27" s="4"/>
      <c r="F27" s="4"/>
      <c r="G27" s="4"/>
      <c r="H27" s="27"/>
      <c r="I27" s="2"/>
      <c r="J27" s="11"/>
    </row>
    <row r="28" spans="2:10" ht="20.100000000000001" customHeight="1" x14ac:dyDescent="0.3">
      <c r="D28" s="5"/>
      <c r="E28" s="4"/>
      <c r="F28" s="4"/>
      <c r="G28" s="4"/>
      <c r="H28" s="27"/>
      <c r="I28" s="2"/>
      <c r="J28" s="11"/>
    </row>
    <row r="29" spans="2:10" ht="20.100000000000001" customHeight="1" x14ac:dyDescent="0.3">
      <c r="D29" s="5"/>
      <c r="E29" s="4"/>
      <c r="F29" s="4"/>
      <c r="G29" s="4"/>
      <c r="H29" s="27"/>
      <c r="I29" s="2"/>
      <c r="J29" s="11"/>
    </row>
    <row r="30" spans="2:10" ht="20.100000000000001" customHeight="1" x14ac:dyDescent="0.3">
      <c r="B30" s="6"/>
      <c r="C30" s="6"/>
      <c r="D30" s="5"/>
      <c r="E30" s="7"/>
      <c r="F30" s="7"/>
      <c r="G30" s="7"/>
      <c r="H30" s="27" t="str">
        <f>IF(Table14[[#This Row],[TASKS]]="","",Table14[[#This Row],[FINISH]]-Table14[[#This Row],[START]]+1)</f>
        <v/>
      </c>
      <c r="I30" s="2"/>
      <c r="J30" s="11"/>
    </row>
    <row r="31" spans="2:10" ht="20.100000000000001" customHeight="1" x14ac:dyDescent="0.3">
      <c r="B31" s="6"/>
      <c r="D31" s="7"/>
      <c r="E31" s="7"/>
      <c r="F31" s="7"/>
      <c r="G31" s="2"/>
      <c r="H31" s="27" t="str">
        <f>IF(Table14[[#This Row],[TASKS]]="","",Table14[[#This Row],[FINISH]]-Table14[[#This Row],[START]]+1)</f>
        <v/>
      </c>
      <c r="I31" s="10" t="str">
        <f>IF(Table14[[#This Row],[SPRINT]]="","",Table14[[#This Row],[STORY POINTS]]-Table14[[#This Row],[RESPONSIBLE]]+1)</f>
        <v/>
      </c>
      <c r="J31" s="11" t="str">
        <f>IFERROR(Table14[[#This Row],[DURATION]]-Table14[[#This Row],[STATUS]],"")</f>
        <v/>
      </c>
    </row>
    <row r="32" spans="2:10" ht="20.100000000000001" customHeight="1" x14ac:dyDescent="0.3">
      <c r="B32" s="6"/>
      <c r="D32" s="7"/>
      <c r="E32" s="7"/>
      <c r="F32" s="7"/>
      <c r="G32" s="2"/>
      <c r="H32" s="27" t="str">
        <f>IF(Table14[[#This Row],[TASKS]]="","",Table14[[#This Row],[FINISH]]-Table14[[#This Row],[START]]+1)</f>
        <v/>
      </c>
      <c r="I32" s="10" t="str">
        <f>IF(Table14[[#This Row],[SPRINT]]="","",Table14[[#This Row],[STORY POINTS]]-Table14[[#This Row],[RESPONSIBLE]]+1)</f>
        <v/>
      </c>
      <c r="J32" s="11" t="str">
        <f>IFERROR(Table14[[#This Row],[DURATION]]-Table14[[#This Row],[STATUS]],"")</f>
        <v/>
      </c>
    </row>
    <row r="33" spans="2:10" ht="20.100000000000001" customHeight="1" x14ac:dyDescent="0.3">
      <c r="B33" s="6"/>
      <c r="D33" s="7"/>
      <c r="E33" s="7"/>
      <c r="F33" s="7"/>
      <c r="G33" s="2"/>
      <c r="H33" s="27" t="str">
        <f>IF(Table14[[#This Row],[TASKS]]="","",Table14[[#This Row],[FINISH]]-Table14[[#This Row],[START]]+1)</f>
        <v/>
      </c>
      <c r="I33" s="10" t="str">
        <f>IF(Table14[[#This Row],[SPRINT]]="","",Table14[[#This Row],[STORY POINTS]]-Table14[[#This Row],[RESPONSIBLE]]+1)</f>
        <v/>
      </c>
      <c r="J33" s="11" t="str">
        <f>IFERROR(Table14[[#This Row],[DURATION]]-Table14[[#This Row],[STATUS]],"")</f>
        <v/>
      </c>
    </row>
    <row r="34" spans="2:10" ht="20.100000000000001" customHeight="1" x14ac:dyDescent="0.3">
      <c r="B34" s="6"/>
      <c r="D34" s="7"/>
      <c r="E34" s="7"/>
      <c r="F34" s="7"/>
      <c r="G34" s="2"/>
      <c r="H34" s="27" t="str">
        <f>IF(Table14[[#This Row],[TASKS]]="","",Table14[[#This Row],[FINISH]]-Table14[[#This Row],[START]]+1)</f>
        <v/>
      </c>
      <c r="I34" s="10" t="str">
        <f>IF(Table14[[#This Row],[SPRINT]]="","",Table14[[#This Row],[STORY POINTS]]-Table14[[#This Row],[RESPONSIBLE]]+1)</f>
        <v/>
      </c>
      <c r="J34" s="11" t="str">
        <f>IFERROR(Table14[[#This Row],[DURATION]]-Table14[[#This Row],[STATUS]],"")</f>
        <v/>
      </c>
    </row>
    <row r="35" spans="2:10" ht="20.100000000000001" customHeight="1" x14ac:dyDescent="0.3">
      <c r="B35" s="6"/>
      <c r="D35" s="7"/>
      <c r="E35" s="7"/>
      <c r="F35" s="7"/>
      <c r="G35" s="2"/>
      <c r="H35" s="27" t="str">
        <f>IF(Table14[[#This Row],[TASKS]]="","",Table14[[#This Row],[FINISH]]-Table14[[#This Row],[START]]+1)</f>
        <v/>
      </c>
      <c r="I35" s="10" t="str">
        <f>IF(Table14[[#This Row],[SPRINT]]="","",Table14[[#This Row],[STORY POINTS]]-Table14[[#This Row],[RESPONSIBLE]]+1)</f>
        <v/>
      </c>
      <c r="J35" s="11" t="str">
        <f>IFERROR(Table14[[#This Row],[DURATION]]-Table14[[#This Row],[STATUS]],"")</f>
        <v/>
      </c>
    </row>
    <row r="36" spans="2:10" ht="20.100000000000001" customHeight="1" x14ac:dyDescent="0.3">
      <c r="B36" s="6"/>
      <c r="D36" s="7"/>
      <c r="E36" s="7"/>
      <c r="F36" s="7"/>
      <c r="G36" s="2"/>
      <c r="H36" s="27" t="str">
        <f>IF(Table14[[#This Row],[TASKS]]="","",Table14[[#This Row],[FINISH]]-Table14[[#This Row],[START]]+1)</f>
        <v/>
      </c>
      <c r="I36" s="10" t="str">
        <f>IF(Table14[[#This Row],[SPRINT]]="","",Table14[[#This Row],[STORY POINTS]]-Table14[[#This Row],[RESPONSIBLE]]+1)</f>
        <v/>
      </c>
      <c r="J36" s="11" t="str">
        <f>IFERROR(Table14[[#This Row],[DURATION]]-Table14[[#This Row],[STATUS]],"")</f>
        <v/>
      </c>
    </row>
    <row r="37" spans="2:10" ht="20.100000000000001" customHeight="1" x14ac:dyDescent="0.3">
      <c r="B37" s="6"/>
      <c r="D37" s="7"/>
      <c r="E37" s="7"/>
      <c r="F37" s="7"/>
      <c r="G37" s="2"/>
      <c r="H37" s="27" t="str">
        <f>IF(Table14[[#This Row],[TASKS]]="","",Table14[[#This Row],[FINISH]]-Table14[[#This Row],[START]]+1)</f>
        <v/>
      </c>
      <c r="I37" s="10" t="str">
        <f>IF(Table14[[#This Row],[SPRINT]]="","",Table14[[#This Row],[STORY POINTS]]-Table14[[#This Row],[RESPONSIBLE]]+1)</f>
        <v/>
      </c>
      <c r="J37" s="11" t="str">
        <f>IFERROR(Table14[[#This Row],[DURATION]]-Table14[[#This Row],[STATUS]],"")</f>
        <v/>
      </c>
    </row>
  </sheetData>
  <mergeCells count="4">
    <mergeCell ref="AA1:AH1"/>
    <mergeCell ref="C1:J1"/>
    <mergeCell ref="H3:H4"/>
    <mergeCell ref="H5:H6"/>
  </mergeCells>
  <phoneticPr fontId="2" type="noConversion"/>
  <conditionalFormatting sqref="B10:J37">
    <cfRule type="expression" dxfId="11" priority="1">
      <formula>IF(AND($B10&lt;&gt;OFFSET($B10,-1,0),$B10&lt;&gt;""),TRUE,FALSE)</formula>
    </cfRule>
  </conditionalFormatting>
  <dataValidations count="1">
    <dataValidation type="list" allowBlank="1" showInputMessage="1" showErrorMessage="1" sqref="I10:I30" xr:uid="{5026603D-E333-4D69-B008-5B858DE10723}">
      <formula1>"Not Started,In progress,Completed"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Agile Project Plan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Bhaskara</dc:creator>
  <cp:lastModifiedBy>WINDOWS 10</cp:lastModifiedBy>
  <dcterms:created xsi:type="dcterms:W3CDTF">2019-11-03T07:19:10Z</dcterms:created>
  <dcterms:modified xsi:type="dcterms:W3CDTF">2022-12-15T08:17:21Z</dcterms:modified>
</cp:coreProperties>
</file>