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\Documents\0 - Development\0 - TP-Link\0 - TP-Link Baseline 2\0 - Working Updates\9 - Node_JS Files\"/>
    </mc:Choice>
  </mc:AlternateContent>
  <bookViews>
    <workbookView xWindow="14265" yWindow="0" windowWidth="16755" windowHeight="12570"/>
  </bookViews>
  <sheets>
    <sheet name="Large Test Value" sheetId="2" r:id="rId1"/>
    <sheet name="Update Files" sheetId="4" r:id="rId2"/>
    <sheet name="Install Files" sheetId="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8" i="2" l="1"/>
  <c r="E119" i="2"/>
  <c r="E120" i="2"/>
  <c r="E117" i="2"/>
  <c r="E121" i="2"/>
  <c r="C75" i="2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B75" i="2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E94" i="2"/>
  <c r="E95" i="2"/>
  <c r="E96" i="2"/>
  <c r="E97" i="2"/>
  <c r="E98" i="2"/>
  <c r="E99" i="2"/>
  <c r="E100" i="2"/>
  <c r="E101" i="2"/>
  <c r="E102" i="2"/>
  <c r="E103" i="2"/>
  <c r="E104" i="2"/>
  <c r="E93" i="2"/>
  <c r="F14" i="2"/>
  <c r="E15" i="2"/>
  <c r="E14" i="2"/>
  <c r="G14" i="2" s="1"/>
  <c r="E13" i="2"/>
  <c r="E12" i="2"/>
  <c r="E11" i="2"/>
  <c r="E10" i="2"/>
  <c r="E9" i="2"/>
  <c r="E8" i="2"/>
  <c r="E7" i="2"/>
  <c r="E6" i="2"/>
  <c r="E5" i="2"/>
  <c r="E4" i="2"/>
  <c r="E3" i="2"/>
  <c r="E2" i="2"/>
  <c r="B13" i="2"/>
  <c r="B12" i="2" s="1"/>
  <c r="B11" i="2" s="1"/>
  <c r="B10" i="2" s="1"/>
  <c r="B9" i="2" s="1"/>
  <c r="B8" i="2" s="1"/>
  <c r="B7" i="2" s="1"/>
  <c r="B6" i="2" s="1"/>
  <c r="B5" i="2" s="1"/>
  <c r="B4" i="2" s="1"/>
  <c r="B3" i="2" s="1"/>
  <c r="B2" i="2" s="1"/>
  <c r="A13" i="2"/>
  <c r="C13" i="2"/>
  <c r="C12" i="2" s="1"/>
  <c r="C11" i="2" s="1"/>
  <c r="C10" i="2" s="1"/>
  <c r="C9" i="2" s="1"/>
  <c r="C8" i="2" s="1"/>
  <c r="C7" i="2" s="1"/>
  <c r="C6" i="2" s="1"/>
  <c r="C5" i="2" s="1"/>
  <c r="C4" i="2" s="1"/>
  <c r="C3" i="2" s="1"/>
  <c r="C2" i="2" s="1"/>
  <c r="G13" i="2" l="1"/>
  <c r="F13" i="2"/>
  <c r="A12" i="2"/>
  <c r="G12" i="2" l="1"/>
  <c r="A11" i="2"/>
  <c r="F12" i="2"/>
  <c r="A10" i="2" l="1"/>
  <c r="G11" i="2"/>
  <c r="F11" i="2"/>
  <c r="A9" i="2" l="1"/>
  <c r="G10" i="2"/>
  <c r="F10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A8" i="2" l="1"/>
  <c r="F9" i="2"/>
  <c r="G9" i="2"/>
  <c r="A7" i="2" l="1"/>
  <c r="G8" i="2"/>
  <c r="F8" i="2"/>
  <c r="G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A6" i="2" l="1"/>
  <c r="F7" i="2"/>
  <c r="G7" i="2"/>
  <c r="C16" i="2"/>
  <c r="G16" i="2" s="1"/>
  <c r="F15" i="2"/>
  <c r="A5" i="2" l="1"/>
  <c r="G6" i="2"/>
  <c r="F6" i="2"/>
  <c r="C17" i="2"/>
  <c r="G17" i="2" s="1"/>
  <c r="F16" i="2"/>
  <c r="A4" i="2" l="1"/>
  <c r="G5" i="2"/>
  <c r="F5" i="2"/>
  <c r="C18" i="2"/>
  <c r="G18" i="2" s="1"/>
  <c r="F17" i="2"/>
  <c r="A3" i="2" l="1"/>
  <c r="G4" i="2"/>
  <c r="F4" i="2"/>
  <c r="C19" i="2"/>
  <c r="G19" i="2" s="1"/>
  <c r="F18" i="2"/>
  <c r="A2" i="2" l="1"/>
  <c r="F3" i="2"/>
  <c r="G3" i="2"/>
  <c r="C20" i="2"/>
  <c r="G20" i="2" s="1"/>
  <c r="F19" i="2"/>
  <c r="G2" i="2" l="1"/>
  <c r="G107" i="2" s="1"/>
  <c r="F2" i="2"/>
  <c r="F107" i="2" s="1"/>
  <c r="C21" i="2"/>
  <c r="G21" i="2" s="1"/>
  <c r="F20" i="2"/>
  <c r="C22" i="2" l="1"/>
  <c r="G22" i="2" s="1"/>
  <c r="F21" i="2"/>
  <c r="C23" i="2" l="1"/>
  <c r="G23" i="2" s="1"/>
  <c r="F22" i="2"/>
  <c r="C24" i="2" l="1"/>
  <c r="G24" i="2" s="1"/>
  <c r="F23" i="2"/>
  <c r="C25" i="2" l="1"/>
  <c r="G25" i="2" s="1"/>
  <c r="F24" i="2"/>
  <c r="C26" i="2" l="1"/>
  <c r="G26" i="2" s="1"/>
  <c r="F25" i="2"/>
  <c r="C27" i="2" l="1"/>
  <c r="G27" i="2" s="1"/>
  <c r="F26" i="2"/>
  <c r="C28" i="2" l="1"/>
  <c r="G28" i="2" s="1"/>
  <c r="F27" i="2"/>
  <c r="C29" i="2" l="1"/>
  <c r="G29" i="2" s="1"/>
  <c r="F28" i="2"/>
  <c r="C30" i="2" l="1"/>
  <c r="G30" i="2" s="1"/>
  <c r="F29" i="2"/>
  <c r="C31" i="2" l="1"/>
  <c r="G31" i="2" s="1"/>
  <c r="F30" i="2"/>
  <c r="G74" i="2" l="1"/>
  <c r="C32" i="2"/>
  <c r="G32" i="2" s="1"/>
  <c r="F31" i="2"/>
  <c r="G111" i="2" l="1"/>
  <c r="F74" i="2"/>
  <c r="C33" i="2"/>
  <c r="G33" i="2" s="1"/>
  <c r="F32" i="2"/>
  <c r="F111" i="2" l="1"/>
  <c r="C34" i="2"/>
  <c r="G34" i="2" s="1"/>
  <c r="F33" i="2"/>
  <c r="C35" i="2" l="1"/>
  <c r="G35" i="2" s="1"/>
  <c r="F34" i="2"/>
  <c r="C36" i="2" l="1"/>
  <c r="F35" i="2"/>
  <c r="G36" i="2" l="1"/>
  <c r="C37" i="2"/>
  <c r="F36" i="2"/>
  <c r="F37" i="2" l="1"/>
  <c r="G37" i="2"/>
  <c r="C38" i="2"/>
  <c r="G38" i="2" s="1"/>
  <c r="C39" i="2" l="1"/>
  <c r="G39" i="2" s="1"/>
  <c r="F38" i="2"/>
  <c r="C40" i="2"/>
  <c r="G40" i="2" s="1"/>
  <c r="F39" i="2" l="1"/>
  <c r="C41" i="2"/>
  <c r="G41" i="2" s="1"/>
  <c r="F40" i="2"/>
  <c r="C42" i="2" l="1"/>
  <c r="G42" i="2" s="1"/>
  <c r="F41" i="2"/>
  <c r="C43" i="2" l="1"/>
  <c r="F42" i="2"/>
  <c r="C44" i="2" l="1"/>
  <c r="G44" i="2" s="1"/>
  <c r="G43" i="2"/>
  <c r="F43" i="2"/>
  <c r="F44" i="2" l="1"/>
  <c r="C45" i="2"/>
  <c r="G45" i="2" s="1"/>
  <c r="G108" i="2" s="1"/>
  <c r="G46" i="2"/>
  <c r="F45" i="2" l="1"/>
  <c r="F108" i="2" s="1"/>
  <c r="F46" i="2"/>
  <c r="C47" i="2"/>
  <c r="G47" i="2" s="1"/>
  <c r="C48" i="2" l="1"/>
  <c r="G48" i="2" s="1"/>
  <c r="F47" i="2"/>
  <c r="C49" i="2" l="1"/>
  <c r="G49" i="2" s="1"/>
  <c r="F48" i="2"/>
  <c r="C50" i="2" l="1"/>
  <c r="G50" i="2" s="1"/>
  <c r="F49" i="2"/>
  <c r="F50" i="2" l="1"/>
  <c r="C51" i="2"/>
  <c r="G51" i="2" s="1"/>
  <c r="F51" i="2" l="1"/>
  <c r="C52" i="2"/>
  <c r="G52" i="2" s="1"/>
  <c r="C53" i="2" l="1"/>
  <c r="G53" i="2" s="1"/>
  <c r="F52" i="2"/>
  <c r="C54" i="2" l="1"/>
  <c r="G54" i="2" s="1"/>
  <c r="F53" i="2"/>
  <c r="C55" i="2" l="1"/>
  <c r="G55" i="2" s="1"/>
  <c r="F54" i="2"/>
  <c r="F55" i="2" l="1"/>
  <c r="C56" i="2"/>
  <c r="G56" i="2" s="1"/>
  <c r="C57" i="2" l="1"/>
  <c r="G57" i="2" s="1"/>
  <c r="F56" i="2"/>
  <c r="F57" i="2" l="1"/>
  <c r="C58" i="2"/>
  <c r="G58" i="2" s="1"/>
  <c r="F58" i="2" l="1"/>
  <c r="C59" i="2"/>
  <c r="G59" i="2" s="1"/>
  <c r="F59" i="2" l="1"/>
  <c r="C60" i="2"/>
  <c r="G60" i="2" s="1"/>
  <c r="C61" i="2" l="1"/>
  <c r="G61" i="2" s="1"/>
  <c r="F60" i="2"/>
  <c r="C62" i="2" l="1"/>
  <c r="G62" i="2" s="1"/>
  <c r="F61" i="2"/>
  <c r="C63" i="2" l="1"/>
  <c r="G63" i="2" s="1"/>
  <c r="F62" i="2"/>
  <c r="F63" i="2" l="1"/>
  <c r="C64" i="2"/>
  <c r="G64" i="2" l="1"/>
  <c r="C65" i="2"/>
  <c r="F64" i="2"/>
  <c r="C66" i="2" l="1"/>
  <c r="G65" i="2"/>
  <c r="F65" i="2"/>
  <c r="C67" i="2" l="1"/>
  <c r="G66" i="2"/>
  <c r="F66" i="2"/>
  <c r="C68" i="2" l="1"/>
  <c r="G67" i="2"/>
  <c r="F67" i="2"/>
  <c r="C69" i="2" l="1"/>
  <c r="G68" i="2"/>
  <c r="F68" i="2"/>
  <c r="C70" i="2" l="1"/>
  <c r="G69" i="2"/>
  <c r="F69" i="2"/>
  <c r="C71" i="2" l="1"/>
  <c r="G70" i="2"/>
  <c r="F70" i="2"/>
  <c r="C72" i="2" l="1"/>
  <c r="G71" i="2"/>
  <c r="F71" i="2"/>
  <c r="C73" i="2" l="1"/>
  <c r="G72" i="2"/>
  <c r="F72" i="2"/>
  <c r="G73" i="2" l="1"/>
  <c r="G109" i="2" s="1"/>
  <c r="F73" i="2"/>
  <c r="F109" i="2" s="1"/>
  <c r="G75" i="2" l="1"/>
  <c r="F75" i="2"/>
  <c r="F112" i="2" l="1"/>
  <c r="G112" i="2"/>
  <c r="G76" i="2"/>
  <c r="G113" i="2" s="1"/>
  <c r="F76" i="2"/>
  <c r="F113" i="2" s="1"/>
  <c r="G77" i="2" l="1"/>
  <c r="F77" i="2"/>
  <c r="G78" i="2" l="1"/>
  <c r="F78" i="2"/>
  <c r="G79" i="2" l="1"/>
  <c r="F79" i="2"/>
  <c r="G80" i="2" l="1"/>
  <c r="F80" i="2"/>
  <c r="G81" i="2" l="1"/>
  <c r="F81" i="2"/>
  <c r="G82" i="2" l="1"/>
  <c r="F82" i="2"/>
  <c r="G83" i="2" l="1"/>
  <c r="F83" i="2"/>
  <c r="G84" i="2" l="1"/>
  <c r="F84" i="2"/>
  <c r="G85" i="2" l="1"/>
  <c r="F85" i="2"/>
  <c r="G86" i="2" l="1"/>
  <c r="F86" i="2"/>
  <c r="G87" i="2" l="1"/>
  <c r="F87" i="2"/>
  <c r="G88" i="2" l="1"/>
  <c r="F88" i="2"/>
  <c r="G89" i="2" l="1"/>
  <c r="F89" i="2"/>
  <c r="G90" i="2" l="1"/>
  <c r="F90" i="2"/>
  <c r="G91" i="2" l="1"/>
  <c r="F91" i="2"/>
  <c r="F93" i="2" l="1"/>
  <c r="G93" i="2"/>
  <c r="G92" i="2"/>
  <c r="F92" i="2"/>
  <c r="F94" i="2" l="1"/>
  <c r="G94" i="2"/>
  <c r="F95" i="2" l="1"/>
  <c r="G95" i="2"/>
  <c r="G96" i="2" l="1"/>
  <c r="F96" i="2"/>
  <c r="F97" i="2" l="1"/>
  <c r="G97" i="2"/>
  <c r="G98" i="2" l="1"/>
  <c r="F98" i="2"/>
  <c r="F99" i="2" l="1"/>
  <c r="G99" i="2"/>
  <c r="G100" i="2" l="1"/>
  <c r="F100" i="2"/>
  <c r="F101" i="2" l="1"/>
  <c r="G101" i="2"/>
  <c r="F102" i="2" l="1"/>
  <c r="G102" i="2"/>
  <c r="F103" i="2" l="1"/>
  <c r="G103" i="2"/>
  <c r="G104" i="2" l="1"/>
  <c r="G110" i="2" s="1"/>
  <c r="F104" i="2"/>
  <c r="F110" i="2" s="1"/>
</calcChain>
</file>

<file path=xl/sharedStrings.xml><?xml version="1.0" encoding="utf-8"?>
<sst xmlns="http://schemas.openxmlformats.org/spreadsheetml/2006/main" count="94" uniqueCount="73">
  <si>
    <t>energy</t>
  </si>
  <si>
    <t>energy_wh</t>
  </si>
  <si>
    <t>month</t>
  </si>
  <si>
    <t>day</t>
  </si>
  <si>
    <t>year</t>
  </si>
  <si>
    <t>WATTS</t>
  </si>
  <si>
    <t>'{"smartlife.iot.common.emeter":{"get_daystat":{"day_list":[</t>
  </si>
  <si>
    <t>Preamble</t>
  </si>
  <si>
    <t>],"err_code":0}}}'</t>
  </si>
  <si>
    <t>Post Text</t>
  </si>
  <si>
    <t>MILLIWATTS - BULB</t>
  </si>
  <si>
    <t>'{"emeter":{"get_daystat":{"day_list":[</t>
  </si>
  <si>
    <t>Power on</t>
  </si>
  <si>
    <t>Power off</t>
  </si>
  <si>
    <t>{"smartlife.iot.common.emeter":{"get_realtime":{"power_mw":0,"err_code":0}}}'</t>
  </si>
  <si>
    <t>'{"emeter":{"get_realtime":{"power":0,"err_code":0}}}'</t>
  </si>
  <si>
    <t>'{"smartlife.iot.common.emeter":{"get_realtime":{"power_mw":1234"err_code":0}}}'</t>
  </si>
  <si>
    <t>'{"emeter":{"get_daystat":{"day_list":[{}],"err_code":0}}}'</t>
  </si>
  <si>
    <t>'{"smartlife.iot.common.emeter":{"get_daystat":{"day_list":[{}],"err_code":0}}}'</t>
  </si>
  <si>
    <t>'{"emeter":{"get_realtime":{"power":1234.567,"err_code":0}}}'</t>
  </si>
  <si>
    <t>(Cloud) TP-Link Plug-Switch.groovy</t>
  </si>
  <si>
    <t>(Cloud) TP-Link EnergyMonitor Plug.groovy</t>
  </si>
  <si>
    <t>(Cloud) TP-Link SoftWhite Bulb.groovy</t>
  </si>
  <si>
    <t>(Cloud) TP-Link TunableWhite Bulb.groovy</t>
  </si>
  <si>
    <t>(Cloud) TP-Link Color Bulb.groovy</t>
  </si>
  <si>
    <t>Replacement Files in My Device Handlers</t>
  </si>
  <si>
    <t>Current Namespace/Name</t>
  </si>
  <si>
    <t>Replacement Filename</t>
  </si>
  <si>
    <t>New Namespace/Name</t>
  </si>
  <si>
    <t>beta - TP-LinkHS-Series</t>
  </si>
  <si>
    <t>beta - TP-LinkHS110 Emeter</t>
  </si>
  <si>
    <t>beta - TP-LinkLB120</t>
  </si>
  <si>
    <t>beta - TP-TP-LinkLB100-110</t>
  </si>
  <si>
    <t>beta - TP-LinkLB130</t>
  </si>
  <si>
    <t>beta - TP-LinkLB110 Emeter</t>
  </si>
  <si>
    <t>beta - TP-LinkLB120 Emeter</t>
  </si>
  <si>
    <t>beta - TP-LinkLB130 Emeter</t>
  </si>
  <si>
    <t>Replacement File in My SmartAps</t>
  </si>
  <si>
    <t>beta - TP-Link (unofficial) Connect</t>
  </si>
  <si>
    <t>TPLink Cloud Connect V2.groovy</t>
  </si>
  <si>
    <t>(Cloud) TP-Link Color Bulb Emon .groovy</t>
  </si>
  <si>
    <t>(Cloud) TP-Link SoftWhite Bulb Emon .groovy</t>
  </si>
  <si>
    <t>(Cloud) TP-Link TunableWhite Bulb Emon .groovy</t>
  </si>
  <si>
    <t>davegut - TP-Link Cloud Connect</t>
  </si>
  <si>
    <t>davegut - (Cloud) TP-Link Softwhite Bulb Emon</t>
  </si>
  <si>
    <t>davegut - (Cloud) TP-LinkTunableWhite Bulb Emon</t>
  </si>
  <si>
    <t>davegut - (Cloud) TP-Link Color Bulb Emon</t>
  </si>
  <si>
    <t>davegut - (Cloud) TP-Link Softwhite Bulb</t>
  </si>
  <si>
    <t>davegut - (Cloud) TP-LinkTunableWhite Bulb</t>
  </si>
  <si>
    <t>davegut - (Cloud) TP-Link Color Bulb</t>
  </si>
  <si>
    <t>davegut - (Hub) TP-Link EnergyMonitor Plug</t>
  </si>
  <si>
    <t>davegut - (Hub) TP-Link Plug-Switch</t>
  </si>
  <si>
    <t>FileName</t>
  </si>
  <si>
    <t>File to Install My SmartAps</t>
  </si>
  <si>
    <t>TP-Link Model</t>
  </si>
  <si>
    <t>HS100, HS105, HS200, HS210, KP100</t>
  </si>
  <si>
    <t>HS110, HS115</t>
  </si>
  <si>
    <t>LB100, LB110, LB200, KB100</t>
  </si>
  <si>
    <t>LB120</t>
  </si>
  <si>
    <t>LB130, L230, KB130</t>
  </si>
  <si>
    <t>LB110</t>
  </si>
  <si>
    <t>Namespace/Name</t>
  </si>
  <si>
    <t>Files to Install in My Device Handlers</t>
  </si>
  <si>
    <t>Month Tot</t>
  </si>
  <si>
    <t>Month Avg</t>
  </si>
  <si>
    <t>Week Tot</t>
  </si>
  <si>
    <t>Week Avg</t>
  </si>
  <si>
    <t>Today</t>
  </si>
  <si>
    <t>December</t>
  </si>
  <si>
    <t>January</t>
  </si>
  <si>
    <t>February</t>
  </si>
  <si>
    <t>March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</si>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</sst>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/>
    <xf numFmtId="1" fontId="0" fillId="0" borderId="0" xfId="0" applyNumberFormat="1"/>
    <xf numFmtId="0" fontId="0" fillId="0" borderId="1" xfId="0" applyBorder="1"/>
    <xf numFmtId="164" fontId="0" fillId="0" borderId="1" xfId="0" applyNumberFormat="1" applyBorder="1"/>
    <xf numFmtId="1" fontId="0" fillId="0" borderId="1" xfId="0" applyNumberFormat="1" applyBorder="1"/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vertical="center"/>
    </xf>
    <xf numFmtId="0" fontId="0" fillId="0" borderId="1" xfId="0" quotePrefix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0" fillId="0" borderId="1" xfId="0" applyFill="1" applyBorder="1"/>
    <xf numFmtId="164" fontId="0" fillId="0" borderId="1" xfId="0" applyNumberFormat="1" applyFill="1" applyBorder="1"/>
    <xf numFmtId="1" fontId="0" fillId="0" borderId="1" xfId="0" applyNumberFormat="1" applyFill="1" applyBorder="1"/>
    <xf numFmtId="0" fontId="0" fillId="0" borderId="0" xfId="0" applyFill="1"/>
    <xf numFmtId="0" fontId="2" fillId="0" borderId="1" xfId="0" applyFont="1" applyBorder="1" applyAlignment="1">
      <alignment horizontal="center" vertical="center"/>
    </xf>
    <xf numFmtId="0" fontId="0" fillId="2" borderId="1" xfId="0" applyFill="1" applyBorder="1"/>
    <xf numFmtId="164" fontId="0" fillId="2" borderId="1" xfId="0" applyNumberFormat="1" applyFill="1" applyBorder="1"/>
    <xf numFmtId="1" fontId="0" fillId="2" borderId="1" xfId="0" applyNumberFormat="1" applyFill="1" applyBorder="1"/>
    <xf numFmtId="0" fontId="0" fillId="2" borderId="0" xfId="0" applyFill="1"/>
    <xf numFmtId="0" fontId="0" fillId="0" borderId="1" xfId="0" applyFont="1" applyBorder="1" applyAlignment="1">
      <alignment horizontal="center"/>
    </xf>
    <xf numFmtId="164" fontId="0" fillId="2" borderId="1" xfId="0" applyNumberFormat="1" applyFont="1" applyFill="1" applyBorder="1"/>
    <xf numFmtId="0" fontId="0" fillId="0" borderId="0" xfId="0" applyFont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2" fontId="1" fillId="0" borderId="1" xfId="0" applyNumberFormat="1" applyFont="1" applyBorder="1"/>
    <xf numFmtId="16" fontId="1" fillId="0" borderId="3" xfId="0" applyNumberFormat="1" applyFont="1" applyBorder="1" applyAlignment="1">
      <alignment horizontal="center" vertical="center"/>
    </xf>
    <xf numFmtId="1" fontId="1" fillId="0" borderId="1" xfId="0" applyNumberFormat="1" applyFont="1" applyBorder="1"/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2"/>
  <sheetViews>
    <sheetView tabSelected="1" workbookViewId="0">
      <pane ySplit="1" topLeftCell="A50" activePane="bottomLeft" state="frozen"/>
      <selection pane="bottomLeft" activeCell="E121" sqref="E121"/>
    </sheetView>
  </sheetViews>
  <sheetFormatPr defaultRowHeight="15" x14ac:dyDescent="0.25"/>
  <cols>
    <col min="1" max="3" width="8" style="35" customWidth="1"/>
    <col min="4" max="4" width="9.7109375" style="2" customWidth="1"/>
    <col min="5" max="5" width="9.7109375" style="3" customWidth="1"/>
    <col min="6" max="7" width="82.7109375" customWidth="1"/>
  </cols>
  <sheetData>
    <row r="1" spans="1:7" s="12" customFormat="1" x14ac:dyDescent="0.25">
      <c r="A1" s="8" t="s">
        <v>4</v>
      </c>
      <c r="B1" s="8" t="s">
        <v>2</v>
      </c>
      <c r="C1" s="8" t="s">
        <v>3</v>
      </c>
      <c r="D1" s="9" t="s">
        <v>0</v>
      </c>
      <c r="E1" s="10" t="s">
        <v>1</v>
      </c>
      <c r="F1" s="11" t="s">
        <v>5</v>
      </c>
      <c r="G1" s="11" t="s">
        <v>10</v>
      </c>
    </row>
    <row r="2" spans="1:7" s="30" customFormat="1" hidden="1" x14ac:dyDescent="0.25">
      <c r="A2" s="28">
        <f t="shared" ref="A2:A12" si="0">A3</f>
        <v>2017</v>
      </c>
      <c r="B2" s="28">
        <f t="shared" ref="B2:B12" si="1">B3</f>
        <v>12</v>
      </c>
      <c r="C2" s="28">
        <f t="shared" ref="C2:C12" si="2">C3-1</f>
        <v>19</v>
      </c>
      <c r="D2" s="29">
        <v>3.77</v>
      </c>
      <c r="E2" s="26">
        <f t="shared" ref="E2:E15" si="3">INT(D2*1000)</f>
        <v>3770</v>
      </c>
      <c r="F2" s="19" t="str">
        <f t="shared" ref="F2:F14" si="4">"{" &amp; CHAR(34) &amp; "year" &amp; CHAR(34) &amp; ":" &amp; $A2 &amp; "," &amp; CHAR(34) &amp; "month" &amp; CHAR(34) &amp; ":" &amp; $B2 &amp; "," &amp; CHAR(34) &amp; "day" &amp; CHAR(34) &amp; ":" &amp; $C2 &amp; "," &amp; CHAR(34) &amp; "energy" &amp; CHAR(34) &amp; ":" &amp; $D2 &amp; "},"</f>
        <v>{"year":2017,"month":12,"day":19,"energy":3.77},</v>
      </c>
      <c r="G2" s="19" t="str">
        <f t="shared" ref="G2:G14" si="5">"{" &amp; CHAR(34) &amp; "year" &amp; CHAR(34) &amp; ":" &amp; $A2 &amp; "," &amp; CHAR(34) &amp; "month" &amp; CHAR(34) &amp; ":" &amp; $B2 &amp; "," &amp; CHAR(34) &amp; "day" &amp; CHAR(34) &amp; ":" &amp; $C2 &amp; "," &amp; CHAR(34) &amp; "energy_wh" &amp; CHAR(34) &amp; ":" &amp; $E2 &amp; "},"</f>
        <v>{"year":2017,"month":12,"day":19,"energy_wh":3770},</v>
      </c>
    </row>
    <row r="3" spans="1:7" s="30" customFormat="1" hidden="1" x14ac:dyDescent="0.25">
      <c r="A3" s="28">
        <f t="shared" si="0"/>
        <v>2017</v>
      </c>
      <c r="B3" s="28">
        <f t="shared" si="1"/>
        <v>12</v>
      </c>
      <c r="C3" s="28">
        <f t="shared" si="2"/>
        <v>20</v>
      </c>
      <c r="D3" s="29">
        <v>4.9560000000000004</v>
      </c>
      <c r="E3" s="26">
        <f t="shared" si="3"/>
        <v>4956</v>
      </c>
      <c r="F3" s="19" t="str">
        <f t="shared" si="4"/>
        <v>{"year":2017,"month":12,"day":20,"energy":4.956},</v>
      </c>
      <c r="G3" s="19" t="str">
        <f t="shared" si="5"/>
        <v>{"year":2017,"month":12,"day":20,"energy_wh":4956},</v>
      </c>
    </row>
    <row r="4" spans="1:7" s="30" customFormat="1" hidden="1" x14ac:dyDescent="0.25">
      <c r="A4" s="28">
        <f t="shared" si="0"/>
        <v>2017</v>
      </c>
      <c r="B4" s="28">
        <f t="shared" si="1"/>
        <v>12</v>
      </c>
      <c r="C4" s="28">
        <f t="shared" si="2"/>
        <v>21</v>
      </c>
      <c r="D4" s="29">
        <v>0.48099999999999998</v>
      </c>
      <c r="E4" s="26">
        <f t="shared" si="3"/>
        <v>481</v>
      </c>
      <c r="F4" s="19" t="str">
        <f t="shared" si="4"/>
        <v>{"year":2017,"month":12,"day":21,"energy":0.481},</v>
      </c>
      <c r="G4" s="19" t="str">
        <f t="shared" si="5"/>
        <v>{"year":2017,"month":12,"day":21,"energy_wh":481},</v>
      </c>
    </row>
    <row r="5" spans="1:7" s="30" customFormat="1" hidden="1" x14ac:dyDescent="0.25">
      <c r="A5" s="28">
        <f t="shared" si="0"/>
        <v>2017</v>
      </c>
      <c r="B5" s="28">
        <f t="shared" si="1"/>
        <v>12</v>
      </c>
      <c r="C5" s="28">
        <f t="shared" si="2"/>
        <v>22</v>
      </c>
      <c r="D5" s="29">
        <v>4.6079999999999997</v>
      </c>
      <c r="E5" s="26">
        <f t="shared" si="3"/>
        <v>4608</v>
      </c>
      <c r="F5" s="19" t="str">
        <f t="shared" si="4"/>
        <v>{"year":2017,"month":12,"day":22,"energy":4.608},</v>
      </c>
      <c r="G5" s="19" t="str">
        <f t="shared" si="5"/>
        <v>{"year":2017,"month":12,"day":22,"energy_wh":4608},</v>
      </c>
    </row>
    <row r="6" spans="1:7" s="30" customFormat="1" hidden="1" x14ac:dyDescent="0.25">
      <c r="A6" s="28">
        <f t="shared" si="0"/>
        <v>2017</v>
      </c>
      <c r="B6" s="28">
        <f t="shared" si="1"/>
        <v>12</v>
      </c>
      <c r="C6" s="28">
        <f t="shared" si="2"/>
        <v>23</v>
      </c>
      <c r="D6" s="29">
        <v>1.538</v>
      </c>
      <c r="E6" s="26">
        <f t="shared" si="3"/>
        <v>1538</v>
      </c>
      <c r="F6" s="19" t="str">
        <f t="shared" si="4"/>
        <v>{"year":2017,"month":12,"day":23,"energy":1.538},</v>
      </c>
      <c r="G6" s="19" t="str">
        <f t="shared" si="5"/>
        <v>{"year":2017,"month":12,"day":23,"energy_wh":1538},</v>
      </c>
    </row>
    <row r="7" spans="1:7" s="30" customFormat="1" hidden="1" x14ac:dyDescent="0.25">
      <c r="A7" s="28">
        <f t="shared" si="0"/>
        <v>2017</v>
      </c>
      <c r="B7" s="28">
        <f t="shared" si="1"/>
        <v>12</v>
      </c>
      <c r="C7" s="28">
        <f t="shared" si="2"/>
        <v>24</v>
      </c>
      <c r="D7" s="29">
        <v>0.30399999999999999</v>
      </c>
      <c r="E7" s="26">
        <f t="shared" si="3"/>
        <v>304</v>
      </c>
      <c r="F7" s="19" t="str">
        <f t="shared" si="4"/>
        <v>{"year":2017,"month":12,"day":24,"energy":0.304},</v>
      </c>
      <c r="G7" s="19" t="str">
        <f t="shared" si="5"/>
        <v>{"year":2017,"month":12,"day":24,"energy_wh":304},</v>
      </c>
    </row>
    <row r="8" spans="1:7" s="30" customFormat="1" hidden="1" x14ac:dyDescent="0.25">
      <c r="A8" s="28">
        <f t="shared" si="0"/>
        <v>2017</v>
      </c>
      <c r="B8" s="28">
        <f t="shared" si="1"/>
        <v>12</v>
      </c>
      <c r="C8" s="28">
        <f t="shared" si="2"/>
        <v>25</v>
      </c>
      <c r="D8" s="29">
        <v>0.97599999999999998</v>
      </c>
      <c r="E8" s="26">
        <f t="shared" si="3"/>
        <v>976</v>
      </c>
      <c r="F8" s="19" t="str">
        <f t="shared" si="4"/>
        <v>{"year":2017,"month":12,"day":25,"energy":0.976},</v>
      </c>
      <c r="G8" s="19" t="str">
        <f t="shared" si="5"/>
        <v>{"year":2017,"month":12,"day":25,"energy_wh":976},</v>
      </c>
    </row>
    <row r="9" spans="1:7" s="30" customFormat="1" hidden="1" x14ac:dyDescent="0.25">
      <c r="A9" s="28">
        <f t="shared" si="0"/>
        <v>2017</v>
      </c>
      <c r="B9" s="28">
        <f t="shared" si="1"/>
        <v>12</v>
      </c>
      <c r="C9" s="28">
        <f t="shared" si="2"/>
        <v>26</v>
      </c>
      <c r="D9" s="29">
        <v>3.5950000000000002</v>
      </c>
      <c r="E9" s="26">
        <f t="shared" si="3"/>
        <v>3595</v>
      </c>
      <c r="F9" s="19" t="str">
        <f t="shared" si="4"/>
        <v>{"year":2017,"month":12,"day":26,"energy":3.595},</v>
      </c>
      <c r="G9" s="19" t="str">
        <f t="shared" si="5"/>
        <v>{"year":2017,"month":12,"day":26,"energy_wh":3595},</v>
      </c>
    </row>
    <row r="10" spans="1:7" s="30" customFormat="1" hidden="1" x14ac:dyDescent="0.25">
      <c r="A10" s="28">
        <f t="shared" si="0"/>
        <v>2017</v>
      </c>
      <c r="B10" s="28">
        <f t="shared" si="1"/>
        <v>12</v>
      </c>
      <c r="C10" s="28">
        <f t="shared" si="2"/>
        <v>27</v>
      </c>
      <c r="D10" s="29">
        <v>2.125</v>
      </c>
      <c r="E10" s="26">
        <f t="shared" si="3"/>
        <v>2125</v>
      </c>
      <c r="F10" s="19" t="str">
        <f t="shared" si="4"/>
        <v>{"year":2017,"month":12,"day":27,"energy":2.125},</v>
      </c>
      <c r="G10" s="19" t="str">
        <f t="shared" si="5"/>
        <v>{"year":2017,"month":12,"day":27,"energy_wh":2125},</v>
      </c>
    </row>
    <row r="11" spans="1:7" s="30" customFormat="1" hidden="1" x14ac:dyDescent="0.25">
      <c r="A11" s="28">
        <f t="shared" si="0"/>
        <v>2017</v>
      </c>
      <c r="B11" s="28">
        <f t="shared" si="1"/>
        <v>12</v>
      </c>
      <c r="C11" s="28">
        <f t="shared" si="2"/>
        <v>28</v>
      </c>
      <c r="D11" s="29">
        <v>1.3720000000000001</v>
      </c>
      <c r="E11" s="26">
        <f t="shared" si="3"/>
        <v>1372</v>
      </c>
      <c r="F11" s="19" t="str">
        <f t="shared" si="4"/>
        <v>{"year":2017,"month":12,"day":28,"energy":1.372},</v>
      </c>
      <c r="G11" s="19" t="str">
        <f t="shared" si="5"/>
        <v>{"year":2017,"month":12,"day":28,"energy_wh":1372},</v>
      </c>
    </row>
    <row r="12" spans="1:7" s="30" customFormat="1" hidden="1" x14ac:dyDescent="0.25">
      <c r="A12" s="28">
        <f t="shared" si="0"/>
        <v>2017</v>
      </c>
      <c r="B12" s="28">
        <f t="shared" si="1"/>
        <v>12</v>
      </c>
      <c r="C12" s="28">
        <f t="shared" si="2"/>
        <v>29</v>
      </c>
      <c r="D12" s="29">
        <v>1.403</v>
      </c>
      <c r="E12" s="26">
        <f t="shared" si="3"/>
        <v>1403</v>
      </c>
      <c r="F12" s="19" t="str">
        <f t="shared" si="4"/>
        <v>{"year":2017,"month":12,"day":29,"energy":1.403},</v>
      </c>
      <c r="G12" s="19" t="str">
        <f t="shared" si="5"/>
        <v>{"year":2017,"month":12,"day":29,"energy_wh":1403},</v>
      </c>
    </row>
    <row r="13" spans="1:7" s="30" customFormat="1" hidden="1" x14ac:dyDescent="0.25">
      <c r="A13" s="28">
        <f>A14</f>
        <v>2017</v>
      </c>
      <c r="B13" s="28">
        <f>B14</f>
        <v>12</v>
      </c>
      <c r="C13" s="28">
        <f>C14-1</f>
        <v>30</v>
      </c>
      <c r="D13" s="29">
        <v>3.4049999999999998</v>
      </c>
      <c r="E13" s="26">
        <f t="shared" si="3"/>
        <v>3405</v>
      </c>
      <c r="F13" s="19" t="str">
        <f t="shared" si="4"/>
        <v>{"year":2017,"month":12,"day":30,"energy":3.405},</v>
      </c>
      <c r="G13" s="19" t="str">
        <f t="shared" si="5"/>
        <v>{"year":2017,"month":12,"day":30,"energy_wh":3405},</v>
      </c>
    </row>
    <row r="14" spans="1:7" s="30" customFormat="1" hidden="1" x14ac:dyDescent="0.25">
      <c r="A14" s="28">
        <v>2017</v>
      </c>
      <c r="B14" s="28">
        <v>12</v>
      </c>
      <c r="C14" s="28">
        <v>31</v>
      </c>
      <c r="D14" s="29">
        <v>2.9239999999999999</v>
      </c>
      <c r="E14" s="26">
        <f t="shared" si="3"/>
        <v>2924</v>
      </c>
      <c r="F14" s="19" t="str">
        <f t="shared" si="4"/>
        <v>{"year":2017,"month":12,"day":31,"energy":2.924},</v>
      </c>
      <c r="G14" s="19" t="str">
        <f t="shared" si="5"/>
        <v>{"year":2017,"month":12,"day":31,"energy_wh":2924},</v>
      </c>
    </row>
    <row r="15" spans="1:7" s="22" customFormat="1" hidden="1" x14ac:dyDescent="0.25">
      <c r="A15" s="31">
        <v>2018</v>
      </c>
      <c r="B15" s="31">
        <v>1</v>
      </c>
      <c r="C15" s="31">
        <v>1</v>
      </c>
      <c r="D15" s="25">
        <v>2.5990000000000002</v>
      </c>
      <c r="E15" s="26">
        <f t="shared" si="3"/>
        <v>2599</v>
      </c>
      <c r="F15" s="19" t="str">
        <f t="shared" ref="F15:F39" si="6">"{" &amp; CHAR(34) &amp; "year" &amp; CHAR(34) &amp; ":" &amp; $A15 &amp; "," &amp; CHAR(34) &amp; "month" &amp; CHAR(34) &amp; ":" &amp; $B15 &amp; "," &amp; CHAR(34) &amp; "day" &amp; CHAR(34) &amp; ":" &amp; $C15 &amp; "," &amp; CHAR(34) &amp; "energy" &amp; CHAR(34) &amp; ":" &amp; $D15 &amp; "},"</f>
        <v>{"year":2018,"month":1,"day":1,"energy":2.599},</v>
      </c>
      <c r="G15" s="19" t="str">
        <f>"{" &amp; CHAR(34) &amp; "year" &amp; CHAR(34) &amp; ":" &amp; $A15 &amp; "," &amp; CHAR(34) &amp; "month" &amp; CHAR(34) &amp; ":" &amp; $B15 &amp; "," &amp; CHAR(34) &amp; "day" &amp; CHAR(34) &amp; ":" &amp; $C15 &amp; "," &amp; CHAR(34) &amp; "energy_wh" &amp; CHAR(34) &amp; ":" &amp; $E15 &amp; "},"</f>
        <v>{"year":2018,"month":1,"day":1,"energy_wh":2599},</v>
      </c>
    </row>
    <row r="16" spans="1:7" s="22" customFormat="1" hidden="1" x14ac:dyDescent="0.25">
      <c r="A16" s="31">
        <v>2018</v>
      </c>
      <c r="B16" s="31">
        <v>1</v>
      </c>
      <c r="C16" s="31">
        <f t="shared" ref="C16:C73" si="7">C15+1</f>
        <v>2</v>
      </c>
      <c r="D16" s="20">
        <v>3.3919999999999999</v>
      </c>
      <c r="E16" s="21">
        <f t="shared" ref="E16:E39" si="8">INT(D16*1000)</f>
        <v>3392</v>
      </c>
      <c r="F16" s="19" t="str">
        <f t="shared" si="6"/>
        <v>{"year":2018,"month":1,"day":2,"energy":3.392},</v>
      </c>
      <c r="G16" s="19" t="str">
        <f t="shared" ref="G16:G93" si="9">"{" &amp; CHAR(34) &amp; "year" &amp; CHAR(34) &amp; ":" &amp; $A16 &amp; "," &amp; CHAR(34) &amp; "month" &amp; CHAR(34) &amp; ":" &amp; $B16 &amp; "," &amp; CHAR(34) &amp; "day" &amp; CHAR(34) &amp; ":" &amp; $C16 &amp; "," &amp; CHAR(34) &amp; "energy_wh" &amp; CHAR(34) &amp; ":" &amp; $E16 &amp; "},"</f>
        <v>{"year":2018,"month":1,"day":2,"energy_wh":3392},</v>
      </c>
    </row>
    <row r="17" spans="1:7" s="22" customFormat="1" hidden="1" x14ac:dyDescent="0.25">
      <c r="A17" s="31">
        <v>2018</v>
      </c>
      <c r="B17" s="31">
        <v>1</v>
      </c>
      <c r="C17" s="31">
        <f t="shared" si="7"/>
        <v>3</v>
      </c>
      <c r="D17" s="20">
        <v>4.1630000000000003</v>
      </c>
      <c r="E17" s="21">
        <f t="shared" si="8"/>
        <v>4163</v>
      </c>
      <c r="F17" s="19" t="str">
        <f t="shared" si="6"/>
        <v>{"year":2018,"month":1,"day":3,"energy":4.163},</v>
      </c>
      <c r="G17" s="19" t="str">
        <f t="shared" si="9"/>
        <v>{"year":2018,"month":1,"day":3,"energy_wh":4163},</v>
      </c>
    </row>
    <row r="18" spans="1:7" s="22" customFormat="1" hidden="1" x14ac:dyDescent="0.25">
      <c r="A18" s="31">
        <v>2018</v>
      </c>
      <c r="B18" s="31">
        <v>1</v>
      </c>
      <c r="C18" s="31">
        <f t="shared" si="7"/>
        <v>4</v>
      </c>
      <c r="D18" s="20">
        <v>1.2070000000000001</v>
      </c>
      <c r="E18" s="21">
        <f t="shared" si="8"/>
        <v>1207</v>
      </c>
      <c r="F18" s="19" t="str">
        <f t="shared" si="6"/>
        <v>{"year":2018,"month":1,"day":4,"energy":1.207},</v>
      </c>
      <c r="G18" s="19" t="str">
        <f t="shared" si="9"/>
        <v>{"year":2018,"month":1,"day":4,"energy_wh":1207},</v>
      </c>
    </row>
    <row r="19" spans="1:7" s="22" customFormat="1" hidden="1" x14ac:dyDescent="0.25">
      <c r="A19" s="31">
        <v>2018</v>
      </c>
      <c r="B19" s="31">
        <v>1</v>
      </c>
      <c r="C19" s="31">
        <f t="shared" si="7"/>
        <v>5</v>
      </c>
      <c r="D19" s="20">
        <v>3.786</v>
      </c>
      <c r="E19" s="21">
        <f t="shared" si="8"/>
        <v>3786</v>
      </c>
      <c r="F19" s="19" t="str">
        <f t="shared" si="6"/>
        <v>{"year":2018,"month":1,"day":5,"energy":3.786},</v>
      </c>
      <c r="G19" s="19" t="str">
        <f t="shared" si="9"/>
        <v>{"year":2018,"month":1,"day":5,"energy_wh":3786},</v>
      </c>
    </row>
    <row r="20" spans="1:7" s="22" customFormat="1" hidden="1" x14ac:dyDescent="0.25">
      <c r="A20" s="31">
        <v>2018</v>
      </c>
      <c r="B20" s="31">
        <v>1</v>
      </c>
      <c r="C20" s="31">
        <f t="shared" si="7"/>
        <v>6</v>
      </c>
      <c r="D20" s="20">
        <v>2.17</v>
      </c>
      <c r="E20" s="21">
        <f t="shared" si="8"/>
        <v>2170</v>
      </c>
      <c r="F20" s="19" t="str">
        <f t="shared" si="6"/>
        <v>{"year":2018,"month":1,"day":6,"energy":2.17},</v>
      </c>
      <c r="G20" s="19" t="str">
        <f t="shared" si="9"/>
        <v>{"year":2018,"month":1,"day":6,"energy_wh":2170},</v>
      </c>
    </row>
    <row r="21" spans="1:7" s="27" customFormat="1" hidden="1" x14ac:dyDescent="0.25">
      <c r="A21" s="32">
        <v>2018</v>
      </c>
      <c r="B21" s="32">
        <v>1</v>
      </c>
      <c r="C21" s="32">
        <f t="shared" si="7"/>
        <v>7</v>
      </c>
      <c r="D21" s="25">
        <v>4.6059999999999999</v>
      </c>
      <c r="E21" s="26">
        <f t="shared" si="8"/>
        <v>4606</v>
      </c>
      <c r="F21" s="24" t="str">
        <f t="shared" si="6"/>
        <v>{"year":2018,"month":1,"day":7,"energy":4.606},</v>
      </c>
      <c r="G21" s="24" t="str">
        <f t="shared" si="9"/>
        <v>{"year":2018,"month":1,"day":7,"energy_wh":4606},</v>
      </c>
    </row>
    <row r="22" spans="1:7" s="27" customFormat="1" hidden="1" x14ac:dyDescent="0.25">
      <c r="A22" s="32">
        <v>2018</v>
      </c>
      <c r="B22" s="32">
        <v>1</v>
      </c>
      <c r="C22" s="32">
        <f t="shared" si="7"/>
        <v>8</v>
      </c>
      <c r="D22" s="25">
        <v>1.56</v>
      </c>
      <c r="E22" s="26">
        <f t="shared" si="8"/>
        <v>1560</v>
      </c>
      <c r="F22" s="24" t="str">
        <f t="shared" si="6"/>
        <v>{"year":2018,"month":1,"day":8,"energy":1.56},</v>
      </c>
      <c r="G22" s="24" t="str">
        <f t="shared" si="9"/>
        <v>{"year":2018,"month":1,"day":8,"energy_wh":1560},</v>
      </c>
    </row>
    <row r="23" spans="1:7" s="27" customFormat="1" hidden="1" x14ac:dyDescent="0.25">
      <c r="A23" s="32">
        <v>2018</v>
      </c>
      <c r="B23" s="32">
        <v>1</v>
      </c>
      <c r="C23" s="32">
        <f t="shared" si="7"/>
        <v>9</v>
      </c>
      <c r="D23" s="25">
        <v>2.6640000000000001</v>
      </c>
      <c r="E23" s="26">
        <f t="shared" si="8"/>
        <v>2664</v>
      </c>
      <c r="F23" s="24" t="str">
        <f t="shared" si="6"/>
        <v>{"year":2018,"month":1,"day":9,"energy":2.664},</v>
      </c>
      <c r="G23" s="24" t="str">
        <f t="shared" si="9"/>
        <v>{"year":2018,"month":1,"day":9,"energy_wh":2664},</v>
      </c>
    </row>
    <row r="24" spans="1:7" s="27" customFormat="1" hidden="1" x14ac:dyDescent="0.25">
      <c r="A24" s="32">
        <v>2018</v>
      </c>
      <c r="B24" s="32">
        <v>1</v>
      </c>
      <c r="C24" s="32">
        <f t="shared" si="7"/>
        <v>10</v>
      </c>
      <c r="D24" s="25">
        <v>4.5670000000000002</v>
      </c>
      <c r="E24" s="26">
        <f t="shared" si="8"/>
        <v>4567</v>
      </c>
      <c r="F24" s="24" t="str">
        <f t="shared" si="6"/>
        <v>{"year":2018,"month":1,"day":10,"energy":4.567},</v>
      </c>
      <c r="G24" s="24" t="str">
        <f t="shared" si="9"/>
        <v>{"year":2018,"month":1,"day":10,"energy_wh":4567},</v>
      </c>
    </row>
    <row r="25" spans="1:7" s="27" customFormat="1" hidden="1" x14ac:dyDescent="0.25">
      <c r="A25" s="32">
        <v>2018</v>
      </c>
      <c r="B25" s="32">
        <v>1</v>
      </c>
      <c r="C25" s="32">
        <f t="shared" si="7"/>
        <v>11</v>
      </c>
      <c r="D25" s="25">
        <v>3.77</v>
      </c>
      <c r="E25" s="26">
        <f t="shared" si="8"/>
        <v>3770</v>
      </c>
      <c r="F25" s="24" t="str">
        <f t="shared" si="6"/>
        <v>{"year":2018,"month":1,"day":11,"energy":3.77},</v>
      </c>
      <c r="G25" s="24" t="str">
        <f t="shared" si="9"/>
        <v>{"year":2018,"month":1,"day":11,"energy_wh":3770},</v>
      </c>
    </row>
    <row r="26" spans="1:7" s="27" customFormat="1" hidden="1" x14ac:dyDescent="0.25">
      <c r="A26" s="32">
        <v>2018</v>
      </c>
      <c r="B26" s="32">
        <v>1</v>
      </c>
      <c r="C26" s="32">
        <f t="shared" si="7"/>
        <v>12</v>
      </c>
      <c r="D26" s="25">
        <v>4.9560000000000004</v>
      </c>
      <c r="E26" s="26">
        <f t="shared" si="8"/>
        <v>4956</v>
      </c>
      <c r="F26" s="24" t="str">
        <f t="shared" si="6"/>
        <v>{"year":2018,"month":1,"day":12,"energy":4.956},</v>
      </c>
      <c r="G26" s="24" t="str">
        <f t="shared" si="9"/>
        <v>{"year":2018,"month":1,"day":12,"energy_wh":4956},</v>
      </c>
    </row>
    <row r="27" spans="1:7" s="27" customFormat="1" hidden="1" x14ac:dyDescent="0.25">
      <c r="A27" s="32">
        <v>2018</v>
      </c>
      <c r="B27" s="32">
        <v>1</v>
      </c>
      <c r="C27" s="32">
        <f t="shared" si="7"/>
        <v>13</v>
      </c>
      <c r="D27" s="25">
        <v>0.48099999999999998</v>
      </c>
      <c r="E27" s="26">
        <f t="shared" si="8"/>
        <v>481</v>
      </c>
      <c r="F27" s="24" t="str">
        <f t="shared" si="6"/>
        <v>{"year":2018,"month":1,"day":13,"energy":0.481},</v>
      </c>
      <c r="G27" s="24" t="str">
        <f t="shared" si="9"/>
        <v>{"year":2018,"month":1,"day":13,"energy_wh":481},</v>
      </c>
    </row>
    <row r="28" spans="1:7" s="27" customFormat="1" hidden="1" x14ac:dyDescent="0.25">
      <c r="A28" s="32">
        <v>2018</v>
      </c>
      <c r="B28" s="32">
        <v>1</v>
      </c>
      <c r="C28" s="32">
        <f t="shared" si="7"/>
        <v>14</v>
      </c>
      <c r="D28" s="25">
        <v>4.6079999999999997</v>
      </c>
      <c r="E28" s="26">
        <f t="shared" si="8"/>
        <v>4608</v>
      </c>
      <c r="F28" s="24" t="str">
        <f t="shared" si="6"/>
        <v>{"year":2018,"month":1,"day":14,"energy":4.608},</v>
      </c>
      <c r="G28" s="24" t="str">
        <f t="shared" si="9"/>
        <v>{"year":2018,"month":1,"day":14,"energy_wh":4608},</v>
      </c>
    </row>
    <row r="29" spans="1:7" s="27" customFormat="1" hidden="1" x14ac:dyDescent="0.25">
      <c r="A29" s="32">
        <v>2018</v>
      </c>
      <c r="B29" s="32">
        <v>1</v>
      </c>
      <c r="C29" s="32">
        <f t="shared" si="7"/>
        <v>15</v>
      </c>
      <c r="D29" s="25">
        <v>1.538</v>
      </c>
      <c r="E29" s="26">
        <f t="shared" si="8"/>
        <v>1538</v>
      </c>
      <c r="F29" s="24" t="str">
        <f t="shared" si="6"/>
        <v>{"year":2018,"month":1,"day":15,"energy":1.538},</v>
      </c>
      <c r="G29" s="24" t="str">
        <f t="shared" si="9"/>
        <v>{"year":2018,"month":1,"day":15,"energy_wh":1538},</v>
      </c>
    </row>
    <row r="30" spans="1:7" s="27" customFormat="1" hidden="1" x14ac:dyDescent="0.25">
      <c r="A30" s="32">
        <v>2018</v>
      </c>
      <c r="B30" s="32">
        <v>1</v>
      </c>
      <c r="C30" s="32">
        <f t="shared" si="7"/>
        <v>16</v>
      </c>
      <c r="D30" s="25">
        <v>0.30399999999999999</v>
      </c>
      <c r="E30" s="26">
        <f t="shared" si="8"/>
        <v>304</v>
      </c>
      <c r="F30" s="24" t="str">
        <f t="shared" si="6"/>
        <v>{"year":2018,"month":1,"day":16,"energy":0.304},</v>
      </c>
      <c r="G30" s="24" t="str">
        <f t="shared" si="9"/>
        <v>{"year":2018,"month":1,"day":16,"energy_wh":304},</v>
      </c>
    </row>
    <row r="31" spans="1:7" s="27" customFormat="1" hidden="1" x14ac:dyDescent="0.25">
      <c r="A31" s="32">
        <v>2018</v>
      </c>
      <c r="B31" s="32">
        <v>1</v>
      </c>
      <c r="C31" s="32">
        <f t="shared" si="7"/>
        <v>17</v>
      </c>
      <c r="D31" s="25">
        <v>0.97599999999999998</v>
      </c>
      <c r="E31" s="26">
        <f t="shared" si="8"/>
        <v>976</v>
      </c>
      <c r="F31" s="24" t="str">
        <f t="shared" si="6"/>
        <v>{"year":2018,"month":1,"day":17,"energy":0.976},</v>
      </c>
      <c r="G31" s="24" t="str">
        <f t="shared" si="9"/>
        <v>{"year":2018,"month":1,"day":17,"energy_wh":976},</v>
      </c>
    </row>
    <row r="32" spans="1:7" s="27" customFormat="1" x14ac:dyDescent="0.25">
      <c r="A32" s="32">
        <v>2018</v>
      </c>
      <c r="B32" s="32">
        <v>1</v>
      </c>
      <c r="C32" s="32">
        <f t="shared" si="7"/>
        <v>18</v>
      </c>
      <c r="D32" s="25">
        <v>3.5950000000000002</v>
      </c>
      <c r="E32" s="26">
        <f t="shared" si="8"/>
        <v>3595</v>
      </c>
      <c r="F32" s="24" t="str">
        <f t="shared" si="6"/>
        <v>{"year":2018,"month":1,"day":18,"energy":3.595},</v>
      </c>
      <c r="G32" s="24" t="str">
        <f t="shared" si="9"/>
        <v>{"year":2018,"month":1,"day":18,"energy_wh":3595},</v>
      </c>
    </row>
    <row r="33" spans="1:7" s="27" customFormat="1" x14ac:dyDescent="0.25">
      <c r="A33" s="32">
        <v>2018</v>
      </c>
      <c r="B33" s="32">
        <v>1</v>
      </c>
      <c r="C33" s="32">
        <f t="shared" si="7"/>
        <v>19</v>
      </c>
      <c r="D33" s="25">
        <v>2.125</v>
      </c>
      <c r="E33" s="26">
        <f t="shared" si="8"/>
        <v>2125</v>
      </c>
      <c r="F33" s="24" t="str">
        <f t="shared" si="6"/>
        <v>{"year":2018,"month":1,"day":19,"energy":2.125},</v>
      </c>
      <c r="G33" s="24" t="str">
        <f t="shared" si="9"/>
        <v>{"year":2018,"month":1,"day":19,"energy_wh":2125},</v>
      </c>
    </row>
    <row r="34" spans="1:7" s="27" customFormat="1" x14ac:dyDescent="0.25">
      <c r="A34" s="32">
        <v>2018</v>
      </c>
      <c r="B34" s="32">
        <v>1</v>
      </c>
      <c r="C34" s="32">
        <f t="shared" si="7"/>
        <v>20</v>
      </c>
      <c r="D34" s="25">
        <v>1.3720000000000001</v>
      </c>
      <c r="E34" s="26">
        <f t="shared" si="8"/>
        <v>1372</v>
      </c>
      <c r="F34" s="24" t="str">
        <f t="shared" si="6"/>
        <v>{"year":2018,"month":1,"day":20,"energy":1.372},</v>
      </c>
      <c r="G34" s="24" t="str">
        <f t="shared" si="9"/>
        <v>{"year":2018,"month":1,"day":20,"energy_wh":1372},</v>
      </c>
    </row>
    <row r="35" spans="1:7" s="27" customFormat="1" x14ac:dyDescent="0.25">
      <c r="A35" s="32">
        <v>2018</v>
      </c>
      <c r="B35" s="32">
        <v>1</v>
      </c>
      <c r="C35" s="32">
        <f t="shared" si="7"/>
        <v>21</v>
      </c>
      <c r="D35" s="25">
        <v>1.403</v>
      </c>
      <c r="E35" s="26">
        <f t="shared" si="8"/>
        <v>1403</v>
      </c>
      <c r="F35" s="24" t="str">
        <f t="shared" si="6"/>
        <v>{"year":2018,"month":1,"day":21,"energy":1.403},</v>
      </c>
      <c r="G35" s="24" t="str">
        <f t="shared" si="9"/>
        <v>{"year":2018,"month":1,"day":21,"energy_wh":1403},</v>
      </c>
    </row>
    <row r="36" spans="1:7" s="27" customFormat="1" x14ac:dyDescent="0.25">
      <c r="A36" s="32">
        <v>2018</v>
      </c>
      <c r="B36" s="32">
        <v>1</v>
      </c>
      <c r="C36" s="32">
        <f t="shared" si="7"/>
        <v>22</v>
      </c>
      <c r="D36" s="25">
        <v>3.4049999999999998</v>
      </c>
      <c r="E36" s="26">
        <f t="shared" si="8"/>
        <v>3405</v>
      </c>
      <c r="F36" s="24" t="str">
        <f t="shared" si="6"/>
        <v>{"year":2018,"month":1,"day":22,"energy":3.405},</v>
      </c>
      <c r="G36" s="24" t="str">
        <f t="shared" si="9"/>
        <v>{"year":2018,"month":1,"day":22,"energy_wh":3405},</v>
      </c>
    </row>
    <row r="37" spans="1:7" s="27" customFormat="1" x14ac:dyDescent="0.25">
      <c r="A37" s="32">
        <v>2018</v>
      </c>
      <c r="B37" s="32">
        <v>1</v>
      </c>
      <c r="C37" s="32">
        <f t="shared" si="7"/>
        <v>23</v>
      </c>
      <c r="D37" s="25">
        <v>2.9239999999999999</v>
      </c>
      <c r="E37" s="26">
        <f t="shared" si="8"/>
        <v>2924</v>
      </c>
      <c r="F37" s="24" t="str">
        <f t="shared" si="6"/>
        <v>{"year":2018,"month":1,"day":23,"energy":2.924},</v>
      </c>
      <c r="G37" s="24" t="str">
        <f t="shared" si="9"/>
        <v>{"year":2018,"month":1,"day":23,"energy_wh":2924},</v>
      </c>
    </row>
    <row r="38" spans="1:7" s="27" customFormat="1" x14ac:dyDescent="0.25">
      <c r="A38" s="32">
        <v>2018</v>
      </c>
      <c r="B38" s="32">
        <v>1</v>
      </c>
      <c r="C38" s="32">
        <f t="shared" si="7"/>
        <v>24</v>
      </c>
      <c r="D38" s="25">
        <v>2.5990000000000002</v>
      </c>
      <c r="E38" s="26">
        <f t="shared" si="8"/>
        <v>2599</v>
      </c>
      <c r="F38" s="24" t="str">
        <f t="shared" si="6"/>
        <v>{"year":2018,"month":1,"day":24,"energy":2.599},</v>
      </c>
      <c r="G38" s="24" t="str">
        <f t="shared" si="9"/>
        <v>{"year":2018,"month":1,"day":24,"energy_wh":2599},</v>
      </c>
    </row>
    <row r="39" spans="1:7" s="27" customFormat="1" x14ac:dyDescent="0.25">
      <c r="A39" s="32">
        <v>2018</v>
      </c>
      <c r="B39" s="32">
        <v>1</v>
      </c>
      <c r="C39" s="32">
        <f t="shared" si="7"/>
        <v>25</v>
      </c>
      <c r="D39" s="25">
        <v>2.839</v>
      </c>
      <c r="E39" s="26">
        <f t="shared" si="8"/>
        <v>2839</v>
      </c>
      <c r="F39" s="24" t="str">
        <f t="shared" si="6"/>
        <v>{"year":2018,"month":1,"day":25,"energy":2.839},</v>
      </c>
      <c r="G39" s="24" t="str">
        <f t="shared" si="9"/>
        <v>{"year":2018,"month":1,"day":25,"energy_wh":2839},</v>
      </c>
    </row>
    <row r="40" spans="1:7" s="27" customFormat="1" x14ac:dyDescent="0.25">
      <c r="A40" s="32">
        <v>2018</v>
      </c>
      <c r="B40" s="32">
        <v>1</v>
      </c>
      <c r="C40" s="32">
        <f t="shared" si="7"/>
        <v>26</v>
      </c>
      <c r="D40" s="25">
        <v>1.329</v>
      </c>
      <c r="E40" s="26">
        <f t="shared" ref="E40:E43" si="10">INT(D40*1000)</f>
        <v>1329</v>
      </c>
      <c r="F40" s="24" t="str">
        <f t="shared" ref="F40:F103" si="11">"{" &amp; CHAR(34) &amp; "year" &amp; CHAR(34) &amp; ":" &amp; $A40 &amp; "," &amp; CHAR(34) &amp; "month" &amp; CHAR(34) &amp; ":" &amp; $B40 &amp; "," &amp; CHAR(34) &amp; "day" &amp; CHAR(34) &amp; ":" &amp; $C40 &amp; "," &amp; CHAR(34) &amp; "energy" &amp; CHAR(34) &amp; ":" &amp; $D40 &amp; "},"</f>
        <v>{"year":2018,"month":1,"day":26,"energy":1.329},</v>
      </c>
      <c r="G40" s="24" t="str">
        <f t="shared" si="9"/>
        <v>{"year":2018,"month":1,"day":26,"energy_wh":1329},</v>
      </c>
    </row>
    <row r="41" spans="1:7" s="27" customFormat="1" x14ac:dyDescent="0.25">
      <c r="A41" s="32">
        <v>2018</v>
      </c>
      <c r="B41" s="32">
        <v>1</v>
      </c>
      <c r="C41" s="32">
        <f t="shared" si="7"/>
        <v>27</v>
      </c>
      <c r="D41" s="25">
        <v>4.9279999999999999</v>
      </c>
      <c r="E41" s="26">
        <f t="shared" si="10"/>
        <v>4928</v>
      </c>
      <c r="F41" s="24" t="str">
        <f t="shared" si="11"/>
        <v>{"year":2018,"month":1,"day":27,"energy":4.928},</v>
      </c>
      <c r="G41" s="24" t="str">
        <f t="shared" si="9"/>
        <v>{"year":2018,"month":1,"day":27,"energy_wh":4928},</v>
      </c>
    </row>
    <row r="42" spans="1:7" s="27" customFormat="1" x14ac:dyDescent="0.25">
      <c r="A42" s="32">
        <v>2018</v>
      </c>
      <c r="B42" s="32">
        <v>1</v>
      </c>
      <c r="C42" s="32">
        <f t="shared" si="7"/>
        <v>28</v>
      </c>
      <c r="D42" s="25">
        <v>4.282</v>
      </c>
      <c r="E42" s="26">
        <f t="shared" si="10"/>
        <v>4282</v>
      </c>
      <c r="F42" s="24" t="str">
        <f t="shared" si="11"/>
        <v>{"year":2018,"month":1,"day":28,"energy":4.282},</v>
      </c>
      <c r="G42" s="24" t="str">
        <f t="shared" si="9"/>
        <v>{"year":2018,"month":1,"day":28,"energy_wh":4282},</v>
      </c>
    </row>
    <row r="43" spans="1:7" s="27" customFormat="1" x14ac:dyDescent="0.25">
      <c r="A43" s="32">
        <v>2018</v>
      </c>
      <c r="B43" s="32">
        <v>1</v>
      </c>
      <c r="C43" s="32">
        <f t="shared" si="7"/>
        <v>29</v>
      </c>
      <c r="D43" s="25">
        <v>3.3919999999999999</v>
      </c>
      <c r="E43" s="26">
        <f t="shared" si="10"/>
        <v>3392</v>
      </c>
      <c r="F43" s="24" t="str">
        <f t="shared" si="11"/>
        <v>{"year":2018,"month":1,"day":29,"energy":3.392},</v>
      </c>
      <c r="G43" s="24" t="str">
        <f t="shared" si="9"/>
        <v>{"year":2018,"month":1,"day":29,"energy_wh":3392},</v>
      </c>
    </row>
    <row r="44" spans="1:7" s="27" customFormat="1" x14ac:dyDescent="0.25">
      <c r="A44" s="32">
        <v>2018</v>
      </c>
      <c r="B44" s="32">
        <v>1</v>
      </c>
      <c r="C44" s="32">
        <f t="shared" si="7"/>
        <v>30</v>
      </c>
      <c r="D44" s="25">
        <v>4.1630000000000003</v>
      </c>
      <c r="E44" s="26">
        <f t="shared" ref="E44:E92" si="12">INT(D44*1000)</f>
        <v>4163</v>
      </c>
      <c r="F44" s="24" t="str">
        <f t="shared" si="11"/>
        <v>{"year":2018,"month":1,"day":30,"energy":4.163},</v>
      </c>
      <c r="G44" s="24" t="str">
        <f t="shared" si="9"/>
        <v>{"year":2018,"month":1,"day":30,"energy_wh":4163},</v>
      </c>
    </row>
    <row r="45" spans="1:7" s="27" customFormat="1" x14ac:dyDescent="0.25">
      <c r="A45" s="32">
        <v>2018</v>
      </c>
      <c r="B45" s="32">
        <v>1</v>
      </c>
      <c r="C45" s="32">
        <f t="shared" si="7"/>
        <v>31</v>
      </c>
      <c r="D45" s="25">
        <v>1.2070000000000001</v>
      </c>
      <c r="E45" s="26">
        <f t="shared" si="12"/>
        <v>1207</v>
      </c>
      <c r="F45" s="24" t="str">
        <f t="shared" si="11"/>
        <v>{"year":2018,"month":1,"day":31,"energy":1.207},</v>
      </c>
      <c r="G45" s="24" t="str">
        <f t="shared" si="9"/>
        <v>{"year":2018,"month":1,"day":31,"energy_wh":1207},</v>
      </c>
    </row>
    <row r="46" spans="1:7" s="27" customFormat="1" x14ac:dyDescent="0.25">
      <c r="A46" s="32">
        <v>2018</v>
      </c>
      <c r="B46" s="32">
        <v>2</v>
      </c>
      <c r="C46" s="32">
        <v>1</v>
      </c>
      <c r="D46" s="25">
        <v>3.786</v>
      </c>
      <c r="E46" s="26">
        <f t="shared" si="12"/>
        <v>3786</v>
      </c>
      <c r="F46" s="24" t="str">
        <f t="shared" si="11"/>
        <v>{"year":2018,"month":2,"day":1,"energy":3.786},</v>
      </c>
      <c r="G46" s="24" t="str">
        <f t="shared" si="9"/>
        <v>{"year":2018,"month":2,"day":1,"energy_wh":3786},</v>
      </c>
    </row>
    <row r="47" spans="1:7" s="27" customFormat="1" x14ac:dyDescent="0.25">
      <c r="A47" s="32">
        <v>2018</v>
      </c>
      <c r="B47" s="32">
        <v>2</v>
      </c>
      <c r="C47" s="32">
        <f t="shared" si="7"/>
        <v>2</v>
      </c>
      <c r="D47" s="25">
        <v>2.17</v>
      </c>
      <c r="E47" s="26">
        <f t="shared" si="12"/>
        <v>2170</v>
      </c>
      <c r="F47" s="24" t="str">
        <f t="shared" si="11"/>
        <v>{"year":2018,"month":2,"day":2,"energy":2.17},</v>
      </c>
      <c r="G47" s="24" t="str">
        <f t="shared" si="9"/>
        <v>{"year":2018,"month":2,"day":2,"energy_wh":2170},</v>
      </c>
    </row>
    <row r="48" spans="1:7" s="27" customFormat="1" x14ac:dyDescent="0.25">
      <c r="A48" s="32">
        <v>2018</v>
      </c>
      <c r="B48" s="32">
        <v>2</v>
      </c>
      <c r="C48" s="32">
        <f t="shared" si="7"/>
        <v>3</v>
      </c>
      <c r="D48" s="25">
        <v>4.6059999999999999</v>
      </c>
      <c r="E48" s="26">
        <f t="shared" si="12"/>
        <v>4606</v>
      </c>
      <c r="F48" s="24" t="str">
        <f t="shared" si="11"/>
        <v>{"year":2018,"month":2,"day":3,"energy":4.606},</v>
      </c>
      <c r="G48" s="24" t="str">
        <f t="shared" si="9"/>
        <v>{"year":2018,"month":2,"day":3,"energy_wh":4606},</v>
      </c>
    </row>
    <row r="49" spans="1:7" s="27" customFormat="1" x14ac:dyDescent="0.25">
      <c r="A49" s="32">
        <v>2018</v>
      </c>
      <c r="B49" s="32">
        <v>2</v>
      </c>
      <c r="C49" s="32">
        <f>C48+1</f>
        <v>4</v>
      </c>
      <c r="D49" s="25">
        <v>1.56</v>
      </c>
      <c r="E49" s="26">
        <f t="shared" si="12"/>
        <v>1560</v>
      </c>
      <c r="F49" s="24" t="str">
        <f t="shared" si="11"/>
        <v>{"year":2018,"month":2,"day":4,"energy":1.56},</v>
      </c>
      <c r="G49" s="24" t="str">
        <f t="shared" si="9"/>
        <v>{"year":2018,"month":2,"day":4,"energy_wh":1560},</v>
      </c>
    </row>
    <row r="50" spans="1:7" s="27" customFormat="1" x14ac:dyDescent="0.25">
      <c r="A50" s="32">
        <v>2018</v>
      </c>
      <c r="B50" s="32">
        <v>2</v>
      </c>
      <c r="C50" s="32">
        <f t="shared" si="7"/>
        <v>5</v>
      </c>
      <c r="D50" s="25">
        <v>2.6640000000000001</v>
      </c>
      <c r="E50" s="26">
        <f t="shared" si="12"/>
        <v>2664</v>
      </c>
      <c r="F50" s="24" t="str">
        <f t="shared" si="11"/>
        <v>{"year":2018,"month":2,"day":5,"energy":2.664},</v>
      </c>
      <c r="G50" s="24" t="str">
        <f t="shared" si="9"/>
        <v>{"year":2018,"month":2,"day":5,"energy_wh":2664},</v>
      </c>
    </row>
    <row r="51" spans="1:7" s="27" customFormat="1" x14ac:dyDescent="0.25">
      <c r="A51" s="32">
        <v>2018</v>
      </c>
      <c r="B51" s="32">
        <v>2</v>
      </c>
      <c r="C51" s="32">
        <f t="shared" si="7"/>
        <v>6</v>
      </c>
      <c r="D51" s="25">
        <v>4.5670000000000002</v>
      </c>
      <c r="E51" s="26">
        <f t="shared" si="12"/>
        <v>4567</v>
      </c>
      <c r="F51" s="24" t="str">
        <f t="shared" si="11"/>
        <v>{"year":2018,"month":2,"day":6,"energy":4.567},</v>
      </c>
      <c r="G51" s="24" t="str">
        <f t="shared" si="9"/>
        <v>{"year":2018,"month":2,"day":6,"energy_wh":4567},</v>
      </c>
    </row>
    <row r="52" spans="1:7" s="22" customFormat="1" x14ac:dyDescent="0.25">
      <c r="A52" s="31">
        <v>2018</v>
      </c>
      <c r="B52" s="31">
        <v>2</v>
      </c>
      <c r="C52" s="31">
        <f t="shared" si="7"/>
        <v>7</v>
      </c>
      <c r="D52" s="20">
        <v>3.77</v>
      </c>
      <c r="E52" s="21">
        <f t="shared" si="12"/>
        <v>3770</v>
      </c>
      <c r="F52" s="19" t="str">
        <f t="shared" si="11"/>
        <v>{"year":2018,"month":2,"day":7,"energy":3.77},</v>
      </c>
      <c r="G52" s="19" t="str">
        <f t="shared" si="9"/>
        <v>{"year":2018,"month":2,"day":7,"energy_wh":3770},</v>
      </c>
    </row>
    <row r="53" spans="1:7" s="22" customFormat="1" x14ac:dyDescent="0.25">
      <c r="A53" s="31">
        <v>2018</v>
      </c>
      <c r="B53" s="31">
        <v>2</v>
      </c>
      <c r="C53" s="31">
        <f t="shared" si="7"/>
        <v>8</v>
      </c>
      <c r="D53" s="20">
        <v>4.9560000000000004</v>
      </c>
      <c r="E53" s="21">
        <f t="shared" si="12"/>
        <v>4956</v>
      </c>
      <c r="F53" s="19" t="str">
        <f t="shared" si="11"/>
        <v>{"year":2018,"month":2,"day":8,"energy":4.956},</v>
      </c>
      <c r="G53" s="19" t="str">
        <f t="shared" si="9"/>
        <v>{"year":2018,"month":2,"day":8,"energy_wh":4956},</v>
      </c>
    </row>
    <row r="54" spans="1:7" s="22" customFormat="1" x14ac:dyDescent="0.25">
      <c r="A54" s="31">
        <v>2018</v>
      </c>
      <c r="B54" s="31">
        <v>2</v>
      </c>
      <c r="C54" s="31">
        <f t="shared" si="7"/>
        <v>9</v>
      </c>
      <c r="D54" s="20">
        <v>0.48099999999999998</v>
      </c>
      <c r="E54" s="21">
        <f t="shared" si="12"/>
        <v>481</v>
      </c>
      <c r="F54" s="19" t="str">
        <f t="shared" si="11"/>
        <v>{"year":2018,"month":2,"day":9,"energy":0.481},</v>
      </c>
      <c r="G54" s="19" t="str">
        <f t="shared" si="9"/>
        <v>{"year":2018,"month":2,"day":9,"energy_wh":481},</v>
      </c>
    </row>
    <row r="55" spans="1:7" s="22" customFormat="1" x14ac:dyDescent="0.25">
      <c r="A55" s="31">
        <v>2018</v>
      </c>
      <c r="B55" s="31">
        <v>2</v>
      </c>
      <c r="C55" s="31">
        <f t="shared" si="7"/>
        <v>10</v>
      </c>
      <c r="D55" s="20">
        <v>4.6079999999999997</v>
      </c>
      <c r="E55" s="21">
        <f t="shared" si="12"/>
        <v>4608</v>
      </c>
      <c r="F55" s="19" t="str">
        <f t="shared" si="11"/>
        <v>{"year":2018,"month":2,"day":10,"energy":4.608},</v>
      </c>
      <c r="G55" s="19" t="str">
        <f t="shared" si="9"/>
        <v>{"year":2018,"month":2,"day":10,"energy_wh":4608},</v>
      </c>
    </row>
    <row r="56" spans="1:7" s="22" customFormat="1" x14ac:dyDescent="0.25">
      <c r="A56" s="31">
        <v>2018</v>
      </c>
      <c r="B56" s="31">
        <v>2</v>
      </c>
      <c r="C56" s="31">
        <f t="shared" si="7"/>
        <v>11</v>
      </c>
      <c r="D56" s="20">
        <v>1.538</v>
      </c>
      <c r="E56" s="21">
        <f t="shared" si="12"/>
        <v>1538</v>
      </c>
      <c r="F56" s="19" t="str">
        <f t="shared" si="11"/>
        <v>{"year":2018,"month":2,"day":11,"energy":1.538},</v>
      </c>
      <c r="G56" s="19" t="str">
        <f t="shared" si="9"/>
        <v>{"year":2018,"month":2,"day":11,"energy_wh":1538},</v>
      </c>
    </row>
    <row r="57" spans="1:7" s="22" customFormat="1" x14ac:dyDescent="0.25">
      <c r="A57" s="31">
        <v>2018</v>
      </c>
      <c r="B57" s="31">
        <v>2</v>
      </c>
      <c r="C57" s="31">
        <f t="shared" si="7"/>
        <v>12</v>
      </c>
      <c r="D57" s="20">
        <v>0.30399999999999999</v>
      </c>
      <c r="E57" s="21">
        <f t="shared" si="12"/>
        <v>304</v>
      </c>
      <c r="F57" s="19" t="str">
        <f t="shared" si="11"/>
        <v>{"year":2018,"month":2,"day":12,"energy":0.304},</v>
      </c>
      <c r="G57" s="19" t="str">
        <f t="shared" si="9"/>
        <v>{"year":2018,"month":2,"day":12,"energy_wh":304},</v>
      </c>
    </row>
    <row r="58" spans="1:7" s="22" customFormat="1" x14ac:dyDescent="0.25">
      <c r="A58" s="31">
        <v>2018</v>
      </c>
      <c r="B58" s="31">
        <v>2</v>
      </c>
      <c r="C58" s="31">
        <f t="shared" si="7"/>
        <v>13</v>
      </c>
      <c r="D58" s="20">
        <v>0.97599999999999998</v>
      </c>
      <c r="E58" s="21">
        <f t="shared" si="12"/>
        <v>976</v>
      </c>
      <c r="F58" s="19" t="str">
        <f t="shared" si="11"/>
        <v>{"year":2018,"month":2,"day":13,"energy":0.976},</v>
      </c>
      <c r="G58" s="19" t="str">
        <f t="shared" si="9"/>
        <v>{"year":2018,"month":2,"day":13,"energy_wh":976},</v>
      </c>
    </row>
    <row r="59" spans="1:7" s="22" customFormat="1" x14ac:dyDescent="0.25">
      <c r="A59" s="31">
        <v>2018</v>
      </c>
      <c r="B59" s="31">
        <v>2</v>
      </c>
      <c r="C59" s="31">
        <f t="shared" si="7"/>
        <v>14</v>
      </c>
      <c r="D59" s="20">
        <v>3.5950000000000002</v>
      </c>
      <c r="E59" s="21">
        <f t="shared" si="12"/>
        <v>3595</v>
      </c>
      <c r="F59" s="19" t="str">
        <f t="shared" si="11"/>
        <v>{"year":2018,"month":2,"day":14,"energy":3.595},</v>
      </c>
      <c r="G59" s="19" t="str">
        <f t="shared" si="9"/>
        <v>{"year":2018,"month":2,"day":14,"energy_wh":3595},</v>
      </c>
    </row>
    <row r="60" spans="1:7" s="22" customFormat="1" x14ac:dyDescent="0.25">
      <c r="A60" s="31">
        <v>2018</v>
      </c>
      <c r="B60" s="31">
        <v>2</v>
      </c>
      <c r="C60" s="31">
        <f t="shared" si="7"/>
        <v>15</v>
      </c>
      <c r="D60" s="20">
        <v>2.125</v>
      </c>
      <c r="E60" s="21">
        <f t="shared" si="12"/>
        <v>2125</v>
      </c>
      <c r="F60" s="19" t="str">
        <f t="shared" si="11"/>
        <v>{"year":2018,"month":2,"day":15,"energy":2.125},</v>
      </c>
      <c r="G60" s="19" t="str">
        <f t="shared" si="9"/>
        <v>{"year":2018,"month":2,"day":15,"energy_wh":2125},</v>
      </c>
    </row>
    <row r="61" spans="1:7" s="22" customFormat="1" x14ac:dyDescent="0.25">
      <c r="A61" s="31">
        <v>2018</v>
      </c>
      <c r="B61" s="31">
        <v>2</v>
      </c>
      <c r="C61" s="31">
        <f t="shared" si="7"/>
        <v>16</v>
      </c>
      <c r="D61" s="20">
        <v>1.3720000000000001</v>
      </c>
      <c r="E61" s="21">
        <f t="shared" si="12"/>
        <v>1372</v>
      </c>
      <c r="F61" s="19" t="str">
        <f t="shared" si="11"/>
        <v>{"year":2018,"month":2,"day":16,"energy":1.372},</v>
      </c>
      <c r="G61" s="19" t="str">
        <f t="shared" si="9"/>
        <v>{"year":2018,"month":2,"day":16,"energy_wh":1372},</v>
      </c>
    </row>
    <row r="62" spans="1:7" s="22" customFormat="1" x14ac:dyDescent="0.25">
      <c r="A62" s="31">
        <v>2018</v>
      </c>
      <c r="B62" s="31">
        <v>2</v>
      </c>
      <c r="C62" s="31">
        <f t="shared" si="7"/>
        <v>17</v>
      </c>
      <c r="D62" s="20">
        <v>1.403</v>
      </c>
      <c r="E62" s="21">
        <f t="shared" si="12"/>
        <v>1403</v>
      </c>
      <c r="F62" s="19" t="str">
        <f t="shared" si="11"/>
        <v>{"year":2018,"month":2,"day":17,"energy":1.403},</v>
      </c>
      <c r="G62" s="19" t="str">
        <f t="shared" si="9"/>
        <v>{"year":2018,"month":2,"day":17,"energy_wh":1403},</v>
      </c>
    </row>
    <row r="63" spans="1:7" x14ac:dyDescent="0.25">
      <c r="A63" s="33">
        <v>2018</v>
      </c>
      <c r="B63" s="33">
        <v>2</v>
      </c>
      <c r="C63" s="33">
        <f t="shared" si="7"/>
        <v>18</v>
      </c>
      <c r="D63" s="5">
        <v>3.4049999999999998</v>
      </c>
      <c r="E63" s="6">
        <f t="shared" si="12"/>
        <v>3405</v>
      </c>
      <c r="F63" s="4" t="str">
        <f t="shared" si="11"/>
        <v>{"year":2018,"month":2,"day":18,"energy":3.405},</v>
      </c>
      <c r="G63" s="4" t="str">
        <f t="shared" si="9"/>
        <v>{"year":2018,"month":2,"day":18,"energy_wh":3405},</v>
      </c>
    </row>
    <row r="64" spans="1:7" hidden="1" x14ac:dyDescent="0.25">
      <c r="A64" s="33">
        <v>2018</v>
      </c>
      <c r="B64" s="33">
        <v>2</v>
      </c>
      <c r="C64" s="33">
        <f t="shared" si="7"/>
        <v>19</v>
      </c>
      <c r="D64" s="5">
        <v>4.282</v>
      </c>
      <c r="E64" s="6">
        <f t="shared" si="12"/>
        <v>4282</v>
      </c>
      <c r="F64" s="4" t="str">
        <f t="shared" si="11"/>
        <v>{"year":2018,"month":2,"day":19,"energy":4.282},</v>
      </c>
      <c r="G64" s="4" t="str">
        <f t="shared" si="9"/>
        <v>{"year":2018,"month":2,"day":19,"energy_wh":4282},</v>
      </c>
    </row>
    <row r="65" spans="1:7" hidden="1" x14ac:dyDescent="0.25">
      <c r="A65" s="33">
        <v>2018</v>
      </c>
      <c r="B65" s="33">
        <v>2</v>
      </c>
      <c r="C65" s="33">
        <f t="shared" si="7"/>
        <v>20</v>
      </c>
      <c r="D65" s="5">
        <v>3.3919999999999999</v>
      </c>
      <c r="E65" s="6">
        <f t="shared" si="12"/>
        <v>3392</v>
      </c>
      <c r="F65" s="4" t="str">
        <f t="shared" si="11"/>
        <v>{"year":2018,"month":2,"day":20,"energy":3.392},</v>
      </c>
      <c r="G65" s="4" t="str">
        <f t="shared" si="9"/>
        <v>{"year":2018,"month":2,"day":20,"energy_wh":3392},</v>
      </c>
    </row>
    <row r="66" spans="1:7" hidden="1" x14ac:dyDescent="0.25">
      <c r="A66" s="33">
        <v>2018</v>
      </c>
      <c r="B66" s="33">
        <v>2</v>
      </c>
      <c r="C66" s="33">
        <f t="shared" si="7"/>
        <v>21</v>
      </c>
      <c r="D66" s="5">
        <v>4.1630000000000003</v>
      </c>
      <c r="E66" s="6">
        <f t="shared" si="12"/>
        <v>4163</v>
      </c>
      <c r="F66" s="4" t="str">
        <f t="shared" si="11"/>
        <v>{"year":2018,"month":2,"day":21,"energy":4.163},</v>
      </c>
      <c r="G66" s="4" t="str">
        <f t="shared" si="9"/>
        <v>{"year":2018,"month":2,"day":21,"energy_wh":4163},</v>
      </c>
    </row>
    <row r="67" spans="1:7" hidden="1" x14ac:dyDescent="0.25">
      <c r="A67" s="33">
        <v>2018</v>
      </c>
      <c r="B67" s="33">
        <v>2</v>
      </c>
      <c r="C67" s="33">
        <f t="shared" si="7"/>
        <v>22</v>
      </c>
      <c r="D67" s="5">
        <v>1.2070000000000001</v>
      </c>
      <c r="E67" s="6">
        <f t="shared" si="12"/>
        <v>1207</v>
      </c>
      <c r="F67" s="4" t="str">
        <f t="shared" si="11"/>
        <v>{"year":2018,"month":2,"day":22,"energy":1.207},</v>
      </c>
      <c r="G67" s="4" t="str">
        <f t="shared" si="9"/>
        <v>{"year":2018,"month":2,"day":22,"energy_wh":1207},</v>
      </c>
    </row>
    <row r="68" spans="1:7" hidden="1" x14ac:dyDescent="0.25">
      <c r="A68" s="33">
        <v>2018</v>
      </c>
      <c r="B68" s="33">
        <v>2</v>
      </c>
      <c r="C68" s="33">
        <f t="shared" si="7"/>
        <v>23</v>
      </c>
      <c r="D68" s="5">
        <v>3.786</v>
      </c>
      <c r="E68" s="6">
        <f t="shared" si="12"/>
        <v>3786</v>
      </c>
      <c r="F68" s="4" t="str">
        <f t="shared" si="11"/>
        <v>{"year":2018,"month":2,"day":23,"energy":3.786},</v>
      </c>
      <c r="G68" s="4" t="str">
        <f t="shared" si="9"/>
        <v>{"year":2018,"month":2,"day":23,"energy_wh":3786},</v>
      </c>
    </row>
    <row r="69" spans="1:7" hidden="1" x14ac:dyDescent="0.25">
      <c r="A69" s="33">
        <v>2018</v>
      </c>
      <c r="B69" s="33">
        <v>2</v>
      </c>
      <c r="C69" s="33">
        <f t="shared" si="7"/>
        <v>24</v>
      </c>
      <c r="D69" s="5">
        <v>2.17</v>
      </c>
      <c r="E69" s="6">
        <f t="shared" si="12"/>
        <v>2170</v>
      </c>
      <c r="F69" s="4" t="str">
        <f t="shared" si="11"/>
        <v>{"year":2018,"month":2,"day":24,"energy":2.17},</v>
      </c>
      <c r="G69" s="4" t="str">
        <f t="shared" si="9"/>
        <v>{"year":2018,"month":2,"day":24,"energy_wh":2170},</v>
      </c>
    </row>
    <row r="70" spans="1:7" hidden="1" x14ac:dyDescent="0.25">
      <c r="A70" s="33">
        <v>2018</v>
      </c>
      <c r="B70" s="33">
        <v>2</v>
      </c>
      <c r="C70" s="33">
        <f t="shared" si="7"/>
        <v>25</v>
      </c>
      <c r="D70" s="5">
        <v>4.6059999999999999</v>
      </c>
      <c r="E70" s="6">
        <f t="shared" si="12"/>
        <v>4606</v>
      </c>
      <c r="F70" s="4" t="str">
        <f t="shared" si="11"/>
        <v>{"year":2018,"month":2,"day":25,"energy":4.606},</v>
      </c>
      <c r="G70" s="4" t="str">
        <f t="shared" si="9"/>
        <v>{"year":2018,"month":2,"day":25,"energy_wh":4606},</v>
      </c>
    </row>
    <row r="71" spans="1:7" hidden="1" x14ac:dyDescent="0.25">
      <c r="A71" s="33">
        <v>2018</v>
      </c>
      <c r="B71" s="33">
        <v>2</v>
      </c>
      <c r="C71" s="33">
        <f t="shared" si="7"/>
        <v>26</v>
      </c>
      <c r="D71" s="5">
        <v>1.56</v>
      </c>
      <c r="E71" s="6">
        <f t="shared" si="12"/>
        <v>1560</v>
      </c>
      <c r="F71" s="4" t="str">
        <f t="shared" si="11"/>
        <v>{"year":2018,"month":2,"day":26,"energy":1.56},</v>
      </c>
      <c r="G71" s="4" t="str">
        <f t="shared" si="9"/>
        <v>{"year":2018,"month":2,"day":26,"energy_wh":1560},</v>
      </c>
    </row>
    <row r="72" spans="1:7" hidden="1" x14ac:dyDescent="0.25">
      <c r="A72" s="33">
        <v>2018</v>
      </c>
      <c r="B72" s="33">
        <v>2</v>
      </c>
      <c r="C72" s="33">
        <f t="shared" si="7"/>
        <v>27</v>
      </c>
      <c r="D72" s="5">
        <v>2.6640000000000001</v>
      </c>
      <c r="E72" s="6">
        <f t="shared" si="12"/>
        <v>2664</v>
      </c>
      <c r="F72" s="4" t="str">
        <f t="shared" si="11"/>
        <v>{"year":2018,"month":2,"day":27,"energy":2.664},</v>
      </c>
      <c r="G72" s="4" t="str">
        <f t="shared" si="9"/>
        <v>{"year":2018,"month":2,"day":27,"energy_wh":2664},</v>
      </c>
    </row>
    <row r="73" spans="1:7" hidden="1" x14ac:dyDescent="0.25">
      <c r="A73" s="33">
        <v>2018</v>
      </c>
      <c r="B73" s="33">
        <v>2</v>
      </c>
      <c r="C73" s="33">
        <f t="shared" si="7"/>
        <v>28</v>
      </c>
      <c r="D73" s="5">
        <v>4.5670000000000002</v>
      </c>
      <c r="E73" s="6">
        <f t="shared" si="12"/>
        <v>4567</v>
      </c>
      <c r="F73" s="4" t="str">
        <f t="shared" si="11"/>
        <v>{"year":2018,"month":2,"day":28,"energy":4.567},</v>
      </c>
      <c r="G73" s="4" t="str">
        <f t="shared" si="9"/>
        <v>{"year":2018,"month":2,"day":28,"energy_wh":4567},</v>
      </c>
    </row>
    <row r="74" spans="1:7" hidden="1" x14ac:dyDescent="0.25">
      <c r="A74" s="33">
        <v>2018</v>
      </c>
      <c r="B74" s="33">
        <v>3</v>
      </c>
      <c r="C74" s="33">
        <v>1</v>
      </c>
      <c r="D74" s="5">
        <v>3.77</v>
      </c>
      <c r="E74" s="6">
        <f t="shared" si="12"/>
        <v>3770</v>
      </c>
      <c r="F74" s="4" t="str">
        <f t="shared" si="11"/>
        <v>{"year":2018,"month":3,"day":1,"energy":3.77},</v>
      </c>
      <c r="G74" s="4" t="str">
        <f t="shared" si="9"/>
        <v>{"year":2018,"month":3,"day":1,"energy_wh":3770},</v>
      </c>
    </row>
    <row r="75" spans="1:7" hidden="1" x14ac:dyDescent="0.25">
      <c r="A75" s="33">
        <v>2018</v>
      </c>
      <c r="B75" s="33">
        <f>B74</f>
        <v>3</v>
      </c>
      <c r="C75" s="33">
        <f>C74+1</f>
        <v>2</v>
      </c>
      <c r="D75" s="5">
        <v>4.9560000000000004</v>
      </c>
      <c r="E75" s="6">
        <f t="shared" si="12"/>
        <v>4956</v>
      </c>
      <c r="F75" s="4" t="str">
        <f t="shared" si="11"/>
        <v>{"year":2018,"month":3,"day":2,"energy":4.956},</v>
      </c>
      <c r="G75" s="4" t="str">
        <f t="shared" si="9"/>
        <v>{"year":2018,"month":3,"day":2,"energy_wh":4956},</v>
      </c>
    </row>
    <row r="76" spans="1:7" hidden="1" x14ac:dyDescent="0.25">
      <c r="A76" s="33">
        <v>2018</v>
      </c>
      <c r="B76" s="33">
        <f t="shared" ref="B76:B104" si="13">B75</f>
        <v>3</v>
      </c>
      <c r="C76" s="33">
        <f t="shared" ref="C76:C104" si="14">C75+1</f>
        <v>3</v>
      </c>
      <c r="D76" s="5">
        <v>0.48099999999999998</v>
      </c>
      <c r="E76" s="6">
        <f t="shared" si="12"/>
        <v>481</v>
      </c>
      <c r="F76" s="4" t="str">
        <f t="shared" si="11"/>
        <v>{"year":2018,"month":3,"day":3,"energy":0.481},</v>
      </c>
      <c r="G76" s="4" t="str">
        <f t="shared" si="9"/>
        <v>{"year":2018,"month":3,"day":3,"energy_wh":481},</v>
      </c>
    </row>
    <row r="77" spans="1:7" hidden="1" x14ac:dyDescent="0.25">
      <c r="A77" s="33">
        <v>2018</v>
      </c>
      <c r="B77" s="33">
        <f t="shared" si="13"/>
        <v>3</v>
      </c>
      <c r="C77" s="33">
        <f t="shared" si="14"/>
        <v>4</v>
      </c>
      <c r="D77" s="5">
        <v>4.6079999999999997</v>
      </c>
      <c r="E77" s="6">
        <f t="shared" si="12"/>
        <v>4608</v>
      </c>
      <c r="F77" s="4" t="str">
        <f t="shared" si="11"/>
        <v>{"year":2018,"month":3,"day":4,"energy":4.608},</v>
      </c>
      <c r="G77" s="4" t="str">
        <f t="shared" si="9"/>
        <v>{"year":2018,"month":3,"day":4,"energy_wh":4608},</v>
      </c>
    </row>
    <row r="78" spans="1:7" hidden="1" x14ac:dyDescent="0.25">
      <c r="A78" s="33">
        <v>2018</v>
      </c>
      <c r="B78" s="33">
        <f t="shared" si="13"/>
        <v>3</v>
      </c>
      <c r="C78" s="33">
        <f t="shared" si="14"/>
        <v>5</v>
      </c>
      <c r="D78" s="5">
        <v>1.538</v>
      </c>
      <c r="E78" s="6">
        <f t="shared" si="12"/>
        <v>1538</v>
      </c>
      <c r="F78" s="4" t="str">
        <f t="shared" si="11"/>
        <v>{"year":2018,"month":3,"day":5,"energy":1.538},</v>
      </c>
      <c r="G78" s="4" t="str">
        <f t="shared" si="9"/>
        <v>{"year":2018,"month":3,"day":5,"energy_wh":1538},</v>
      </c>
    </row>
    <row r="79" spans="1:7" hidden="1" x14ac:dyDescent="0.25">
      <c r="A79" s="33">
        <v>2018</v>
      </c>
      <c r="B79" s="33">
        <f t="shared" si="13"/>
        <v>3</v>
      </c>
      <c r="C79" s="33">
        <f t="shared" si="14"/>
        <v>6</v>
      </c>
      <c r="D79" s="5">
        <v>0.30399999999999999</v>
      </c>
      <c r="E79" s="6">
        <f t="shared" si="12"/>
        <v>304</v>
      </c>
      <c r="F79" s="4" t="str">
        <f t="shared" si="11"/>
        <v>{"year":2018,"month":3,"day":6,"energy":0.304},</v>
      </c>
      <c r="G79" s="4" t="str">
        <f t="shared" si="9"/>
        <v>{"year":2018,"month":3,"day":6,"energy_wh":304},</v>
      </c>
    </row>
    <row r="80" spans="1:7" hidden="1" x14ac:dyDescent="0.25">
      <c r="A80" s="33">
        <v>2018</v>
      </c>
      <c r="B80" s="33">
        <f t="shared" si="13"/>
        <v>3</v>
      </c>
      <c r="C80" s="33">
        <f t="shared" si="14"/>
        <v>7</v>
      </c>
      <c r="D80" s="5">
        <v>0.97599999999999998</v>
      </c>
      <c r="E80" s="6">
        <f t="shared" si="12"/>
        <v>976</v>
      </c>
      <c r="F80" s="4" t="str">
        <f t="shared" si="11"/>
        <v>{"year":2018,"month":3,"day":7,"energy":0.976},</v>
      </c>
      <c r="G80" s="4" t="str">
        <f t="shared" si="9"/>
        <v>{"year":2018,"month":3,"day":7,"energy_wh":976},</v>
      </c>
    </row>
    <row r="81" spans="1:7" hidden="1" x14ac:dyDescent="0.25">
      <c r="A81" s="33">
        <v>2018</v>
      </c>
      <c r="B81" s="33">
        <f t="shared" si="13"/>
        <v>3</v>
      </c>
      <c r="C81" s="33">
        <f t="shared" si="14"/>
        <v>8</v>
      </c>
      <c r="D81" s="5">
        <v>3.5950000000000002</v>
      </c>
      <c r="E81" s="6">
        <f t="shared" si="12"/>
        <v>3595</v>
      </c>
      <c r="F81" s="4" t="str">
        <f t="shared" si="11"/>
        <v>{"year":2018,"month":3,"day":8,"energy":3.595},</v>
      </c>
      <c r="G81" s="4" t="str">
        <f t="shared" si="9"/>
        <v>{"year":2018,"month":3,"day":8,"energy_wh":3595},</v>
      </c>
    </row>
    <row r="82" spans="1:7" hidden="1" x14ac:dyDescent="0.25">
      <c r="A82" s="33">
        <v>2018</v>
      </c>
      <c r="B82" s="33">
        <f t="shared" si="13"/>
        <v>3</v>
      </c>
      <c r="C82" s="33">
        <f t="shared" si="14"/>
        <v>9</v>
      </c>
      <c r="D82" s="5">
        <v>2.125</v>
      </c>
      <c r="E82" s="6">
        <f t="shared" si="12"/>
        <v>2125</v>
      </c>
      <c r="F82" s="4" t="str">
        <f t="shared" si="11"/>
        <v>{"year":2018,"month":3,"day":9,"energy":2.125},</v>
      </c>
      <c r="G82" s="4" t="str">
        <f t="shared" si="9"/>
        <v>{"year":2018,"month":3,"day":9,"energy_wh":2125},</v>
      </c>
    </row>
    <row r="83" spans="1:7" hidden="1" x14ac:dyDescent="0.25">
      <c r="A83" s="33">
        <v>2018</v>
      </c>
      <c r="B83" s="33">
        <f t="shared" si="13"/>
        <v>3</v>
      </c>
      <c r="C83" s="33">
        <f t="shared" si="14"/>
        <v>10</v>
      </c>
      <c r="D83" s="5">
        <v>1.3720000000000001</v>
      </c>
      <c r="E83" s="6">
        <f t="shared" si="12"/>
        <v>1372</v>
      </c>
      <c r="F83" s="4" t="str">
        <f t="shared" si="11"/>
        <v>{"year":2018,"month":3,"day":10,"energy":1.372},</v>
      </c>
      <c r="G83" s="4" t="str">
        <f t="shared" si="9"/>
        <v>{"year":2018,"month":3,"day":10,"energy_wh":1372},</v>
      </c>
    </row>
    <row r="84" spans="1:7" hidden="1" x14ac:dyDescent="0.25">
      <c r="A84" s="33">
        <v>2018</v>
      </c>
      <c r="B84" s="33">
        <f t="shared" si="13"/>
        <v>3</v>
      </c>
      <c r="C84" s="33">
        <f t="shared" si="14"/>
        <v>11</v>
      </c>
      <c r="D84" s="5">
        <v>1.403</v>
      </c>
      <c r="E84" s="6">
        <f t="shared" si="12"/>
        <v>1403</v>
      </c>
      <c r="F84" s="4" t="str">
        <f t="shared" si="11"/>
        <v>{"year":2018,"month":3,"day":11,"energy":1.403},</v>
      </c>
      <c r="G84" s="4" t="str">
        <f t="shared" si="9"/>
        <v>{"year":2018,"month":3,"day":11,"energy_wh":1403},</v>
      </c>
    </row>
    <row r="85" spans="1:7" hidden="1" x14ac:dyDescent="0.25">
      <c r="A85" s="33">
        <v>2018</v>
      </c>
      <c r="B85" s="33">
        <f t="shared" si="13"/>
        <v>3</v>
      </c>
      <c r="C85" s="33">
        <f t="shared" si="14"/>
        <v>12</v>
      </c>
      <c r="D85" s="5">
        <v>3.4049999999999998</v>
      </c>
      <c r="E85" s="6">
        <f t="shared" si="12"/>
        <v>3405</v>
      </c>
      <c r="F85" s="4" t="str">
        <f t="shared" si="11"/>
        <v>{"year":2018,"month":3,"day":12,"energy":3.405},</v>
      </c>
      <c r="G85" s="4" t="str">
        <f t="shared" si="9"/>
        <v>{"year":2018,"month":3,"day":12,"energy_wh":3405},</v>
      </c>
    </row>
    <row r="86" spans="1:7" hidden="1" x14ac:dyDescent="0.25">
      <c r="A86" s="33">
        <v>2018</v>
      </c>
      <c r="B86" s="33">
        <f t="shared" si="13"/>
        <v>3</v>
      </c>
      <c r="C86" s="33">
        <f t="shared" si="14"/>
        <v>13</v>
      </c>
      <c r="D86" s="5">
        <v>3.94</v>
      </c>
      <c r="E86" s="6">
        <f t="shared" si="12"/>
        <v>3940</v>
      </c>
      <c r="F86" s="4" t="str">
        <f t="shared" si="11"/>
        <v>{"year":2018,"month":3,"day":13,"energy":3.94},</v>
      </c>
      <c r="G86" s="4" t="str">
        <f t="shared" si="9"/>
        <v>{"year":2018,"month":3,"day":13,"energy_wh":3940},</v>
      </c>
    </row>
    <row r="87" spans="1:7" hidden="1" x14ac:dyDescent="0.25">
      <c r="A87" s="33">
        <v>2018</v>
      </c>
      <c r="B87" s="33">
        <f t="shared" si="13"/>
        <v>3</v>
      </c>
      <c r="C87" s="33">
        <f t="shared" si="14"/>
        <v>14</v>
      </c>
      <c r="D87" s="5">
        <v>3.77</v>
      </c>
      <c r="E87" s="6">
        <f t="shared" si="12"/>
        <v>3770</v>
      </c>
      <c r="F87" s="4" t="str">
        <f t="shared" si="11"/>
        <v>{"year":2018,"month":3,"day":14,"energy":3.77},</v>
      </c>
      <c r="G87" s="4" t="str">
        <f t="shared" si="9"/>
        <v>{"year":2018,"month":3,"day":14,"energy_wh":3770},</v>
      </c>
    </row>
    <row r="88" spans="1:7" hidden="1" x14ac:dyDescent="0.25">
      <c r="A88" s="33">
        <v>2018</v>
      </c>
      <c r="B88" s="33">
        <f t="shared" si="13"/>
        <v>3</v>
      </c>
      <c r="C88" s="33">
        <f t="shared" si="14"/>
        <v>15</v>
      </c>
      <c r="D88" s="5">
        <v>4.9560000000000004</v>
      </c>
      <c r="E88" s="6">
        <f t="shared" si="12"/>
        <v>4956</v>
      </c>
      <c r="F88" s="4" t="str">
        <f t="shared" si="11"/>
        <v>{"year":2018,"month":3,"day":15,"energy":4.956},</v>
      </c>
      <c r="G88" s="4" t="str">
        <f t="shared" si="9"/>
        <v>{"year":2018,"month":3,"day":15,"energy_wh":4956},</v>
      </c>
    </row>
    <row r="89" spans="1:7" hidden="1" x14ac:dyDescent="0.25">
      <c r="A89" s="33">
        <v>2018</v>
      </c>
      <c r="B89" s="33">
        <f t="shared" si="13"/>
        <v>3</v>
      </c>
      <c r="C89" s="33">
        <f t="shared" si="14"/>
        <v>16</v>
      </c>
      <c r="D89" s="5">
        <v>0.48099999999999998</v>
      </c>
      <c r="E89" s="6">
        <f t="shared" si="12"/>
        <v>481</v>
      </c>
      <c r="F89" s="4" t="str">
        <f t="shared" si="11"/>
        <v>{"year":2018,"month":3,"day":16,"energy":0.481},</v>
      </c>
      <c r="G89" s="4" t="str">
        <f t="shared" si="9"/>
        <v>{"year":2018,"month":3,"day":16,"energy_wh":481},</v>
      </c>
    </row>
    <row r="90" spans="1:7" hidden="1" x14ac:dyDescent="0.25">
      <c r="A90" s="33">
        <v>2018</v>
      </c>
      <c r="B90" s="33">
        <f t="shared" si="13"/>
        <v>3</v>
      </c>
      <c r="C90" s="33">
        <f t="shared" si="14"/>
        <v>17</v>
      </c>
      <c r="D90" s="5">
        <v>4.6079999999999997</v>
      </c>
      <c r="E90" s="6">
        <f t="shared" si="12"/>
        <v>4608</v>
      </c>
      <c r="F90" s="4" t="str">
        <f t="shared" si="11"/>
        <v>{"year":2018,"month":3,"day":17,"energy":4.608},</v>
      </c>
      <c r="G90" s="4" t="str">
        <f t="shared" si="9"/>
        <v>{"year":2018,"month":3,"day":17,"energy_wh":4608},</v>
      </c>
    </row>
    <row r="91" spans="1:7" hidden="1" x14ac:dyDescent="0.25">
      <c r="A91" s="33">
        <v>2018</v>
      </c>
      <c r="B91" s="33">
        <f t="shared" si="13"/>
        <v>3</v>
      </c>
      <c r="C91" s="33">
        <f t="shared" si="14"/>
        <v>18</v>
      </c>
      <c r="D91" s="5">
        <v>1.538</v>
      </c>
      <c r="E91" s="6">
        <f t="shared" si="12"/>
        <v>1538</v>
      </c>
      <c r="F91" s="4" t="str">
        <f t="shared" si="11"/>
        <v>{"year":2018,"month":3,"day":18,"energy":1.538},</v>
      </c>
      <c r="G91" s="4" t="str">
        <f t="shared" si="9"/>
        <v>{"year":2018,"month":3,"day":18,"energy_wh":1538},</v>
      </c>
    </row>
    <row r="92" spans="1:7" hidden="1" x14ac:dyDescent="0.25">
      <c r="A92" s="33">
        <v>2018</v>
      </c>
      <c r="B92" s="33">
        <f t="shared" si="13"/>
        <v>3</v>
      </c>
      <c r="C92" s="33">
        <f t="shared" si="14"/>
        <v>19</v>
      </c>
      <c r="D92" s="5">
        <v>0.30399999999999999</v>
      </c>
      <c r="E92" s="6">
        <f t="shared" si="12"/>
        <v>304</v>
      </c>
      <c r="F92" s="4" t="str">
        <f t="shared" si="11"/>
        <v>{"year":2018,"month":3,"day":19,"energy":0.304},</v>
      </c>
      <c r="G92" s="4" t="str">
        <f t="shared" si="9"/>
        <v>{"year":2018,"month":3,"day":19,"energy_wh":304},</v>
      </c>
    </row>
    <row r="93" spans="1:7" hidden="1" x14ac:dyDescent="0.25">
      <c r="A93" s="33">
        <v>2018</v>
      </c>
      <c r="B93" s="33">
        <f t="shared" si="13"/>
        <v>3</v>
      </c>
      <c r="C93" s="33">
        <f t="shared" si="14"/>
        <v>20</v>
      </c>
      <c r="D93" s="5">
        <v>1.56</v>
      </c>
      <c r="E93" s="6">
        <f>INT(D93*1000)</f>
        <v>1560</v>
      </c>
      <c r="F93" s="4" t="str">
        <f t="shared" si="11"/>
        <v>{"year":2018,"month":3,"day":20,"energy":1.56},</v>
      </c>
      <c r="G93" s="4" t="str">
        <f t="shared" si="9"/>
        <v>{"year":2018,"month":3,"day":20,"energy_wh":1560},</v>
      </c>
    </row>
    <row r="94" spans="1:7" hidden="1" x14ac:dyDescent="0.25">
      <c r="A94" s="33">
        <v>2018</v>
      </c>
      <c r="B94" s="33">
        <f t="shared" si="13"/>
        <v>3</v>
      </c>
      <c r="C94" s="33">
        <f t="shared" si="14"/>
        <v>21</v>
      </c>
      <c r="D94" s="5">
        <v>2.6640000000000001</v>
      </c>
      <c r="E94" s="6">
        <f t="shared" ref="E94:E104" si="15">INT(D94*1000)</f>
        <v>2664</v>
      </c>
      <c r="F94" s="4" t="str">
        <f t="shared" si="11"/>
        <v>{"year":2018,"month":3,"day":21,"energy":2.664},</v>
      </c>
      <c r="G94" s="4" t="str">
        <f t="shared" ref="G94:G104" si="16">"{" &amp; CHAR(34) &amp; "year" &amp; CHAR(34) &amp; ":" &amp; $A94 &amp; "," &amp; CHAR(34) &amp; "month" &amp; CHAR(34) &amp; ":" &amp; $B94 &amp; "," &amp; CHAR(34) &amp; "day" &amp; CHAR(34) &amp; ":" &amp; $C94 &amp; "," &amp; CHAR(34) &amp; "energy_wh" &amp; CHAR(34) &amp; ":" &amp; $E94 &amp; "},"</f>
        <v>{"year":2018,"month":3,"day":21,"energy_wh":2664},</v>
      </c>
    </row>
    <row r="95" spans="1:7" hidden="1" x14ac:dyDescent="0.25">
      <c r="A95" s="33">
        <v>2018</v>
      </c>
      <c r="B95" s="33">
        <f t="shared" si="13"/>
        <v>3</v>
      </c>
      <c r="C95" s="33">
        <f t="shared" si="14"/>
        <v>22</v>
      </c>
      <c r="D95" s="5">
        <v>4.5670000000000002</v>
      </c>
      <c r="E95" s="6">
        <f t="shared" si="15"/>
        <v>4567</v>
      </c>
      <c r="F95" s="4" t="str">
        <f t="shared" si="11"/>
        <v>{"year":2018,"month":3,"day":22,"energy":4.567},</v>
      </c>
      <c r="G95" s="4" t="str">
        <f t="shared" si="16"/>
        <v>{"year":2018,"month":3,"day":22,"energy_wh":4567},</v>
      </c>
    </row>
    <row r="96" spans="1:7" hidden="1" x14ac:dyDescent="0.25">
      <c r="A96" s="33">
        <v>2018</v>
      </c>
      <c r="B96" s="33">
        <f t="shared" si="13"/>
        <v>3</v>
      </c>
      <c r="C96" s="33">
        <f t="shared" si="14"/>
        <v>23</v>
      </c>
      <c r="D96" s="5">
        <v>3.77</v>
      </c>
      <c r="E96" s="6">
        <f t="shared" si="15"/>
        <v>3770</v>
      </c>
      <c r="F96" s="4" t="str">
        <f t="shared" si="11"/>
        <v>{"year":2018,"month":3,"day":23,"energy":3.77},</v>
      </c>
      <c r="G96" s="4" t="str">
        <f t="shared" si="16"/>
        <v>{"year":2018,"month":3,"day":23,"energy_wh":3770},</v>
      </c>
    </row>
    <row r="97" spans="1:7" hidden="1" x14ac:dyDescent="0.25">
      <c r="A97" s="33">
        <v>2018</v>
      </c>
      <c r="B97" s="33">
        <f t="shared" si="13"/>
        <v>3</v>
      </c>
      <c r="C97" s="33">
        <f t="shared" si="14"/>
        <v>24</v>
      </c>
      <c r="D97" s="5">
        <v>3.4049999999999998</v>
      </c>
      <c r="E97" s="6">
        <f t="shared" si="15"/>
        <v>3405</v>
      </c>
      <c r="F97" s="4" t="str">
        <f t="shared" si="11"/>
        <v>{"year":2018,"month":3,"day":24,"energy":3.405},</v>
      </c>
      <c r="G97" s="4" t="str">
        <f t="shared" si="16"/>
        <v>{"year":2018,"month":3,"day":24,"energy_wh":3405},</v>
      </c>
    </row>
    <row r="98" spans="1:7" hidden="1" x14ac:dyDescent="0.25">
      <c r="A98" s="33">
        <v>2018</v>
      </c>
      <c r="B98" s="33">
        <f t="shared" si="13"/>
        <v>3</v>
      </c>
      <c r="C98" s="33">
        <f t="shared" si="14"/>
        <v>25</v>
      </c>
      <c r="D98" s="5">
        <v>4.282</v>
      </c>
      <c r="E98" s="6">
        <f t="shared" si="15"/>
        <v>4282</v>
      </c>
      <c r="F98" s="4" t="str">
        <f t="shared" si="11"/>
        <v>{"year":2018,"month":3,"day":25,"energy":4.282},</v>
      </c>
      <c r="G98" s="4" t="str">
        <f t="shared" si="16"/>
        <v>{"year":2018,"month":3,"day":25,"energy_wh":4282},</v>
      </c>
    </row>
    <row r="99" spans="1:7" hidden="1" x14ac:dyDescent="0.25">
      <c r="A99" s="33">
        <v>2018</v>
      </c>
      <c r="B99" s="33">
        <f t="shared" si="13"/>
        <v>3</v>
      </c>
      <c r="C99" s="33">
        <f t="shared" si="14"/>
        <v>26</v>
      </c>
      <c r="D99" s="5">
        <v>3.3919999999999999</v>
      </c>
      <c r="E99" s="6">
        <f t="shared" si="15"/>
        <v>3392</v>
      </c>
      <c r="F99" s="4" t="str">
        <f t="shared" si="11"/>
        <v>{"year":2018,"month":3,"day":26,"energy":3.392},</v>
      </c>
      <c r="G99" s="4" t="str">
        <f t="shared" si="16"/>
        <v>{"year":2018,"month":3,"day":26,"energy_wh":3392},</v>
      </c>
    </row>
    <row r="100" spans="1:7" hidden="1" x14ac:dyDescent="0.25">
      <c r="A100" s="33">
        <v>2018</v>
      </c>
      <c r="B100" s="33">
        <f t="shared" si="13"/>
        <v>3</v>
      </c>
      <c r="C100" s="33">
        <f t="shared" si="14"/>
        <v>27</v>
      </c>
      <c r="D100" s="5">
        <v>4.1630000000000003</v>
      </c>
      <c r="E100" s="6">
        <f t="shared" si="15"/>
        <v>4163</v>
      </c>
      <c r="F100" s="4" t="str">
        <f t="shared" si="11"/>
        <v>{"year":2018,"month":3,"day":27,"energy":4.163},</v>
      </c>
      <c r="G100" s="4" t="str">
        <f t="shared" si="16"/>
        <v>{"year":2018,"month":3,"day":27,"energy_wh":4163},</v>
      </c>
    </row>
    <row r="101" spans="1:7" hidden="1" x14ac:dyDescent="0.25">
      <c r="A101" s="33">
        <v>2018</v>
      </c>
      <c r="B101" s="33">
        <f t="shared" si="13"/>
        <v>3</v>
      </c>
      <c r="C101" s="33">
        <f t="shared" si="14"/>
        <v>28</v>
      </c>
      <c r="D101" s="20">
        <v>4.6079999999999997</v>
      </c>
      <c r="E101" s="6">
        <f t="shared" si="15"/>
        <v>4608</v>
      </c>
      <c r="F101" s="4" t="str">
        <f t="shared" si="11"/>
        <v>{"year":2018,"month":3,"day":28,"energy":4.608},</v>
      </c>
      <c r="G101" s="4" t="str">
        <f t="shared" si="16"/>
        <v>{"year":2018,"month":3,"day":28,"energy_wh":4608},</v>
      </c>
    </row>
    <row r="102" spans="1:7" hidden="1" x14ac:dyDescent="0.25">
      <c r="A102" s="33">
        <v>2018</v>
      </c>
      <c r="B102" s="33">
        <f t="shared" si="13"/>
        <v>3</v>
      </c>
      <c r="C102" s="33">
        <f t="shared" si="14"/>
        <v>29</v>
      </c>
      <c r="D102" s="20">
        <v>1.538</v>
      </c>
      <c r="E102" s="6">
        <f t="shared" si="15"/>
        <v>1538</v>
      </c>
      <c r="F102" s="4" t="str">
        <f t="shared" si="11"/>
        <v>{"year":2018,"month":3,"day":29,"energy":1.538},</v>
      </c>
      <c r="G102" s="4" t="str">
        <f t="shared" si="16"/>
        <v>{"year":2018,"month":3,"day":29,"energy_wh":1538},</v>
      </c>
    </row>
    <row r="103" spans="1:7" hidden="1" x14ac:dyDescent="0.25">
      <c r="A103" s="33">
        <v>2018</v>
      </c>
      <c r="B103" s="33">
        <f t="shared" si="13"/>
        <v>3</v>
      </c>
      <c r="C103" s="33">
        <f t="shared" si="14"/>
        <v>30</v>
      </c>
      <c r="D103" s="20">
        <v>0.30399999999999999</v>
      </c>
      <c r="E103" s="6">
        <f t="shared" si="15"/>
        <v>304</v>
      </c>
      <c r="F103" s="4" t="str">
        <f t="shared" si="11"/>
        <v>{"year":2018,"month":3,"day":30,"energy":0.304},</v>
      </c>
      <c r="G103" s="4" t="str">
        <f t="shared" si="16"/>
        <v>{"year":2018,"month":3,"day":30,"energy_wh":304},</v>
      </c>
    </row>
    <row r="104" spans="1:7" hidden="1" x14ac:dyDescent="0.25">
      <c r="A104" s="33">
        <v>2018</v>
      </c>
      <c r="B104" s="33">
        <f t="shared" si="13"/>
        <v>3</v>
      </c>
      <c r="C104" s="33">
        <f t="shared" si="14"/>
        <v>31</v>
      </c>
      <c r="D104" s="20">
        <v>0.97599999999999998</v>
      </c>
      <c r="E104" s="6">
        <f t="shared" si="15"/>
        <v>976</v>
      </c>
      <c r="F104" s="4" t="str">
        <f t="shared" ref="F104" si="17">"{" &amp; CHAR(34) &amp; "year" &amp; CHAR(34) &amp; ":" &amp; $A104 &amp; "," &amp; CHAR(34) &amp; "month" &amp; CHAR(34) &amp; ":" &amp; $B104 &amp; "," &amp; CHAR(34) &amp; "day" &amp; CHAR(34) &amp; ":" &amp; $C104 &amp; "," &amp; CHAR(34) &amp; "energy" &amp; CHAR(34) &amp; ":" &amp; $D104 &amp; "},"</f>
        <v>{"year":2018,"month":3,"day":31,"energy":0.976},</v>
      </c>
      <c r="G104" s="4" t="str">
        <f t="shared" si="16"/>
        <v>{"year":2018,"month":3,"day":31,"energy_wh":976},</v>
      </c>
    </row>
    <row r="105" spans="1:7" s="1" customFormat="1" x14ac:dyDescent="0.25">
      <c r="A105" s="34"/>
      <c r="B105" s="15"/>
      <c r="C105" s="15"/>
      <c r="D105" s="13"/>
      <c r="E105" s="7" t="s">
        <v>7</v>
      </c>
      <c r="F105" s="7" t="s">
        <v>11</v>
      </c>
      <c r="G105" s="7" t="s">
        <v>6</v>
      </c>
    </row>
    <row r="106" spans="1:7" s="1" customFormat="1" x14ac:dyDescent="0.25">
      <c r="A106" s="15"/>
      <c r="B106" s="15"/>
      <c r="C106" s="15"/>
      <c r="D106" s="13"/>
      <c r="E106" s="7" t="s">
        <v>9</v>
      </c>
      <c r="F106" s="7" t="s">
        <v>8</v>
      </c>
      <c r="G106" s="7" t="s">
        <v>8</v>
      </c>
    </row>
    <row r="107" spans="1:7" s="1" customFormat="1" x14ac:dyDescent="0.25">
      <c r="A107" s="15"/>
      <c r="B107" s="15"/>
      <c r="C107" s="38" t="s">
        <v>68</v>
      </c>
      <c r="D107" s="39"/>
      <c r="E107" s="40"/>
      <c r="F107" s="7" t="str">
        <f>F105&amp;F2&amp;F3&amp;F4&amp;F5&amp;F6&amp;F7&amp;F8&amp;F9&amp;F10&amp;F11&amp;F12&amp;F13&amp;F14&amp;F106</f>
        <v>'{"emeter":{"get_daystat":{"day_list":[{"year":2017,"month":12,"day":19,"energy":3.77},{"year":2017,"month":12,"day":20,"energy":4.956},{"year":2017,"month":12,"day":21,"energy":0.481},{"year":2017,"month":12,"day":22,"energy":4.608},{"year":2017,"month":12,"day":23,"energy":1.538},{"year":2017,"month":12,"day":24,"energy":0.304},{"year":2017,"month":12,"day":25,"energy":0.976},{"year":2017,"month":12,"day":26,"energy":3.595},{"year":2017,"month":12,"day":27,"energy":2.125},{"year":2017,"month":12,"day":28,"energy":1.372},{"year":2017,"month":12,"day":29,"energy":1.403},{"year":2017,"month":12,"day":30,"energy":3.405},{"year":2017,"month":12,"day":31,"energy":2.924},],"err_code":0}}}'</v>
      </c>
      <c r="G107" s="7" t="str">
        <f>G105&amp;G2&amp;G3&amp;G4&amp;G5&amp;G6&amp;G7&amp;G8&amp;G9&amp;G10&amp;G11&amp;G12&amp;G13&amp;G14&amp;G106</f>
        <v>'{"smartlife.iot.common.emeter":{"get_daystat":{"day_list":[{"year":2017,"month":12,"day":19,"energy_wh":3770},{"year":2017,"month":12,"day":20,"energy_wh":4956},{"year":2017,"month":12,"day":21,"energy_wh":481},{"year":2017,"month":12,"day":22,"energy_wh":4608},{"year":2017,"month":12,"day":23,"energy_wh":1538},{"year":2017,"month":12,"day":24,"energy_wh":304},{"year":2017,"month":12,"day":25,"energy_wh":976},{"year":2017,"month":12,"day":26,"energy_wh":3595},{"year":2017,"month":12,"day":27,"energy_wh":2125},{"year":2017,"month":12,"day":28,"energy_wh":1372},{"year":2017,"month":12,"day":29,"energy_wh":1403},{"year":2017,"month":12,"day":30,"energy_wh":3405},{"year":2017,"month":12,"day":31,"energy_wh":2924},],"err_code":0}}}'</v>
      </c>
    </row>
    <row r="108" spans="1:7" s="1" customFormat="1" x14ac:dyDescent="0.25">
      <c r="A108" s="15"/>
      <c r="B108" s="15"/>
      <c r="C108" s="38" t="s">
        <v>69</v>
      </c>
      <c r="D108" s="39"/>
      <c r="E108" s="40"/>
      <c r="F108" s="7" t="str">
        <f>F105&amp;F15&amp;F16&amp;F17&amp;F18&amp;F19&amp;F20&amp;F21&amp;F22&amp;F23&amp;F24&amp;F25&amp;F26&amp;F27&amp;F28&amp;F29&amp;F30&amp;F31&amp;F32&amp;F33&amp;F34&amp;F35&amp;F36&amp;F37&amp;F38&amp;F39&amp;F40&amp;F41&amp;F42&amp;F43&amp;F44&amp;F45&amp;F106</f>
        <v>'{"emeter":{"get_daystat":{"day_list":[{"year":2018,"month":1,"day":1,"energy":2.599},{"year":2018,"month":1,"day":2,"energy":3.392},{"year":2018,"month":1,"day":3,"energy":4.163},{"year":2018,"month":1,"day":4,"energy":1.207},{"year":2018,"month":1,"day":5,"energy":3.786},{"year":2018,"month":1,"day":6,"energy":2.17},{"year":2018,"month":1,"day":7,"energy":4.606},{"year":2018,"month":1,"day":8,"energy":1.56},{"year":2018,"month":1,"day":9,"energy":2.664},{"year":2018,"month":1,"day":10,"energy":4.567},{"year":2018,"month":1,"day":11,"energy":3.77},{"year":2018,"month":1,"day":12,"energy":4.956},{"year":2018,"month":1,"day":13,"energy":0.481},{"year":2018,"month":1,"day":14,"energy":4.608},{"year":2018,"month":1,"day":15,"energy":1.538},{"year":2018,"month":1,"day":16,"energy":0.304},{"year":2018,"month":1,"day":17,"energy":0.976},{"year":2018,"month":1,"day":18,"energy":3.595},{"year":2018,"month":1,"day":19,"energy":2.125},{"year":2018,"month":1,"day":20,"energy":1.372},{"year":2018,"month":1,"day":21,"energy":1.403},{"year":2018,"month":1,"day":22,"energy":3.405},{"year":2018,"month":1,"day":23,"energy":2.924},{"year":2018,"month":1,"day":24,"energy":2.599},{"year":2018,"month":1,"day":25,"energy":2.839},{"year":2018,"month":1,"day":26,"energy":1.329},{"year":2018,"month":1,"day":27,"energy":4.928},{"year":2018,"month":1,"day":28,"energy":4.282},{"year":2018,"month":1,"day":29,"energy":3.392},{"year":2018,"month":1,"day":30,"energy":4.163},{"year":2018,"month":1,"day":31,"energy":1.207},],"err_code":0}}}'</v>
      </c>
      <c r="G108" s="7" t="str">
        <f>G105&amp;G15&amp;G16&amp;G17&amp;G18&amp;G19&amp;G20&amp;G21&amp;G22&amp;G23&amp;G24&amp;G25&amp;G26&amp;G27&amp;G28&amp;G29&amp;G30&amp;G31&amp;G32&amp;G33&amp;G34&amp;G35&amp;G36&amp;G37&amp;G38&amp;G39&amp;G40&amp;G41&amp;G42&amp;G43&amp;G44&amp;G45&amp;G106</f>
        <v>'{"smartlife.iot.common.emeter":{"get_daystat":{"day_list":[{"year":2018,"month":1,"day":1,"energy_wh":2599},{"year":2018,"month":1,"day":2,"energy_wh":3392},{"year":2018,"month":1,"day":3,"energy_wh":4163},{"year":2018,"month":1,"day":4,"energy_wh":1207},{"year":2018,"month":1,"day":5,"energy_wh":3786},{"year":2018,"month":1,"day":6,"energy_wh":2170},{"year":2018,"month":1,"day":7,"energy_wh":4606},{"year":2018,"month":1,"day":8,"energy_wh":1560},{"year":2018,"month":1,"day":9,"energy_wh":2664},{"year":2018,"month":1,"day":10,"energy_wh":4567},{"year":2018,"month":1,"day":11,"energy_wh":3770},{"year":2018,"month":1,"day":12,"energy_wh":4956},{"year":2018,"month":1,"day":13,"energy_wh":481},{"year":2018,"month":1,"day":14,"energy_wh":4608},{"year":2018,"month":1,"day":15,"energy_wh":1538},{"year":2018,"month":1,"day":16,"energy_wh":304},{"year":2018,"month":1,"day":17,"energy_wh":976},{"year":2018,"month":1,"day":18,"energy_wh":3595},{"year":2018,"month":1,"day":19,"energy_wh":2125},{"year":2018,"month":1,"day":20,"energy_wh":1372},{"year":2018,"month":1,"day":21,"energy_wh":1403},{"year":2018,"month":1,"day":22,"energy_wh":3405},{"year":2018,"month":1,"day":23,"energy_wh":2924},{"year":2018,"month":1,"day":24,"energy_wh":2599},{"year":2018,"month":1,"day":25,"energy_wh":2839},{"year":2018,"month":1,"day":26,"energy_wh":1329},{"year":2018,"month":1,"day":27,"energy_wh":4928},{"year":2018,"month":1,"day":28,"energy_wh":4282},{"year":2018,"month":1,"day":29,"energy_wh":3392},{"year":2018,"month":1,"day":30,"energy_wh":4163},{"year":2018,"month":1,"day":31,"energy_wh":1207},],"err_code":0}}}'</v>
      </c>
    </row>
    <row r="109" spans="1:7" s="1" customFormat="1" x14ac:dyDescent="0.25">
      <c r="A109" s="15"/>
      <c r="B109" s="15"/>
      <c r="C109" s="38" t="s">
        <v>70</v>
      </c>
      <c r="D109" s="39"/>
      <c r="E109" s="40"/>
      <c r="F109" s="7" t="str">
        <f>F105&amp;F46&amp;F47&amp;F48&amp;F49&amp;F50&amp;F51&amp;F52&amp;F53&amp;F54&amp;F55&amp;F56&amp;F57&amp;F58&amp;F59&amp;F60&amp;F61&amp;F62&amp;F63&amp;F64&amp;F65&amp;F66&amp;F67&amp;F68&amp;F69&amp;F70&amp;F71&amp;F72&amp;F73&amp;F106</f>
        <v>'{"emeter":{"get_daystat":{"day_list":[{"year":2018,"month":2,"day":1,"energy":3.786},{"year":2018,"month":2,"day":2,"energy":2.17},{"year":2018,"month":2,"day":3,"energy":4.606},{"year":2018,"month":2,"day":4,"energy":1.56},{"year":2018,"month":2,"day":5,"energy":2.664},{"year":2018,"month":2,"day":6,"energy":4.567},{"year":2018,"month":2,"day":7,"energy":3.77},{"year":2018,"month":2,"day":8,"energy":4.956},{"year":2018,"month":2,"day":9,"energy":0.481},{"year":2018,"month":2,"day":10,"energy":4.608},{"year":2018,"month":2,"day":11,"energy":1.538},{"year":2018,"month":2,"day":12,"energy":0.304},{"year":2018,"month":2,"day":13,"energy":0.976},{"year":2018,"month":2,"day":14,"energy":3.595},{"year":2018,"month":2,"day":15,"energy":2.125},{"year":2018,"month":2,"day":16,"energy":1.372},{"year":2018,"month":2,"day":17,"energy":1.403},{"year":2018,"month":2,"day":18,"energy":3.405},{"year":2018,"month":2,"day":19,"energy":4.282},{"year":2018,"month":2,"day":20,"energy":3.392},{"year":2018,"month":2,"day":21,"energy":4.163},{"year":2018,"month":2,"day":22,"energy":1.207},{"year":2018,"month":2,"day":23,"energy":3.786},{"year":2018,"month":2,"day":24,"energy":2.17},{"year":2018,"month":2,"day":25,"energy":4.606},{"year":2018,"month":2,"day":26,"energy":1.56},{"year":2018,"month":2,"day":27,"energy":2.664},{"year":2018,"month":2,"day":28,"energy":4.567},],"err_code":0}}}'</v>
      </c>
      <c r="G109" s="7" t="str">
        <f>G105&amp;G46&amp;G47&amp;G48&amp;G49&amp;G50&amp;G51&amp;G52&amp;G53&amp;G54&amp;G55&amp;G56&amp;G57&amp;G58&amp;G59&amp;G60&amp;G61&amp;G62&amp;G63&amp;G64&amp;G65&amp;G66&amp;G67&amp;G68&amp;G69&amp;G70&amp;G71&amp;G72&amp;G73&amp;G106</f>
        <v>'{"smartlife.iot.common.emeter":{"get_daystat":{"day_list":[{"year":2018,"month":2,"day":1,"energy_wh":3786},{"year":2018,"month":2,"day":2,"energy_wh":2170},{"year":2018,"month":2,"day":3,"energy_wh":4606},{"year":2018,"month":2,"day":4,"energy_wh":1560},{"year":2018,"month":2,"day":5,"energy_wh":2664},{"year":2018,"month":2,"day":6,"energy_wh":4567},{"year":2018,"month":2,"day":7,"energy_wh":3770},{"year":2018,"month":2,"day":8,"energy_wh":4956},{"year":2018,"month":2,"day":9,"energy_wh":481},{"year":2018,"month":2,"day":10,"energy_wh":4608},{"year":2018,"month":2,"day":11,"energy_wh":1538},{"year":2018,"month":2,"day":12,"energy_wh":304},{"year":2018,"month":2,"day":13,"energy_wh":976},{"year":2018,"month":2,"day":14,"energy_wh":3595},{"year":2018,"month":2,"day":15,"energy_wh":2125},{"year":2018,"month":2,"day":16,"energy_wh":1372},{"year":2018,"month":2,"day":17,"energy_wh":1403},{"year":2018,"month":2,"day":18,"energy_wh":3405},{"year":2018,"month":2,"day":19,"energy_wh":4282},{"year":2018,"month":2,"day":20,"energy_wh":3392},{"year":2018,"month":2,"day":21,"energy_wh":4163},{"year":2018,"month":2,"day":22,"energy_wh":1207},{"year":2018,"month":2,"day":23,"energy_wh":3786},{"year":2018,"month":2,"day":24,"energy_wh":2170},{"year":2018,"month":2,"day":25,"energy_wh":4606},{"year":2018,"month":2,"day":26,"energy_wh":1560},{"year":2018,"month":2,"day":27,"energy_wh":2664},{"year":2018,"month":2,"day":28,"energy_wh":4567},],"err_code":0}}}'</v>
      </c>
    </row>
    <row r="110" spans="1:7" s="1" customFormat="1" x14ac:dyDescent="0.25">
      <c r="A110" s="15"/>
      <c r="B110" s="15"/>
      <c r="C110" s="38" t="s">
        <v>71</v>
      </c>
      <c r="D110" s="39"/>
      <c r="E110" s="40"/>
      <c r="F110" s="7" t="str">
        <f>F105&amp;F74&amp;F75&amp;F76&amp;F77&amp;F78&amp;F79&amp;F80&amp;F81&amp;F82&amp;F83&amp;F84&amp;F85&amp;F86&amp;F87&amp;F88&amp;F89&amp;F90&amp;F91&amp;F92&amp;F93&amp;F94&amp;F95&amp;F96&amp;F97&amp;F98&amp;F99&amp;F100&amp;F101&amp;F102&amp;F103&amp;F104&amp;F106</f>
        <v>'{"emeter":{"get_daystat":{"day_list":[{"year":2018,"month":3,"day":1,"energy":3.77},{"year":2018,"month":3,"day":2,"energy":4.956},{"year":2018,"month":3,"day":3,"energy":0.481},{"year":2018,"month":3,"day":4,"energy":4.608},{"year":2018,"month":3,"day":5,"energy":1.538},{"year":2018,"month":3,"day":6,"energy":0.304},{"year":2018,"month":3,"day":7,"energy":0.976},{"year":2018,"month":3,"day":8,"energy":3.595},{"year":2018,"month":3,"day":9,"energy":2.125},{"year":2018,"month":3,"day":10,"energy":1.372},{"year":2018,"month":3,"day":11,"energy":1.403},{"year":2018,"month":3,"day":12,"energy":3.405},{"year":2018,"month":3,"day":13,"energy":3.94},{"year":2018,"month":3,"day":14,"energy":3.77},{"year":2018,"month":3,"day":15,"energy":4.956},{"year":2018,"month":3,"day":16,"energy":0.481},{"year":2018,"month":3,"day":17,"energy":4.608},{"year":2018,"month":3,"day":18,"energy":1.538},{"year":2018,"month":3,"day":19,"energy":0.304},{"year":2018,"month":3,"day":20,"energy":1.56},{"year":2018,"month":3,"day":21,"energy":2.664},{"year":2018,"month":3,"day":22,"energy":4.567},{"year":2018,"month":3,"day":23,"energy":3.77},{"year":2018,"month":3,"day":24,"energy":3.405},{"year":2018,"month":3,"day":25,"energy":4.282},{"year":2018,"month":3,"day":26,"energy":3.392},{"year":2018,"month":3,"day":27,"energy":4.163},{"year":2018,"month":3,"day":28,"energy":4.608},{"year":2018,"month":3,"day":29,"energy":1.538},{"year":2018,"month":3,"day":30,"energy":0.304},{"year":2018,"month":3,"day":31,"energy":0.976},],"err_code":0}}}'</v>
      </c>
      <c r="G110" s="7" t="str">
        <f>G105&amp;G74&amp;G75&amp;G76&amp;G77&amp;G78&amp;G79&amp;G80&amp;G81&amp;G82&amp;G83&amp;G84&amp;G85&amp;G86&amp;G87&amp;G88&amp;G89&amp;G90&amp;G91&amp;G92&amp;G93&amp;G94&amp;G95&amp;G96&amp;G97&amp;G98&amp;G99&amp;G100&amp;G101&amp;G102&amp;G103&amp;G104&amp;G106</f>
        <v>'{"smartlife.iot.common.emeter":{"get_daystat":{"day_list":[{"year":2018,"month":3,"day":1,"energy_wh":3770},{"year":2018,"month":3,"day":2,"energy_wh":4956},{"year":2018,"month":3,"day":3,"energy_wh":481},{"year":2018,"month":3,"day":4,"energy_wh":4608},{"year":2018,"month":3,"day":5,"energy_wh":1538},{"year":2018,"month":3,"day":6,"energy_wh":304},{"year":2018,"month":3,"day":7,"energy_wh":976},{"year":2018,"month":3,"day":8,"energy_wh":3595},{"year":2018,"month":3,"day":9,"energy_wh":2125},{"year":2018,"month":3,"day":10,"energy_wh":1372},{"year":2018,"month":3,"day":11,"energy_wh":1403},{"year":2018,"month":3,"day":12,"energy_wh":3405},{"year":2018,"month":3,"day":13,"energy_wh":3940},{"year":2018,"month":3,"day":14,"energy_wh":3770},{"year":2018,"month":3,"day":15,"energy_wh":4956},{"year":2018,"month":3,"day":16,"energy_wh":481},{"year":2018,"month":3,"day":17,"energy_wh":4608},{"year":2018,"month":3,"day":18,"energy_wh":1538},{"year":2018,"month":3,"day":19,"energy_wh":304},{"year":2018,"month":3,"day":20,"energy_wh":1560},{"year":2018,"month":3,"day":21,"energy_wh":2664},{"year":2018,"month":3,"day":22,"energy_wh":4567},{"year":2018,"month":3,"day":23,"energy_wh":3770},{"year":2018,"month":3,"day":24,"energy_wh":3405},{"year":2018,"month":3,"day":25,"energy_wh":4282},{"year":2018,"month":3,"day":26,"energy_wh":3392},{"year":2018,"month":3,"day":27,"energy_wh":4163},{"year":2018,"month":3,"day":28,"energy_wh":4608},{"year":2018,"month":3,"day":29,"energy_wh":1538},{"year":2018,"month":3,"day":30,"energy_wh":304},{"year":2018,"month":3,"day":31,"energy_wh":976},],"err_code":0}}}'</v>
      </c>
    </row>
    <row r="111" spans="1:7" s="1" customFormat="1" x14ac:dyDescent="0.25">
      <c r="A111" s="15"/>
      <c r="B111" s="15"/>
      <c r="C111" s="46">
        <v>43160</v>
      </c>
      <c r="D111" s="39"/>
      <c r="E111" s="40"/>
      <c r="F111" s="7" t="str">
        <f>F105&amp;F74&amp;F106</f>
        <v>'{"emeter":{"get_daystat":{"day_list":[{"year":2018,"month":3,"day":1,"energy":3.77},],"err_code":0}}}'</v>
      </c>
      <c r="G111" s="7" t="str">
        <f>G105&amp;G74&amp;G106</f>
        <v>'{"smartlife.iot.common.emeter":{"get_daystat":{"day_list":[{"year":2018,"month":3,"day":1,"energy_wh":3770},],"err_code":0}}}'</v>
      </c>
    </row>
    <row r="112" spans="1:7" s="1" customFormat="1" x14ac:dyDescent="0.25">
      <c r="A112" s="15"/>
      <c r="B112" s="15"/>
      <c r="C112" s="46">
        <v>43161</v>
      </c>
      <c r="D112" s="39"/>
      <c r="E112" s="40"/>
      <c r="F112" s="7" t="str">
        <f>F105&amp;F74&amp;F75&amp;F106</f>
        <v>'{"emeter":{"get_daystat":{"day_list":[{"year":2018,"month":3,"day":1,"energy":3.77},{"year":2018,"month":3,"day":2,"energy":4.956},],"err_code":0}}}'</v>
      </c>
      <c r="G112" s="7" t="str">
        <f>G105&amp;G74&amp;G75&amp;G106</f>
        <v>'{"smartlife.iot.common.emeter":{"get_daystat":{"day_list":[{"year":2018,"month":3,"day":1,"energy_wh":3770},{"year":2018,"month":3,"day":2,"energy_wh":4956},],"err_code":0}}}'</v>
      </c>
    </row>
    <row r="113" spans="1:7" s="1" customFormat="1" x14ac:dyDescent="0.25">
      <c r="A113" s="15"/>
      <c r="B113" s="15"/>
      <c r="C113" s="46">
        <v>43162</v>
      </c>
      <c r="D113" s="39"/>
      <c r="E113" s="40"/>
      <c r="F113" s="7" t="str">
        <f>F105&amp;F74&amp;F75&amp;F76&amp;F106</f>
        <v>'{"emeter":{"get_daystat":{"day_list":[{"year":2018,"month":3,"day":1,"energy":3.77},{"year":2018,"month":3,"day":2,"energy":4.956},{"year":2018,"month":3,"day":3,"energy":0.481},],"err_code":0}}}'</v>
      </c>
      <c r="G113" s="7" t="str">
        <f>G105&amp;G74&amp;G75&amp;G76&amp;G106</f>
        <v>'{"smartlife.iot.common.emeter":{"get_daystat":{"day_list":[{"year":2018,"month":3,"day":1,"energy_wh":3770},{"year":2018,"month":3,"day":2,"energy_wh":4956},{"year":2018,"month":3,"day":3,"energy_wh":481},],"err_code":0}}}'</v>
      </c>
    </row>
    <row r="114" spans="1:7" x14ac:dyDescent="0.25">
      <c r="C114" s="37" t="s">
        <v>72</v>
      </c>
      <c r="D114" s="37"/>
      <c r="E114" s="37"/>
      <c r="F114" s="14" t="s">
        <v>17</v>
      </c>
      <c r="G114" s="14" t="s">
        <v>18</v>
      </c>
    </row>
    <row r="115" spans="1:7" s="1" customFormat="1" x14ac:dyDescent="0.25">
      <c r="A115" s="15"/>
      <c r="B115" s="36"/>
      <c r="C115" s="41" t="s">
        <v>12</v>
      </c>
      <c r="D115" s="41"/>
      <c r="E115" s="41"/>
      <c r="F115" s="14" t="s">
        <v>19</v>
      </c>
      <c r="G115" s="14" t="s">
        <v>16</v>
      </c>
    </row>
    <row r="116" spans="1:7" s="1" customFormat="1" x14ac:dyDescent="0.25">
      <c r="A116" s="15"/>
      <c r="B116" s="36"/>
      <c r="C116" s="42" t="s">
        <v>13</v>
      </c>
      <c r="D116" s="42"/>
      <c r="E116" s="42"/>
      <c r="F116" s="14" t="s">
        <v>15</v>
      </c>
      <c r="G116" s="14" t="s">
        <v>14</v>
      </c>
    </row>
    <row r="117" spans="1:7" x14ac:dyDescent="0.25">
      <c r="B117" s="36"/>
      <c r="C117" s="43" t="s">
        <v>67</v>
      </c>
      <c r="D117" s="44"/>
      <c r="E117" s="47">
        <f>D63*1000</f>
        <v>3405</v>
      </c>
    </row>
    <row r="118" spans="1:7" x14ac:dyDescent="0.25">
      <c r="B118" s="36"/>
      <c r="C118" s="48" t="s">
        <v>63</v>
      </c>
      <c r="D118" s="48"/>
      <c r="E118" s="45">
        <f>SUM(D33:D62)</f>
        <v>80.449000000000012</v>
      </c>
    </row>
    <row r="119" spans="1:7" x14ac:dyDescent="0.25">
      <c r="B119" s="36"/>
      <c r="C119" s="48" t="s">
        <v>65</v>
      </c>
      <c r="D119" s="48"/>
      <c r="E119" s="45">
        <f>SUM(D56:D62)</f>
        <v>11.313000000000001</v>
      </c>
    </row>
    <row r="120" spans="1:7" x14ac:dyDescent="0.25">
      <c r="B120" s="36"/>
      <c r="C120" s="43" t="s">
        <v>64</v>
      </c>
      <c r="D120" s="44"/>
      <c r="E120" s="45">
        <f>E118/30</f>
        <v>2.6816333333333335</v>
      </c>
    </row>
    <row r="121" spans="1:7" x14ac:dyDescent="0.25">
      <c r="B121" s="36"/>
      <c r="C121" s="43" t="s">
        <v>66</v>
      </c>
      <c r="D121" s="44"/>
      <c r="E121" s="45">
        <f>E119/7</f>
        <v>1.6161428571428573</v>
      </c>
    </row>
    <row r="122" spans="1:7" x14ac:dyDescent="0.25">
      <c r="B122" s="36"/>
    </row>
  </sheetData>
  <mergeCells count="15">
    <mergeCell ref="C111:E111"/>
    <mergeCell ref="C112:E112"/>
    <mergeCell ref="C113:E113"/>
    <mergeCell ref="C117:D117"/>
    <mergeCell ref="C118:D118"/>
    <mergeCell ref="C119:D119"/>
    <mergeCell ref="C120:D120"/>
    <mergeCell ref="C121:D121"/>
    <mergeCell ref="C114:E114"/>
    <mergeCell ref="C115:E115"/>
    <mergeCell ref="C116:E116"/>
    <mergeCell ref="C107:E107"/>
    <mergeCell ref="C108:E108"/>
    <mergeCell ref="C109:E109"/>
    <mergeCell ref="C110:E11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E31" sqref="E31"/>
    </sheetView>
  </sheetViews>
  <sheetFormatPr defaultRowHeight="15" x14ac:dyDescent="0.25"/>
  <cols>
    <col min="1" max="1" width="36.42578125" style="1" customWidth="1"/>
    <col min="2" max="2" width="52.140625" style="1" customWidth="1"/>
    <col min="3" max="3" width="53.28515625" style="1" customWidth="1"/>
    <col min="4" max="16384" width="9.140625" style="1"/>
  </cols>
  <sheetData>
    <row r="1" spans="1:3" ht="15.75" x14ac:dyDescent="0.25">
      <c r="A1" s="23" t="s">
        <v>25</v>
      </c>
      <c r="B1" s="23"/>
      <c r="C1" s="23"/>
    </row>
    <row r="2" spans="1:3" s="15" customFormat="1" ht="15.75" x14ac:dyDescent="0.25">
      <c r="A2" s="17" t="s">
        <v>26</v>
      </c>
      <c r="B2" s="17" t="s">
        <v>27</v>
      </c>
      <c r="C2" s="17" t="s">
        <v>28</v>
      </c>
    </row>
    <row r="3" spans="1:3" x14ac:dyDescent="0.25">
      <c r="A3" s="16" t="s">
        <v>29</v>
      </c>
      <c r="B3" s="16" t="s">
        <v>20</v>
      </c>
      <c r="C3" s="16" t="s">
        <v>51</v>
      </c>
    </row>
    <row r="4" spans="1:3" x14ac:dyDescent="0.25">
      <c r="A4" s="16" t="s">
        <v>30</v>
      </c>
      <c r="B4" s="16" t="s">
        <v>21</v>
      </c>
      <c r="C4" s="16" t="s">
        <v>50</v>
      </c>
    </row>
    <row r="5" spans="1:3" x14ac:dyDescent="0.25">
      <c r="A5" s="16" t="s">
        <v>32</v>
      </c>
      <c r="B5" s="16" t="s">
        <v>22</v>
      </c>
      <c r="C5" s="16" t="s">
        <v>47</v>
      </c>
    </row>
    <row r="6" spans="1:3" x14ac:dyDescent="0.25">
      <c r="A6" s="16" t="s">
        <v>31</v>
      </c>
      <c r="B6" s="16" t="s">
        <v>23</v>
      </c>
      <c r="C6" s="16" t="s">
        <v>48</v>
      </c>
    </row>
    <row r="7" spans="1:3" x14ac:dyDescent="0.25">
      <c r="A7" s="16" t="s">
        <v>33</v>
      </c>
      <c r="B7" s="16" t="s">
        <v>24</v>
      </c>
      <c r="C7" s="16" t="s">
        <v>49</v>
      </c>
    </row>
    <row r="8" spans="1:3" x14ac:dyDescent="0.25">
      <c r="A8" s="16" t="s">
        <v>34</v>
      </c>
      <c r="B8" s="16" t="s">
        <v>41</v>
      </c>
      <c r="C8" s="16" t="s">
        <v>44</v>
      </c>
    </row>
    <row r="9" spans="1:3" x14ac:dyDescent="0.25">
      <c r="A9" s="16" t="s">
        <v>35</v>
      </c>
      <c r="B9" s="16" t="s">
        <v>42</v>
      </c>
      <c r="C9" s="16" t="s">
        <v>45</v>
      </c>
    </row>
    <row r="10" spans="1:3" x14ac:dyDescent="0.25">
      <c r="A10" s="16" t="s">
        <v>36</v>
      </c>
      <c r="B10" s="16" t="s">
        <v>40</v>
      </c>
      <c r="C10" s="16" t="s">
        <v>46</v>
      </c>
    </row>
    <row r="11" spans="1:3" ht="15.75" x14ac:dyDescent="0.25">
      <c r="A11" s="23" t="s">
        <v>37</v>
      </c>
      <c r="B11" s="23"/>
      <c r="C11" s="23"/>
    </row>
    <row r="12" spans="1:3" x14ac:dyDescent="0.25">
      <c r="A12" s="16" t="s">
        <v>38</v>
      </c>
      <c r="B12" s="16" t="s">
        <v>39</v>
      </c>
      <c r="C12" s="16" t="s">
        <v>43</v>
      </c>
    </row>
  </sheetData>
  <mergeCells count="2">
    <mergeCell ref="A1:C1"/>
    <mergeCell ref="A11:C11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16" sqref="A16"/>
    </sheetView>
  </sheetViews>
  <sheetFormatPr defaultRowHeight="15" x14ac:dyDescent="0.25"/>
  <cols>
    <col min="1" max="1" width="26.140625" style="1" customWidth="1"/>
    <col min="2" max="3" width="32" style="1" customWidth="1"/>
    <col min="4" max="16384" width="9.140625" style="1"/>
  </cols>
  <sheetData>
    <row r="1" spans="1:3" ht="15.75" x14ac:dyDescent="0.25">
      <c r="A1" s="23" t="s">
        <v>62</v>
      </c>
      <c r="B1" s="23"/>
      <c r="C1" s="23"/>
    </row>
    <row r="2" spans="1:3" s="15" customFormat="1" ht="15.75" x14ac:dyDescent="0.25">
      <c r="A2" s="17" t="s">
        <v>54</v>
      </c>
      <c r="B2" s="17" t="s">
        <v>52</v>
      </c>
      <c r="C2" s="17" t="s">
        <v>61</v>
      </c>
    </row>
    <row r="3" spans="1:3" ht="30" x14ac:dyDescent="0.25">
      <c r="A3" s="18" t="s">
        <v>55</v>
      </c>
      <c r="B3" s="18" t="s">
        <v>20</v>
      </c>
      <c r="C3" s="18" t="s">
        <v>51</v>
      </c>
    </row>
    <row r="4" spans="1:3" ht="30" x14ac:dyDescent="0.25">
      <c r="A4" s="18" t="s">
        <v>56</v>
      </c>
      <c r="B4" s="18" t="s">
        <v>21</v>
      </c>
      <c r="C4" s="18" t="s">
        <v>50</v>
      </c>
    </row>
    <row r="5" spans="1:3" ht="30" x14ac:dyDescent="0.25">
      <c r="A5" s="18" t="s">
        <v>57</v>
      </c>
      <c r="B5" s="18" t="s">
        <v>22</v>
      </c>
      <c r="C5" s="18" t="s">
        <v>47</v>
      </c>
    </row>
    <row r="6" spans="1:3" ht="30" x14ac:dyDescent="0.25">
      <c r="A6" s="18" t="s">
        <v>58</v>
      </c>
      <c r="B6" s="18" t="s">
        <v>23</v>
      </c>
      <c r="C6" s="18" t="s">
        <v>48</v>
      </c>
    </row>
    <row r="7" spans="1:3" ht="30" x14ac:dyDescent="0.25">
      <c r="A7" s="18" t="s">
        <v>59</v>
      </c>
      <c r="B7" s="18" t="s">
        <v>24</v>
      </c>
      <c r="C7" s="18" t="s">
        <v>49</v>
      </c>
    </row>
    <row r="8" spans="1:3" ht="30" x14ac:dyDescent="0.25">
      <c r="A8" s="18" t="s">
        <v>60</v>
      </c>
      <c r="B8" s="18" t="s">
        <v>41</v>
      </c>
      <c r="C8" s="18" t="s">
        <v>44</v>
      </c>
    </row>
    <row r="9" spans="1:3" ht="30" x14ac:dyDescent="0.25">
      <c r="A9" s="18" t="s">
        <v>58</v>
      </c>
      <c r="B9" s="18" t="s">
        <v>42</v>
      </c>
      <c r="C9" s="18" t="s">
        <v>45</v>
      </c>
    </row>
    <row r="10" spans="1:3" ht="30" x14ac:dyDescent="0.25">
      <c r="A10" s="18" t="s">
        <v>59</v>
      </c>
      <c r="B10" s="18" t="s">
        <v>40</v>
      </c>
      <c r="C10" s="18" t="s">
        <v>46</v>
      </c>
    </row>
    <row r="11" spans="1:3" ht="15.75" x14ac:dyDescent="0.25">
      <c r="A11" s="23" t="s">
        <v>53</v>
      </c>
      <c r="B11" s="23"/>
      <c r="C11" s="23"/>
    </row>
    <row r="12" spans="1:3" ht="30" x14ac:dyDescent="0.25">
      <c r="A12" s="16"/>
      <c r="B12" s="18" t="s">
        <v>39</v>
      </c>
      <c r="C12" s="18" t="s">
        <v>43</v>
      </c>
    </row>
  </sheetData>
  <mergeCells count="2">
    <mergeCell ref="A1:C1"/>
    <mergeCell ref="A11:C1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Large Test Value</vt:lpstr>
      <vt:lpstr>Update Files</vt:lpstr>
      <vt:lpstr>Install Files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Gutheinz</dc:creator>
  <cp:lastModifiedBy>David Gutheinz</cp:lastModifiedBy>
  <dcterms:created xsi:type="dcterms:W3CDTF">2018-01-26T16:12:45Z</dcterms:created>
  <dcterms:modified xsi:type="dcterms:W3CDTF">2018-02-18T22:39:03Z</dcterms:modified>
</cp:coreProperties>
</file>