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0361bfcab1dab/Документы/Uni/СА/L3/"/>
    </mc:Choice>
  </mc:AlternateContent>
  <xr:revisionPtr revIDLastSave="300" documentId="8_{7B11D9A5-D96D-094B-8F04-4F82F40D5660}" xr6:coauthVersionLast="47" xr6:coauthVersionMax="47" xr10:uidLastSave="{748A4AD8-953A-C840-9722-8581560E9B1F}"/>
  <bookViews>
    <workbookView xWindow="0" yWindow="720" windowWidth="29400" windowHeight="18400" activeTab="3" xr2:uid="{A69208F9-551F-304B-9B7F-65B07DD57A2A}"/>
  </bookViews>
  <sheets>
    <sheet name="Первый вариант внешних условий" sheetId="1" r:id="rId1"/>
    <sheet name="Второй вариант внешних условий" sheetId="2" r:id="rId2"/>
    <sheet name="Третий вариант внешних условий" sheetId="3" r:id="rId3"/>
    <sheet name="Матрица выигрыше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C8" i="4"/>
  <c r="B8" i="4"/>
  <c r="F32" i="3"/>
  <c r="F31" i="3"/>
  <c r="F30" i="3"/>
  <c r="H30" i="3" s="1"/>
  <c r="J30" i="3" s="1"/>
  <c r="F27" i="3"/>
  <c r="F26" i="3"/>
  <c r="F25" i="3"/>
  <c r="F22" i="3"/>
  <c r="F21" i="3"/>
  <c r="F20" i="3"/>
  <c r="F17" i="3"/>
  <c r="F16" i="3"/>
  <c r="F15" i="3"/>
  <c r="G12" i="3"/>
  <c r="G11" i="3"/>
  <c r="G10" i="3"/>
  <c r="G9" i="3"/>
  <c r="G9" i="2"/>
  <c r="G10" i="2"/>
  <c r="G11" i="2"/>
  <c r="G12" i="2"/>
  <c r="F32" i="2"/>
  <c r="F31" i="2"/>
  <c r="F30" i="2"/>
  <c r="H30" i="2" s="1"/>
  <c r="J30" i="2" s="1"/>
  <c r="F27" i="2"/>
  <c r="F26" i="2"/>
  <c r="F25" i="2"/>
  <c r="F22" i="2"/>
  <c r="F21" i="2"/>
  <c r="F20" i="2"/>
  <c r="F17" i="2"/>
  <c r="F16" i="2"/>
  <c r="F15" i="2"/>
  <c r="I9" i="3" l="1"/>
  <c r="K12" i="3" s="1"/>
  <c r="K10" i="3"/>
  <c r="K11" i="3"/>
  <c r="I9" i="2"/>
  <c r="K12" i="2" s="1"/>
  <c r="H25" i="3"/>
  <c r="J25" i="3" s="1"/>
  <c r="J31" i="3"/>
  <c r="J32" i="3"/>
  <c r="H20" i="3"/>
  <c r="J20" i="3" s="1"/>
  <c r="K9" i="3"/>
  <c r="H15" i="3"/>
  <c r="J15" i="3" s="1"/>
  <c r="H25" i="2"/>
  <c r="J25" i="2" s="1"/>
  <c r="K11" i="2"/>
  <c r="J31" i="2"/>
  <c r="J32" i="2"/>
  <c r="H20" i="2"/>
  <c r="J22" i="2" s="1"/>
  <c r="H15" i="2"/>
  <c r="J16" i="2" s="1"/>
  <c r="F33" i="1"/>
  <c r="F32" i="1"/>
  <c r="F31" i="1"/>
  <c r="F28" i="1"/>
  <c r="F27" i="1"/>
  <c r="F26" i="1"/>
  <c r="F23" i="1"/>
  <c r="F22" i="1"/>
  <c r="F21" i="1"/>
  <c r="G13" i="1"/>
  <c r="G12" i="1"/>
  <c r="G11" i="1"/>
  <c r="G10" i="1"/>
  <c r="F18" i="1"/>
  <c r="F17" i="1"/>
  <c r="F16" i="1"/>
  <c r="K9" i="2" l="1"/>
  <c r="K10" i="2"/>
  <c r="J27" i="3"/>
  <c r="J26" i="3"/>
  <c r="B35" i="3"/>
  <c r="J21" i="3"/>
  <c r="J22" i="3"/>
  <c r="J17" i="3"/>
  <c r="J16" i="3"/>
  <c r="J27" i="2"/>
  <c r="D35" i="2" s="1"/>
  <c r="J26" i="2"/>
  <c r="J21" i="2"/>
  <c r="J15" i="2"/>
  <c r="J20" i="2"/>
  <c r="B35" i="2" s="1"/>
  <c r="J17" i="2"/>
  <c r="H21" i="1"/>
  <c r="J23" i="1" s="1"/>
  <c r="H16" i="1"/>
  <c r="H31" i="1"/>
  <c r="J33" i="1" s="1"/>
  <c r="H26" i="1"/>
  <c r="I10" i="1"/>
  <c r="K11" i="1" s="1"/>
  <c r="J18" i="1"/>
  <c r="C35" i="3" l="1"/>
  <c r="D35" i="3"/>
  <c r="C35" i="2"/>
  <c r="J32" i="1"/>
  <c r="J31" i="1"/>
  <c r="K12" i="1"/>
  <c r="J22" i="1"/>
  <c r="J21" i="1"/>
  <c r="J26" i="1"/>
  <c r="J28" i="1"/>
  <c r="J27" i="1"/>
  <c r="K13" i="1"/>
  <c r="J17" i="1"/>
  <c r="K10" i="1"/>
  <c r="J16" i="1"/>
  <c r="D36" i="1" l="1"/>
  <c r="C36" i="1"/>
  <c r="B36" i="1"/>
</calcChain>
</file>

<file path=xl/sharedStrings.xml><?xml version="1.0" encoding="utf-8"?>
<sst xmlns="http://schemas.openxmlformats.org/spreadsheetml/2006/main" count="268" uniqueCount="33">
  <si>
    <t>К1</t>
  </si>
  <si>
    <t>К2</t>
  </si>
  <si>
    <t>К3</t>
  </si>
  <si>
    <t>Средние геометрические</t>
  </si>
  <si>
    <t>Сумма</t>
  </si>
  <si>
    <t>Локальные приоритеты</t>
  </si>
  <si>
    <t>Вывод</t>
  </si>
  <si>
    <t>Глобальные приоритеты</t>
  </si>
  <si>
    <t>К1 - основной критерий, К2 - следующий по важности, К3=К4 - менее важные</t>
  </si>
  <si>
    <t>К4</t>
  </si>
  <si>
    <t>Л1</t>
  </si>
  <si>
    <t>Л2</t>
  </si>
  <si>
    <t>Л3</t>
  </si>
  <si>
    <t>Л</t>
  </si>
  <si>
    <t>Линия</t>
  </si>
  <si>
    <t>Производительность, кг/ч</t>
  </si>
  <si>
    <t>Себестоимость пластмассы, ден.ед./кг</t>
  </si>
  <si>
    <t>Время непрерывной работы, ч</t>
  </si>
  <si>
    <t>GЛ1</t>
  </si>
  <si>
    <t>GЛ2</t>
  </si>
  <si>
    <t>GЛ3</t>
  </si>
  <si>
    <t>Линии</t>
  </si>
  <si>
    <t>Внешние условия (вид пластмассы)</t>
  </si>
  <si>
    <t>Для бытовых изделий</t>
  </si>
  <si>
    <t>Техническая обычная</t>
  </si>
  <si>
    <t>Техническая упрочненная</t>
  </si>
  <si>
    <t>Стоимость, тыс.ден.ед.</t>
  </si>
  <si>
    <t>Математические ожидания</t>
  </si>
  <si>
    <t>EЛ1</t>
  </si>
  <si>
    <t>EЛ2</t>
  </si>
  <si>
    <t>EЛ3</t>
  </si>
  <si>
    <t>Вероятности</t>
  </si>
  <si>
    <t>Критерий Байеса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</si>
</sst>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Calibri"/>
      <family val="2"/>
    </font>
    <font>
      <sz val="14"/>
      <color rgb="FF000000"/>
      <name val="TimesNewRomanPSM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2" fontId="2" fillId="0" borderId="0" xfId="0" applyNumberFormat="1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2" fontId="2" fillId="0" borderId="0" xfId="0" applyNumberFormat="1" applyFont="1" applyAlignment="1">
      <alignment horizontal="center" vertical="center" wrapText="1"/>
    </xf>
    <xf numFmtId="12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2" fontId="2" fillId="0" borderId="14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3" fillId="0" borderId="14" xfId="0" applyFont="1" applyBorder="1"/>
    <xf numFmtId="0" fontId="3" fillId="0" borderId="3" xfId="0" applyFont="1" applyBorder="1"/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2" fontId="1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5" xfId="0" applyFont="1" applyBorder="1"/>
    <xf numFmtId="0" fontId="4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2" fontId="2" fillId="0" borderId="12" xfId="0" applyNumberFormat="1" applyFont="1" applyBorder="1" applyAlignment="1">
      <alignment horizontal="center" vertical="center" wrapText="1"/>
    </xf>
    <xf numFmtId="12" fontId="2" fillId="0" borderId="2" xfId="0" applyNumberFormat="1" applyFont="1" applyBorder="1" applyAlignment="1">
      <alignment horizontal="center" vertical="center" wrapText="1"/>
    </xf>
    <xf numFmtId="12" fontId="2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/>
    <xf numFmtId="2" fontId="4" fillId="0" borderId="7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37B-2065-1541-9633-11EB8BC1C0E6}">
  <dimension ref="A1:N37"/>
  <sheetViews>
    <sheetView topLeftCell="A5" workbookViewId="0">
      <selection activeCell="K10" sqref="K10"/>
    </sheetView>
  </sheetViews>
  <sheetFormatPr baseColWidth="10" defaultRowHeight="16"/>
  <cols>
    <col min="1" max="1" width="14.33203125" customWidth="1"/>
    <col min="6" max="7" width="26.33203125" bestFit="1" customWidth="1"/>
    <col min="8" max="8" width="10.83203125" customWidth="1"/>
    <col min="10" max="11" width="25" bestFit="1" customWidth="1"/>
    <col min="12" max="12" width="10.83203125" customWidth="1"/>
  </cols>
  <sheetData>
    <row r="1" spans="1:14" ht="20" thickBot="1">
      <c r="A1" s="50" t="s">
        <v>14</v>
      </c>
      <c r="B1" s="51" t="s">
        <v>10</v>
      </c>
      <c r="C1" s="51" t="s">
        <v>11</v>
      </c>
      <c r="D1" s="51" t="s">
        <v>12</v>
      </c>
      <c r="N1" s="4"/>
    </row>
    <row r="2" spans="1:14" ht="39" thickBot="1">
      <c r="A2" s="52" t="s">
        <v>15</v>
      </c>
      <c r="B2" s="53">
        <v>110</v>
      </c>
      <c r="C2" s="53">
        <v>450</v>
      </c>
      <c r="D2" s="53">
        <v>350</v>
      </c>
      <c r="N2" s="4"/>
    </row>
    <row r="3" spans="1:14" ht="77" thickBot="1">
      <c r="A3" s="52" t="s">
        <v>16</v>
      </c>
      <c r="B3" s="53">
        <v>8</v>
      </c>
      <c r="C3" s="53">
        <v>12</v>
      </c>
      <c r="D3" s="53">
        <v>7</v>
      </c>
      <c r="F3" s="56"/>
      <c r="G3" s="56"/>
      <c r="H3" s="56"/>
      <c r="I3" s="56"/>
      <c r="N3" s="4"/>
    </row>
    <row r="4" spans="1:14" ht="58" thickBot="1">
      <c r="A4" s="52" t="s">
        <v>17</v>
      </c>
      <c r="B4" s="53">
        <v>40</v>
      </c>
      <c r="C4" s="53">
        <v>60</v>
      </c>
      <c r="D4" s="53">
        <v>50</v>
      </c>
      <c r="N4" s="4"/>
    </row>
    <row r="5" spans="1:14" ht="39" thickBot="1">
      <c r="A5" s="52" t="s">
        <v>26</v>
      </c>
      <c r="B5" s="53">
        <v>200</v>
      </c>
      <c r="C5" s="53">
        <v>600</v>
      </c>
      <c r="D5" s="53">
        <v>300</v>
      </c>
      <c r="N5" s="4"/>
    </row>
    <row r="6" spans="1:14" ht="17" thickBot="1">
      <c r="N6" s="4"/>
    </row>
    <row r="7" spans="1:14" ht="19" thickBot="1">
      <c r="A7" s="65" t="s">
        <v>8</v>
      </c>
      <c r="B7" s="66"/>
      <c r="C7" s="66"/>
      <c r="D7" s="66"/>
      <c r="E7" s="66"/>
      <c r="F7" s="66"/>
      <c r="G7" s="67"/>
      <c r="H7" s="4"/>
      <c r="I7" s="4"/>
      <c r="J7" s="4"/>
      <c r="K7" s="4"/>
      <c r="L7" s="4"/>
      <c r="M7" s="4"/>
      <c r="N7" s="4"/>
    </row>
    <row r="8" spans="1:14" ht="17" thickBo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4" ht="18">
      <c r="A9" s="5"/>
      <c r="B9" s="6" t="s">
        <v>0</v>
      </c>
      <c r="C9" s="6" t="s">
        <v>1</v>
      </c>
      <c r="D9" s="6" t="s">
        <v>2</v>
      </c>
      <c r="E9" s="34" t="s">
        <v>9</v>
      </c>
      <c r="F9" s="8"/>
      <c r="G9" s="9" t="s">
        <v>3</v>
      </c>
      <c r="H9" s="8"/>
      <c r="I9" s="9" t="s">
        <v>4</v>
      </c>
      <c r="J9" s="8"/>
      <c r="K9" s="9" t="s">
        <v>5</v>
      </c>
      <c r="L9" s="8"/>
      <c r="M9" s="9" t="s">
        <v>6</v>
      </c>
    </row>
    <row r="10" spans="1:14" ht="18">
      <c r="A10" s="10" t="s">
        <v>0</v>
      </c>
      <c r="B10" s="11">
        <v>1</v>
      </c>
      <c r="C10" s="11">
        <v>3</v>
      </c>
      <c r="D10" s="39">
        <v>5</v>
      </c>
      <c r="E10" s="37">
        <v>5</v>
      </c>
      <c r="F10" s="4"/>
      <c r="G10" s="12">
        <f>GEOMEAN(B10:E10)</f>
        <v>2.942830956382712</v>
      </c>
      <c r="H10" s="13"/>
      <c r="I10" s="12">
        <f>SUM(G10:G13)</f>
        <v>5.2751704656444334</v>
      </c>
      <c r="J10" s="13"/>
      <c r="K10" s="12">
        <f>G10/I10</f>
        <v>0.55786461793954656</v>
      </c>
      <c r="L10" s="13"/>
      <c r="M10" s="14" t="s">
        <v>0</v>
      </c>
    </row>
    <row r="11" spans="1:14" ht="18">
      <c r="A11" s="10" t="s">
        <v>1</v>
      </c>
      <c r="B11" s="15">
        <v>0.33333333333333331</v>
      </c>
      <c r="C11" s="11">
        <v>1</v>
      </c>
      <c r="D11" s="11">
        <v>3</v>
      </c>
      <c r="E11" s="37">
        <v>3</v>
      </c>
      <c r="F11" s="4"/>
      <c r="G11" s="12">
        <f>GEOMEAN(B11:E11)</f>
        <v>1.3160740129524926</v>
      </c>
      <c r="H11" s="13"/>
      <c r="I11" s="12"/>
      <c r="J11" s="13"/>
      <c r="K11" s="12">
        <f>G11/I10</f>
        <v>0.24948464159095499</v>
      </c>
      <c r="L11" s="13"/>
      <c r="M11" s="14" t="s">
        <v>1</v>
      </c>
    </row>
    <row r="12" spans="1:14" ht="18">
      <c r="A12" s="10" t="s">
        <v>2</v>
      </c>
      <c r="B12" s="15">
        <v>0.2</v>
      </c>
      <c r="C12" s="15">
        <v>0.33333333333333331</v>
      </c>
      <c r="D12" s="11">
        <v>1</v>
      </c>
      <c r="E12" s="35">
        <v>1</v>
      </c>
      <c r="F12" s="13"/>
      <c r="G12" s="12">
        <f>GEOMEAN(B12:E12)</f>
        <v>0.50813274815461473</v>
      </c>
      <c r="H12" s="13"/>
      <c r="I12" s="12"/>
      <c r="J12" s="13"/>
      <c r="K12" s="12">
        <f>G12/I10</f>
        <v>9.6325370234749269E-2</v>
      </c>
      <c r="L12" s="13"/>
      <c r="M12" s="14" t="s">
        <v>2</v>
      </c>
    </row>
    <row r="13" spans="1:14" ht="19" thickBot="1">
      <c r="A13" s="36" t="s">
        <v>9</v>
      </c>
      <c r="B13" s="38">
        <v>0.2</v>
      </c>
      <c r="C13" s="38">
        <v>0.33333333333333331</v>
      </c>
      <c r="D13" s="2">
        <v>1</v>
      </c>
      <c r="E13" s="3">
        <v>1</v>
      </c>
      <c r="F13" s="33"/>
      <c r="G13" s="17">
        <f>GEOMEAN(B13:E13)</f>
        <v>0.50813274815461473</v>
      </c>
      <c r="H13" s="17"/>
      <c r="I13" s="18"/>
      <c r="J13" s="17"/>
      <c r="K13" s="17">
        <f>G13/I10</f>
        <v>9.6325370234749269E-2</v>
      </c>
      <c r="L13" s="18"/>
      <c r="M13" s="40" t="s">
        <v>9</v>
      </c>
    </row>
    <row r="14" spans="1:14" ht="17" thickBot="1"/>
    <row r="15" spans="1:14" ht="19">
      <c r="A15" s="19" t="s">
        <v>0</v>
      </c>
      <c r="B15" s="20" t="s">
        <v>10</v>
      </c>
      <c r="C15" s="20" t="s">
        <v>11</v>
      </c>
      <c r="D15" s="21" t="s">
        <v>12</v>
      </c>
      <c r="E15" s="8"/>
      <c r="F15" s="9" t="s">
        <v>3</v>
      </c>
      <c r="G15" s="8"/>
      <c r="H15" s="9" t="s">
        <v>4</v>
      </c>
      <c r="I15" s="8"/>
      <c r="J15" s="9" t="s">
        <v>5</v>
      </c>
      <c r="K15" s="8"/>
      <c r="L15" s="9" t="s">
        <v>6</v>
      </c>
    </row>
    <row r="16" spans="1:14" ht="19">
      <c r="A16" s="22" t="s">
        <v>10</v>
      </c>
      <c r="B16" s="23">
        <v>1</v>
      </c>
      <c r="C16" s="24">
        <v>0.14285714285714285</v>
      </c>
      <c r="D16" s="25">
        <v>0.33333333333333331</v>
      </c>
      <c r="E16" s="4"/>
      <c r="F16" s="12">
        <f>GEOMEAN(B16:D16)</f>
        <v>0.36246012433429736</v>
      </c>
      <c r="G16" s="13"/>
      <c r="H16" s="12">
        <f>SUM(F16:F18)</f>
        <v>4.4769590998246365</v>
      </c>
      <c r="I16" s="13"/>
      <c r="J16" s="12">
        <f>F16/H16</f>
        <v>8.096123199975068E-2</v>
      </c>
      <c r="K16" s="13"/>
      <c r="L16" s="14" t="s">
        <v>11</v>
      </c>
    </row>
    <row r="17" spans="1:14" ht="19">
      <c r="A17" s="22" t="s">
        <v>11</v>
      </c>
      <c r="B17" s="23">
        <v>7</v>
      </c>
      <c r="C17" s="23">
        <v>1</v>
      </c>
      <c r="D17" s="26">
        <v>5</v>
      </c>
      <c r="E17" s="4"/>
      <c r="F17" s="12">
        <f>GEOMEAN(B17:D17)</f>
        <v>3.2710663101885897</v>
      </c>
      <c r="G17" s="13"/>
      <c r="H17" s="12"/>
      <c r="I17" s="13"/>
      <c r="J17" s="12">
        <f>F17/H16</f>
        <v>0.73064467136112954</v>
      </c>
      <c r="K17" s="13"/>
      <c r="L17" s="14" t="s">
        <v>12</v>
      </c>
    </row>
    <row r="18" spans="1:14" ht="20" thickBot="1">
      <c r="A18" s="27" t="s">
        <v>12</v>
      </c>
      <c r="B18" s="28">
        <v>3</v>
      </c>
      <c r="C18" s="29">
        <v>0.2</v>
      </c>
      <c r="D18" s="1">
        <v>1</v>
      </c>
      <c r="E18" s="16"/>
      <c r="F18" s="17">
        <f>GEOMEAN(B18:D18)</f>
        <v>0.84343266530174932</v>
      </c>
      <c r="G18" s="18"/>
      <c r="H18" s="17"/>
      <c r="I18" s="18"/>
      <c r="J18" s="17">
        <f>F18/H16</f>
        <v>0.1883940966391198</v>
      </c>
      <c r="K18" s="18"/>
      <c r="L18" s="18" t="s">
        <v>10</v>
      </c>
      <c r="N18" s="13"/>
    </row>
    <row r="19" spans="1:14" ht="19" thickBot="1">
      <c r="A19" s="22"/>
      <c r="B19" s="23"/>
      <c r="C19" s="23"/>
      <c r="D19" s="28"/>
      <c r="E19" s="32"/>
      <c r="F19" s="41"/>
      <c r="G19" s="32"/>
      <c r="H19" s="41"/>
      <c r="I19" s="32"/>
      <c r="J19" s="41"/>
      <c r="K19" s="42"/>
      <c r="L19" s="43"/>
    </row>
    <row r="20" spans="1:14" ht="19">
      <c r="A20" s="19" t="s">
        <v>1</v>
      </c>
      <c r="B20" s="20" t="s">
        <v>10</v>
      </c>
      <c r="C20" s="20" t="s">
        <v>11</v>
      </c>
      <c r="D20" s="21" t="s">
        <v>12</v>
      </c>
      <c r="E20" s="44"/>
      <c r="F20" s="9" t="s">
        <v>3</v>
      </c>
      <c r="G20" s="13"/>
      <c r="H20" s="9" t="s">
        <v>4</v>
      </c>
      <c r="I20" s="13"/>
      <c r="J20" s="9" t="s">
        <v>5</v>
      </c>
      <c r="K20" s="8"/>
      <c r="L20" s="9" t="s">
        <v>6</v>
      </c>
    </row>
    <row r="21" spans="1:14" ht="19">
      <c r="A21" s="22" t="s">
        <v>10</v>
      </c>
      <c r="B21" s="23">
        <v>1</v>
      </c>
      <c r="C21" s="24">
        <v>4</v>
      </c>
      <c r="D21" s="25">
        <v>0.5</v>
      </c>
      <c r="E21" s="45"/>
      <c r="F21" s="12">
        <f>GEOMEAN(B21:D21)</f>
        <v>1.2599210498948732</v>
      </c>
      <c r="G21" s="13"/>
      <c r="H21" s="12">
        <f>SUM(F21:F23)</f>
        <v>3.7827588897907956</v>
      </c>
      <c r="I21" s="13"/>
      <c r="J21" s="12">
        <f>F21/H21</f>
        <v>0.33306935139198174</v>
      </c>
      <c r="K21" s="13"/>
      <c r="L21" s="14" t="s">
        <v>12</v>
      </c>
    </row>
    <row r="22" spans="1:14" ht="19">
      <c r="A22" s="22" t="s">
        <v>11</v>
      </c>
      <c r="B22" s="24">
        <v>0.25</v>
      </c>
      <c r="C22" s="23">
        <v>1</v>
      </c>
      <c r="D22" s="25">
        <v>0.2</v>
      </c>
      <c r="E22" s="45"/>
      <c r="F22" s="12">
        <f>GEOMEAN(B22:D22)</f>
        <v>0.36840314986403866</v>
      </c>
      <c r="G22" s="13"/>
      <c r="H22" s="12"/>
      <c r="I22" s="13"/>
      <c r="J22" s="12">
        <f>F22/H21</f>
        <v>9.7390069152520867E-2</v>
      </c>
      <c r="K22" s="13"/>
      <c r="L22" s="14" t="s">
        <v>10</v>
      </c>
    </row>
    <row r="23" spans="1:14" ht="20" thickBot="1">
      <c r="A23" s="27" t="s">
        <v>12</v>
      </c>
      <c r="B23" s="29">
        <v>2</v>
      </c>
      <c r="C23" s="29">
        <v>5</v>
      </c>
      <c r="D23" s="1">
        <v>1</v>
      </c>
      <c r="E23" s="46"/>
      <c r="F23" s="17">
        <f>GEOMEAN(B23:D23)</f>
        <v>2.1544346900318838</v>
      </c>
      <c r="G23" s="16"/>
      <c r="H23" s="17"/>
      <c r="I23" s="16"/>
      <c r="J23" s="17">
        <f>F23/H21</f>
        <v>0.56954057945549741</v>
      </c>
      <c r="K23" s="16"/>
      <c r="L23" s="18" t="s">
        <v>11</v>
      </c>
    </row>
    <row r="24" spans="1:14" ht="19" thickBot="1">
      <c r="A24" s="22"/>
      <c r="B24" s="24"/>
      <c r="C24" s="24"/>
      <c r="D24" s="24"/>
      <c r="E24" s="23"/>
      <c r="F24" s="47"/>
      <c r="G24" s="48"/>
      <c r="H24" s="49"/>
      <c r="I24" s="4"/>
      <c r="J24" s="41"/>
      <c r="K24" s="4"/>
      <c r="L24" s="41"/>
      <c r="M24" s="4"/>
    </row>
    <row r="25" spans="1:14" ht="19">
      <c r="A25" s="19" t="s">
        <v>2</v>
      </c>
      <c r="B25" s="20" t="s">
        <v>10</v>
      </c>
      <c r="C25" s="20" t="s">
        <v>11</v>
      </c>
      <c r="D25" s="21" t="s">
        <v>12</v>
      </c>
      <c r="E25" s="20"/>
      <c r="F25" s="9" t="s">
        <v>3</v>
      </c>
      <c r="G25" s="8"/>
      <c r="H25" s="9" t="s">
        <v>4</v>
      </c>
      <c r="I25" s="8"/>
      <c r="J25" s="9" t="s">
        <v>5</v>
      </c>
      <c r="K25" s="8"/>
      <c r="L25" s="9" t="s">
        <v>6</v>
      </c>
    </row>
    <row r="26" spans="1:14" ht="19">
      <c r="A26" s="22" t="s">
        <v>10</v>
      </c>
      <c r="B26" s="23">
        <v>1</v>
      </c>
      <c r="C26" s="24">
        <v>0.14285714285714285</v>
      </c>
      <c r="D26" s="25">
        <v>0.25</v>
      </c>
      <c r="E26" s="24"/>
      <c r="F26" s="12">
        <f>GEOMEAN(B26:D26)</f>
        <v>0.32931687800417475</v>
      </c>
      <c r="G26" s="13"/>
      <c r="H26" s="12">
        <f>SUM(F26:F28)</f>
        <v>4.1888834706835043</v>
      </c>
      <c r="I26" s="13"/>
      <c r="J26" s="12">
        <f>F26/H26</f>
        <v>7.8616863015871813E-2</v>
      </c>
      <c r="K26" s="13"/>
      <c r="L26" s="14" t="s">
        <v>11</v>
      </c>
    </row>
    <row r="27" spans="1:14" ht="19">
      <c r="A27" s="22" t="s">
        <v>11</v>
      </c>
      <c r="B27" s="24">
        <v>7</v>
      </c>
      <c r="C27" s="23">
        <v>1</v>
      </c>
      <c r="D27" s="25">
        <v>3</v>
      </c>
      <c r="E27" s="24"/>
      <c r="F27" s="12">
        <f>GEOMEAN(B27:D27)</f>
        <v>2.7589241763811208</v>
      </c>
      <c r="G27" s="13"/>
      <c r="H27" s="12"/>
      <c r="I27" s="13"/>
      <c r="J27" s="12">
        <f>F27/H26</f>
        <v>0.65862996564355236</v>
      </c>
      <c r="K27" s="13"/>
      <c r="L27" s="14" t="s">
        <v>12</v>
      </c>
      <c r="N27" s="4"/>
    </row>
    <row r="28" spans="1:14" ht="20" thickBot="1">
      <c r="A28" s="27" t="s">
        <v>12</v>
      </c>
      <c r="B28" s="29">
        <v>4</v>
      </c>
      <c r="C28" s="29">
        <v>0.33333333333333331</v>
      </c>
      <c r="D28" s="1">
        <v>1</v>
      </c>
      <c r="E28" s="29"/>
      <c r="F28" s="17">
        <f>GEOMEAN(B28:D28)</f>
        <v>1.1006424162982089</v>
      </c>
      <c r="G28" s="16"/>
      <c r="H28" s="17"/>
      <c r="I28" s="16"/>
      <c r="J28" s="17">
        <f>F28/H26</f>
        <v>0.26275317134057585</v>
      </c>
      <c r="K28" s="16"/>
      <c r="L28" s="18" t="s">
        <v>10</v>
      </c>
      <c r="N28" s="4"/>
    </row>
    <row r="29" spans="1:14" ht="18" customHeight="1" thickBot="1">
      <c r="A29" s="23"/>
      <c r="B29" s="24"/>
      <c r="C29" s="24"/>
      <c r="D29" s="24"/>
      <c r="E29" s="23"/>
      <c r="F29" s="41"/>
      <c r="G29" s="4"/>
      <c r="H29" s="41"/>
      <c r="I29" s="4"/>
      <c r="J29" s="41"/>
      <c r="K29" s="4"/>
      <c r="L29" s="13"/>
      <c r="N29" s="4"/>
    </row>
    <row r="30" spans="1:14" ht="17" customHeight="1">
      <c r="A30" s="19" t="s">
        <v>9</v>
      </c>
      <c r="B30" s="20" t="s">
        <v>10</v>
      </c>
      <c r="C30" s="20" t="s">
        <v>11</v>
      </c>
      <c r="D30" s="21" t="s">
        <v>12</v>
      </c>
      <c r="E30" s="20"/>
      <c r="F30" s="9" t="s">
        <v>3</v>
      </c>
      <c r="G30" s="8"/>
      <c r="H30" s="9" t="s">
        <v>4</v>
      </c>
      <c r="I30" s="8"/>
      <c r="J30" s="9" t="s">
        <v>5</v>
      </c>
      <c r="K30" s="8"/>
      <c r="L30" s="9" t="s">
        <v>6</v>
      </c>
      <c r="N30" s="4"/>
    </row>
    <row r="31" spans="1:14" ht="17" customHeight="1">
      <c r="A31" s="22" t="s">
        <v>10</v>
      </c>
      <c r="B31" s="23">
        <v>1</v>
      </c>
      <c r="C31" s="24">
        <v>8</v>
      </c>
      <c r="D31" s="25">
        <v>4</v>
      </c>
      <c r="E31" s="24"/>
      <c r="F31" s="12">
        <f>GEOMEAN(B31:D31)</f>
        <v>3.1748021039363987</v>
      </c>
      <c r="G31" s="13"/>
      <c r="H31" s="12">
        <f>SUM(F31:F33)</f>
        <v>4.5444212227736269</v>
      </c>
      <c r="I31" s="13"/>
      <c r="J31" s="12">
        <f>F31/H31</f>
        <v>0.69861527976904847</v>
      </c>
      <c r="K31" s="13"/>
      <c r="L31" s="14" t="s">
        <v>10</v>
      </c>
    </row>
    <row r="32" spans="1:14" ht="17" customHeight="1">
      <c r="A32" s="22" t="s">
        <v>11</v>
      </c>
      <c r="B32" s="24">
        <v>0.125</v>
      </c>
      <c r="C32" s="23">
        <v>1</v>
      </c>
      <c r="D32" s="25">
        <v>0.2</v>
      </c>
      <c r="E32" s="24"/>
      <c r="F32" s="12">
        <f>GEOMEAN(B32:D32)</f>
        <v>0.29240177382128663</v>
      </c>
      <c r="G32" s="13"/>
      <c r="H32" s="12"/>
      <c r="I32" s="13"/>
      <c r="J32" s="12">
        <f>F32/H31</f>
        <v>6.4343017402516023E-2</v>
      </c>
      <c r="K32" s="13"/>
      <c r="L32" s="14" t="s">
        <v>12</v>
      </c>
    </row>
    <row r="33" spans="1:13" ht="20" thickBot="1">
      <c r="A33" s="27" t="s">
        <v>12</v>
      </c>
      <c r="B33" s="29">
        <v>0.25</v>
      </c>
      <c r="C33" s="29">
        <v>5</v>
      </c>
      <c r="D33" s="1">
        <v>1</v>
      </c>
      <c r="E33" s="29"/>
      <c r="F33" s="17">
        <f>GEOMEAN(B33:D33)</f>
        <v>1.0772173450159419</v>
      </c>
      <c r="G33" s="16"/>
      <c r="H33" s="17"/>
      <c r="I33" s="16"/>
      <c r="J33" s="17">
        <f>F33/H31</f>
        <v>0.23704170282843559</v>
      </c>
      <c r="K33" s="16"/>
      <c r="L33" s="18" t="s">
        <v>11</v>
      </c>
      <c r="M33" s="4"/>
    </row>
    <row r="34" spans="1:13" ht="38" customHeight="1" thickBot="1">
      <c r="G34" s="4"/>
      <c r="H34" s="4"/>
      <c r="I34" s="4"/>
      <c r="J34" s="4"/>
      <c r="K34" s="4"/>
      <c r="L34" s="4"/>
      <c r="M34" s="4"/>
    </row>
    <row r="35" spans="1:13" ht="18" customHeight="1">
      <c r="A35" s="68" t="s">
        <v>7</v>
      </c>
      <c r="B35" s="6" t="s">
        <v>18</v>
      </c>
      <c r="C35" s="6" t="s">
        <v>19</v>
      </c>
      <c r="D35" s="7" t="s">
        <v>20</v>
      </c>
      <c r="E35" s="11"/>
      <c r="F35" s="11"/>
      <c r="G35" s="4"/>
      <c r="H35" s="4"/>
      <c r="I35" s="4"/>
      <c r="J35" s="4"/>
      <c r="K35" s="4"/>
      <c r="L35" s="4"/>
      <c r="M35" s="4"/>
    </row>
    <row r="36" spans="1:13" ht="17" customHeight="1">
      <c r="A36" s="69"/>
      <c r="B36" s="30">
        <f>J16*K10+J21*K11+J26*K12+J31*K13</f>
        <v>0.20312826842652126</v>
      </c>
      <c r="C36" s="30">
        <f>J17*K10+J22*K11+J27*K12+J32*K13</f>
        <v>0.50153877719711071</v>
      </c>
      <c r="D36" s="31">
        <f>J18*K10+J23*K11+J28*K12+J33*K13</f>
        <v>0.29533295437636814</v>
      </c>
      <c r="E36" s="30"/>
      <c r="F36" s="30"/>
      <c r="G36" s="4"/>
      <c r="H36" s="4"/>
      <c r="I36" s="4"/>
      <c r="J36" s="4"/>
      <c r="K36" s="4"/>
      <c r="L36" s="4"/>
      <c r="M36" s="4"/>
    </row>
    <row r="37" spans="1:13" ht="17" customHeight="1" thickBot="1">
      <c r="A37" s="70"/>
      <c r="B37" s="32"/>
      <c r="C37" s="32"/>
      <c r="D37" s="33"/>
      <c r="E37" s="4"/>
      <c r="F37" s="4"/>
    </row>
  </sheetData>
  <mergeCells count="2">
    <mergeCell ref="A7:G7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14BF-332C-C741-AD87-F31283DACDE2}">
  <dimension ref="A1:M36"/>
  <sheetViews>
    <sheetView topLeftCell="A5" workbookViewId="0">
      <selection activeCell="K9" sqref="K9"/>
    </sheetView>
  </sheetViews>
  <sheetFormatPr baseColWidth="10" defaultRowHeight="16"/>
  <cols>
    <col min="1" max="1" width="14.33203125" customWidth="1"/>
    <col min="6" max="7" width="26.33203125" bestFit="1" customWidth="1"/>
    <col min="10" max="11" width="25" bestFit="1" customWidth="1"/>
  </cols>
  <sheetData>
    <row r="1" spans="1:13" ht="20" thickBot="1">
      <c r="A1" s="50" t="s">
        <v>14</v>
      </c>
      <c r="B1" s="51" t="s">
        <v>10</v>
      </c>
      <c r="C1" s="51" t="s">
        <v>11</v>
      </c>
      <c r="D1" s="51" t="s">
        <v>12</v>
      </c>
    </row>
    <row r="2" spans="1:13" ht="39" thickBot="1">
      <c r="A2" s="52" t="s">
        <v>15</v>
      </c>
      <c r="B2" s="53">
        <v>150</v>
      </c>
      <c r="C2" s="53">
        <v>400</v>
      </c>
      <c r="D2" s="53">
        <v>350</v>
      </c>
    </row>
    <row r="3" spans="1:13" ht="77" thickBot="1">
      <c r="A3" s="52" t="s">
        <v>16</v>
      </c>
      <c r="B3" s="53">
        <v>6</v>
      </c>
      <c r="C3" s="53">
        <v>10</v>
      </c>
      <c r="D3" s="53">
        <v>5</v>
      </c>
    </row>
    <row r="4" spans="1:13" ht="58" thickBot="1">
      <c r="A4" s="52" t="s">
        <v>17</v>
      </c>
      <c r="B4" s="53">
        <v>30</v>
      </c>
      <c r="C4" s="53">
        <v>60</v>
      </c>
      <c r="D4" s="53">
        <v>50</v>
      </c>
    </row>
    <row r="5" spans="1:13" ht="17" thickBot="1"/>
    <row r="6" spans="1:13" ht="19" thickBot="1">
      <c r="A6" s="65" t="s">
        <v>8</v>
      </c>
      <c r="B6" s="66"/>
      <c r="C6" s="66"/>
      <c r="D6" s="66"/>
      <c r="E6" s="66"/>
      <c r="F6" s="66"/>
      <c r="G6" s="67"/>
      <c r="H6" s="4"/>
      <c r="I6" s="4"/>
      <c r="J6" s="4"/>
      <c r="K6" s="4"/>
      <c r="L6" s="4"/>
      <c r="M6" s="4"/>
    </row>
    <row r="7" spans="1:13" ht="17" thickBo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8">
      <c r="A8" s="5"/>
      <c r="B8" s="6" t="s">
        <v>0</v>
      </c>
      <c r="C8" s="6" t="s">
        <v>1</v>
      </c>
      <c r="D8" s="6" t="s">
        <v>2</v>
      </c>
      <c r="E8" s="34" t="s">
        <v>9</v>
      </c>
      <c r="F8" s="8"/>
      <c r="G8" s="9" t="s">
        <v>3</v>
      </c>
      <c r="H8" s="8"/>
      <c r="I8" s="9" t="s">
        <v>4</v>
      </c>
      <c r="J8" s="8"/>
      <c r="K8" s="9" t="s">
        <v>5</v>
      </c>
      <c r="L8" s="8"/>
      <c r="M8" s="9" t="s">
        <v>6</v>
      </c>
    </row>
    <row r="9" spans="1:13" ht="18">
      <c r="A9" s="10" t="s">
        <v>0</v>
      </c>
      <c r="B9" s="11">
        <v>1</v>
      </c>
      <c r="C9" s="11">
        <v>3</v>
      </c>
      <c r="D9" s="39">
        <v>5</v>
      </c>
      <c r="E9" s="37">
        <v>5</v>
      </c>
      <c r="F9" s="4"/>
      <c r="G9" s="12">
        <f>GEOMEAN(B9:E9)</f>
        <v>2.942830956382712</v>
      </c>
      <c r="H9" s="13"/>
      <c r="I9" s="12">
        <f>SUM(G9:G12)</f>
        <v>5.2751704656444334</v>
      </c>
      <c r="J9" s="13"/>
      <c r="K9" s="12">
        <f>G9/I9</f>
        <v>0.55786461793954656</v>
      </c>
      <c r="L9" s="13"/>
      <c r="M9" s="14" t="s">
        <v>0</v>
      </c>
    </row>
    <row r="10" spans="1:13" ht="18">
      <c r="A10" s="10" t="s">
        <v>1</v>
      </c>
      <c r="B10" s="15">
        <v>0.33333333333333331</v>
      </c>
      <c r="C10" s="11">
        <v>1</v>
      </c>
      <c r="D10" s="11">
        <v>3</v>
      </c>
      <c r="E10" s="37">
        <v>3</v>
      </c>
      <c r="F10" s="4"/>
      <c r="G10" s="12">
        <f>GEOMEAN(B10:E10)</f>
        <v>1.3160740129524926</v>
      </c>
      <c r="H10" s="13"/>
      <c r="I10" s="12"/>
      <c r="J10" s="13"/>
      <c r="K10" s="12">
        <f>G10/I9</f>
        <v>0.24948464159095499</v>
      </c>
      <c r="L10" s="13"/>
      <c r="M10" s="14" t="s">
        <v>1</v>
      </c>
    </row>
    <row r="11" spans="1:13" ht="18">
      <c r="A11" s="10" t="s">
        <v>2</v>
      </c>
      <c r="B11" s="15">
        <v>0.2</v>
      </c>
      <c r="C11" s="15">
        <v>0.33333333333333331</v>
      </c>
      <c r="D11" s="11">
        <v>1</v>
      </c>
      <c r="E11" s="35">
        <v>1</v>
      </c>
      <c r="F11" s="13"/>
      <c r="G11" s="12">
        <f>GEOMEAN(B11:E11)</f>
        <v>0.50813274815461473</v>
      </c>
      <c r="H11" s="13"/>
      <c r="I11" s="12"/>
      <c r="J11" s="13"/>
      <c r="K11" s="12">
        <f>G11/I9</f>
        <v>9.6325370234749269E-2</v>
      </c>
      <c r="L11" s="13"/>
      <c r="M11" s="14" t="s">
        <v>2</v>
      </c>
    </row>
    <row r="12" spans="1:13" ht="19" thickBot="1">
      <c r="A12" s="36" t="s">
        <v>9</v>
      </c>
      <c r="B12" s="38">
        <v>0.2</v>
      </c>
      <c r="C12" s="38">
        <v>0.33333333333333331</v>
      </c>
      <c r="D12" s="2">
        <v>1</v>
      </c>
      <c r="E12" s="3">
        <v>1</v>
      </c>
      <c r="F12" s="33"/>
      <c r="G12" s="17">
        <f>GEOMEAN(B12:E12)</f>
        <v>0.50813274815461473</v>
      </c>
      <c r="H12" s="17"/>
      <c r="I12" s="18"/>
      <c r="J12" s="17"/>
      <c r="K12" s="17">
        <f>G12/I9</f>
        <v>9.6325370234749269E-2</v>
      </c>
      <c r="L12" s="18"/>
      <c r="M12" s="40" t="s">
        <v>9</v>
      </c>
    </row>
    <row r="13" spans="1:13" ht="17" thickBot="1"/>
    <row r="14" spans="1:13" ht="19">
      <c r="A14" s="19" t="s">
        <v>0</v>
      </c>
      <c r="B14" s="20" t="s">
        <v>10</v>
      </c>
      <c r="C14" s="20" t="s">
        <v>11</v>
      </c>
      <c r="D14" s="21" t="s">
        <v>12</v>
      </c>
      <c r="E14" s="8"/>
      <c r="F14" s="9" t="s">
        <v>3</v>
      </c>
      <c r="G14" s="8"/>
      <c r="H14" s="9" t="s">
        <v>4</v>
      </c>
      <c r="I14" s="8"/>
      <c r="J14" s="9" t="s">
        <v>5</v>
      </c>
      <c r="K14" s="8"/>
      <c r="L14" s="9" t="s">
        <v>6</v>
      </c>
    </row>
    <row r="15" spans="1:13" ht="19">
      <c r="A15" s="22" t="s">
        <v>10</v>
      </c>
      <c r="B15" s="23">
        <v>1</v>
      </c>
      <c r="C15" s="24">
        <v>0.14285714285714285</v>
      </c>
      <c r="D15" s="25">
        <v>0.2</v>
      </c>
      <c r="E15" s="4"/>
      <c r="F15" s="12">
        <f>GEOMEAN(B15:D15)</f>
        <v>0.30571070873287987</v>
      </c>
      <c r="G15" s="13"/>
      <c r="H15" s="12">
        <f>SUM(F15:F17)</f>
        <v>4.250265986610688</v>
      </c>
      <c r="I15" s="13"/>
      <c r="J15" s="12">
        <f>F15/H15</f>
        <v>7.1927429882256463E-2</v>
      </c>
      <c r="K15" s="13"/>
      <c r="L15" s="14" t="s">
        <v>11</v>
      </c>
    </row>
    <row r="16" spans="1:13" ht="19">
      <c r="A16" s="22" t="s">
        <v>11</v>
      </c>
      <c r="B16" s="23">
        <v>7</v>
      </c>
      <c r="C16" s="23">
        <v>1</v>
      </c>
      <c r="D16" s="26">
        <v>3</v>
      </c>
      <c r="E16" s="4"/>
      <c r="F16" s="12">
        <f>GEOMEAN(B16:D16)</f>
        <v>2.7589241763811208</v>
      </c>
      <c r="G16" s="13"/>
      <c r="H16" s="12"/>
      <c r="I16" s="13"/>
      <c r="J16" s="12">
        <f>F16/H15</f>
        <v>0.6491180046313253</v>
      </c>
      <c r="K16" s="13"/>
      <c r="L16" s="14" t="s">
        <v>12</v>
      </c>
    </row>
    <row r="17" spans="1:13" ht="20" thickBot="1">
      <c r="A17" s="27" t="s">
        <v>12</v>
      </c>
      <c r="B17" s="28">
        <v>5</v>
      </c>
      <c r="C17" s="29">
        <v>0.33333333333333331</v>
      </c>
      <c r="D17" s="1">
        <v>1</v>
      </c>
      <c r="E17" s="16"/>
      <c r="F17" s="17">
        <f>GEOMEAN(B17:D17)</f>
        <v>1.1856311014966876</v>
      </c>
      <c r="G17" s="18"/>
      <c r="H17" s="17"/>
      <c r="I17" s="18"/>
      <c r="J17" s="17">
        <f>F17/H15</f>
        <v>0.27895456548641834</v>
      </c>
      <c r="K17" s="18"/>
      <c r="L17" s="18" t="s">
        <v>10</v>
      </c>
    </row>
    <row r="18" spans="1:13" ht="19" thickBot="1">
      <c r="A18" s="22"/>
      <c r="B18" s="23"/>
      <c r="C18" s="23"/>
      <c r="D18" s="28"/>
      <c r="E18" s="32"/>
      <c r="F18" s="41"/>
      <c r="G18" s="32"/>
      <c r="H18" s="41"/>
      <c r="I18" s="32"/>
      <c r="J18" s="41"/>
      <c r="K18" s="42"/>
      <c r="L18" s="43"/>
    </row>
    <row r="19" spans="1:13" ht="19">
      <c r="A19" s="19" t="s">
        <v>1</v>
      </c>
      <c r="B19" s="20" t="s">
        <v>10</v>
      </c>
      <c r="C19" s="20" t="s">
        <v>11</v>
      </c>
      <c r="D19" s="21" t="s">
        <v>12</v>
      </c>
      <c r="E19" s="44"/>
      <c r="F19" s="9" t="s">
        <v>3</v>
      </c>
      <c r="G19" s="13"/>
      <c r="H19" s="9" t="s">
        <v>4</v>
      </c>
      <c r="I19" s="13"/>
      <c r="J19" s="9" t="s">
        <v>5</v>
      </c>
      <c r="K19" s="8"/>
      <c r="L19" s="9" t="s">
        <v>6</v>
      </c>
    </row>
    <row r="20" spans="1:13" ht="19">
      <c r="A20" s="22" t="s">
        <v>10</v>
      </c>
      <c r="B20" s="23">
        <v>1</v>
      </c>
      <c r="C20" s="24">
        <v>6</v>
      </c>
      <c r="D20" s="25">
        <v>0.5</v>
      </c>
      <c r="E20" s="45"/>
      <c r="F20" s="12">
        <f>GEOMEAN(B20:D20)</f>
        <v>1.4422495703074083</v>
      </c>
      <c r="G20" s="13"/>
      <c r="H20" s="12">
        <f>SUM(F20:F22)</f>
        <v>4.1400766258150323</v>
      </c>
      <c r="I20" s="13"/>
      <c r="J20" s="12">
        <f>F20/H20</f>
        <v>0.34836301369747746</v>
      </c>
      <c r="K20" s="13"/>
      <c r="L20" s="14" t="s">
        <v>12</v>
      </c>
    </row>
    <row r="21" spans="1:13" ht="19">
      <c r="A21" s="22" t="s">
        <v>11</v>
      </c>
      <c r="B21" s="24">
        <v>0.16666666666666666</v>
      </c>
      <c r="C21" s="23">
        <v>1</v>
      </c>
      <c r="D21" s="25">
        <v>0.14285714285714285</v>
      </c>
      <c r="E21" s="45"/>
      <c r="F21" s="12">
        <f>GEOMEAN(B21:D21)</f>
        <v>0.287684791332394</v>
      </c>
      <c r="G21" s="13"/>
      <c r="H21" s="12"/>
      <c r="I21" s="13"/>
      <c r="J21" s="12">
        <f>F21/H20</f>
        <v>6.9487793906654854E-2</v>
      </c>
      <c r="K21" s="13"/>
      <c r="L21" s="14" t="s">
        <v>10</v>
      </c>
    </row>
    <row r="22" spans="1:13" ht="20" thickBot="1">
      <c r="A22" s="27" t="s">
        <v>12</v>
      </c>
      <c r="B22" s="29">
        <v>2</v>
      </c>
      <c r="C22" s="29">
        <v>7</v>
      </c>
      <c r="D22" s="1">
        <v>1</v>
      </c>
      <c r="E22" s="46"/>
      <c r="F22" s="17">
        <f>GEOMEAN(B22:D22)</f>
        <v>2.4101422641752301</v>
      </c>
      <c r="G22" s="16"/>
      <c r="H22" s="17"/>
      <c r="I22" s="16"/>
      <c r="J22" s="17">
        <f>F22/H20</f>
        <v>0.58214919239586771</v>
      </c>
      <c r="K22" s="16"/>
      <c r="L22" s="18" t="s">
        <v>11</v>
      </c>
    </row>
    <row r="23" spans="1:13" ht="19" thickBot="1">
      <c r="A23" s="22"/>
      <c r="B23" s="24"/>
      <c r="C23" s="24"/>
      <c r="D23" s="24"/>
      <c r="E23" s="23"/>
      <c r="F23" s="47"/>
      <c r="G23" s="48"/>
      <c r="H23" s="49"/>
      <c r="I23" s="4"/>
      <c r="J23" s="41"/>
      <c r="K23" s="4"/>
      <c r="L23" s="41"/>
      <c r="M23" s="4"/>
    </row>
    <row r="24" spans="1:13" ht="19">
      <c r="A24" s="19" t="s">
        <v>2</v>
      </c>
      <c r="B24" s="20" t="s">
        <v>10</v>
      </c>
      <c r="C24" s="20" t="s">
        <v>11</v>
      </c>
      <c r="D24" s="21" t="s">
        <v>12</v>
      </c>
      <c r="E24" s="20"/>
      <c r="F24" s="9" t="s">
        <v>3</v>
      </c>
      <c r="G24" s="8"/>
      <c r="H24" s="9" t="s">
        <v>4</v>
      </c>
      <c r="I24" s="8"/>
      <c r="J24" s="9" t="s">
        <v>5</v>
      </c>
      <c r="K24" s="8"/>
      <c r="L24" s="9" t="s">
        <v>6</v>
      </c>
    </row>
    <row r="25" spans="1:13" ht="19">
      <c r="A25" s="22" t="s">
        <v>10</v>
      </c>
      <c r="B25" s="23">
        <v>1</v>
      </c>
      <c r="C25" s="24">
        <v>0.14285714285714285</v>
      </c>
      <c r="D25" s="25">
        <v>0.2</v>
      </c>
      <c r="E25" s="24"/>
      <c r="F25" s="12">
        <f>GEOMEAN(B25:D25)</f>
        <v>0.30571070873287987</v>
      </c>
      <c r="G25" s="13"/>
      <c r="H25" s="12">
        <f>SUM(F25:F27)</f>
        <v>4.250265986610688</v>
      </c>
      <c r="I25" s="13"/>
      <c r="J25" s="12">
        <f>F25/H25</f>
        <v>7.1927429882256463E-2</v>
      </c>
      <c r="K25" s="13"/>
      <c r="L25" s="14" t="s">
        <v>11</v>
      </c>
    </row>
    <row r="26" spans="1:13" ht="19">
      <c r="A26" s="22" t="s">
        <v>11</v>
      </c>
      <c r="B26" s="24">
        <v>7</v>
      </c>
      <c r="C26" s="23">
        <v>1</v>
      </c>
      <c r="D26" s="25">
        <v>3</v>
      </c>
      <c r="E26" s="24"/>
      <c r="F26" s="12">
        <f>GEOMEAN(B26:D26)</f>
        <v>2.7589241763811208</v>
      </c>
      <c r="G26" s="13"/>
      <c r="H26" s="12"/>
      <c r="I26" s="13"/>
      <c r="J26" s="12">
        <f>F26/H25</f>
        <v>0.6491180046313253</v>
      </c>
      <c r="K26" s="13"/>
      <c r="L26" s="14" t="s">
        <v>12</v>
      </c>
    </row>
    <row r="27" spans="1:13" ht="20" thickBot="1">
      <c r="A27" s="27" t="s">
        <v>12</v>
      </c>
      <c r="B27" s="29">
        <v>5</v>
      </c>
      <c r="C27" s="29">
        <v>0.33333333333333331</v>
      </c>
      <c r="D27" s="1">
        <v>1</v>
      </c>
      <c r="E27" s="29"/>
      <c r="F27" s="17">
        <f>GEOMEAN(B27:D27)</f>
        <v>1.1856311014966876</v>
      </c>
      <c r="G27" s="16"/>
      <c r="H27" s="17"/>
      <c r="I27" s="16"/>
      <c r="J27" s="17">
        <f>F27/H25</f>
        <v>0.27895456548641834</v>
      </c>
      <c r="K27" s="16"/>
      <c r="L27" s="18" t="s">
        <v>10</v>
      </c>
    </row>
    <row r="28" spans="1:13" ht="17" customHeight="1" thickBot="1">
      <c r="A28" s="23"/>
      <c r="B28" s="24"/>
      <c r="C28" s="24"/>
      <c r="D28" s="24"/>
      <c r="E28" s="23"/>
      <c r="F28" s="41"/>
      <c r="G28" s="4"/>
      <c r="H28" s="41"/>
      <c r="I28" s="4"/>
      <c r="J28" s="41"/>
      <c r="K28" s="4"/>
      <c r="L28" s="13"/>
    </row>
    <row r="29" spans="1:13" ht="17" customHeight="1">
      <c r="A29" s="19" t="s">
        <v>9</v>
      </c>
      <c r="B29" s="20" t="s">
        <v>10</v>
      </c>
      <c r="C29" s="20" t="s">
        <v>11</v>
      </c>
      <c r="D29" s="21" t="s">
        <v>12</v>
      </c>
      <c r="E29" s="20"/>
      <c r="F29" s="9" t="s">
        <v>3</v>
      </c>
      <c r="G29" s="8"/>
      <c r="H29" s="9" t="s">
        <v>4</v>
      </c>
      <c r="I29" s="8"/>
      <c r="J29" s="9" t="s">
        <v>5</v>
      </c>
      <c r="K29" s="8"/>
      <c r="L29" s="9" t="s">
        <v>6</v>
      </c>
    </row>
    <row r="30" spans="1:13" ht="19">
      <c r="A30" s="22" t="s">
        <v>10</v>
      </c>
      <c r="B30" s="23">
        <v>1</v>
      </c>
      <c r="C30" s="24">
        <v>8</v>
      </c>
      <c r="D30" s="25">
        <v>4</v>
      </c>
      <c r="E30" s="24"/>
      <c r="F30" s="12">
        <f>GEOMEAN(B30:D30)</f>
        <v>3.1748021039363987</v>
      </c>
      <c r="G30" s="13"/>
      <c r="H30" s="12">
        <f>SUM(F30:F32)</f>
        <v>4.5444212227736269</v>
      </c>
      <c r="I30" s="13"/>
      <c r="J30" s="12">
        <f>F30/H30</f>
        <v>0.69861527976904847</v>
      </c>
      <c r="K30" s="13"/>
      <c r="L30" s="14" t="s">
        <v>10</v>
      </c>
    </row>
    <row r="31" spans="1:13" ht="19">
      <c r="A31" s="22" t="s">
        <v>11</v>
      </c>
      <c r="B31" s="24">
        <v>0.125</v>
      </c>
      <c r="C31" s="23">
        <v>1</v>
      </c>
      <c r="D31" s="25">
        <v>0.2</v>
      </c>
      <c r="E31" s="24"/>
      <c r="F31" s="12">
        <f>GEOMEAN(B31:D31)</f>
        <v>0.29240177382128663</v>
      </c>
      <c r="G31" s="13"/>
      <c r="H31" s="12"/>
      <c r="I31" s="13"/>
      <c r="J31" s="12">
        <f>F31/H30</f>
        <v>6.4343017402516023E-2</v>
      </c>
      <c r="K31" s="13"/>
      <c r="L31" s="14" t="s">
        <v>12</v>
      </c>
    </row>
    <row r="32" spans="1:13" ht="20" thickBot="1">
      <c r="A32" s="27" t="s">
        <v>12</v>
      </c>
      <c r="B32" s="29">
        <v>0.25</v>
      </c>
      <c r="C32" s="29">
        <v>5</v>
      </c>
      <c r="D32" s="1">
        <v>1</v>
      </c>
      <c r="E32" s="29"/>
      <c r="F32" s="17">
        <f>GEOMEAN(B32:D32)</f>
        <v>1.0772173450159419</v>
      </c>
      <c r="G32" s="16"/>
      <c r="H32" s="17"/>
      <c r="I32" s="16"/>
      <c r="J32" s="17">
        <f>F32/H30</f>
        <v>0.23704170282843559</v>
      </c>
      <c r="K32" s="16"/>
      <c r="L32" s="18" t="s">
        <v>11</v>
      </c>
      <c r="M32" s="4"/>
    </row>
    <row r="33" spans="1:13" ht="17" thickBot="1">
      <c r="G33" s="4"/>
      <c r="H33" s="4"/>
      <c r="I33" s="4"/>
      <c r="J33" s="4"/>
      <c r="K33" s="4"/>
      <c r="L33" s="4"/>
      <c r="M33" s="4"/>
    </row>
    <row r="34" spans="1:13" ht="18">
      <c r="A34" s="68" t="s">
        <v>7</v>
      </c>
      <c r="B34" s="6" t="s">
        <v>18</v>
      </c>
      <c r="C34" s="6" t="s">
        <v>19</v>
      </c>
      <c r="D34" s="7" t="s">
        <v>20</v>
      </c>
      <c r="E34" s="11"/>
      <c r="F34" s="11"/>
      <c r="G34" s="4"/>
      <c r="H34" s="4"/>
      <c r="I34" s="4"/>
      <c r="J34" s="4"/>
      <c r="K34" s="4"/>
      <c r="L34" s="4"/>
      <c r="M34" s="4"/>
    </row>
    <row r="35" spans="1:13" ht="18">
      <c r="A35" s="69"/>
      <c r="B35" s="30">
        <f>J15*K9+J20*K10+J25*K11+J30*K12</f>
        <v>0.20125980159534748</v>
      </c>
      <c r="C35" s="30">
        <f>J16*K9+J21*K10+J26*K11+J31*K12</f>
        <v>0.44818050210455534</v>
      </c>
      <c r="D35" s="31">
        <f>J17*K9+J22*K10+J27*K11+J32*K12</f>
        <v>0.35055969630009726</v>
      </c>
      <c r="E35" s="30"/>
      <c r="F35" s="30"/>
      <c r="G35" s="4"/>
      <c r="H35" s="4"/>
      <c r="I35" s="4"/>
      <c r="J35" s="4"/>
      <c r="K35" s="4"/>
      <c r="L35" s="4"/>
      <c r="M35" s="4"/>
    </row>
    <row r="36" spans="1:13" ht="17" thickBot="1">
      <c r="A36" s="70"/>
      <c r="B36" s="32"/>
      <c r="C36" s="32"/>
      <c r="D36" s="33"/>
      <c r="E36" s="4"/>
      <c r="F36" s="4"/>
    </row>
  </sheetData>
  <mergeCells count="2">
    <mergeCell ref="A6:G6"/>
    <mergeCell ref="A34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25E8-43C6-E344-9A3C-C19AB2D95A09}">
  <dimension ref="A1:M36"/>
  <sheetViews>
    <sheetView topLeftCell="A4" workbookViewId="0">
      <selection activeCell="F9" sqref="F9"/>
    </sheetView>
  </sheetViews>
  <sheetFormatPr baseColWidth="10" defaultRowHeight="16"/>
  <cols>
    <col min="1" max="1" width="14.33203125" customWidth="1"/>
    <col min="6" max="7" width="26.33203125" bestFit="1" customWidth="1"/>
    <col min="10" max="11" width="25" bestFit="1" customWidth="1"/>
  </cols>
  <sheetData>
    <row r="1" spans="1:13" ht="20" thickBot="1">
      <c r="A1" s="50" t="s">
        <v>14</v>
      </c>
      <c r="B1" s="51" t="s">
        <v>10</v>
      </c>
      <c r="C1" s="51" t="s">
        <v>11</v>
      </c>
      <c r="D1" s="51" t="s">
        <v>12</v>
      </c>
    </row>
    <row r="2" spans="1:13" ht="39" thickBot="1">
      <c r="A2" s="52" t="s">
        <v>15</v>
      </c>
      <c r="B2" s="53">
        <v>100</v>
      </c>
      <c r="C2" s="53">
        <v>350</v>
      </c>
      <c r="D2" s="53">
        <v>300</v>
      </c>
    </row>
    <row r="3" spans="1:13" ht="77" thickBot="1">
      <c r="A3" s="52" t="s">
        <v>16</v>
      </c>
      <c r="B3" s="53">
        <v>10</v>
      </c>
      <c r="C3" s="53">
        <v>12</v>
      </c>
      <c r="D3" s="53">
        <v>8</v>
      </c>
    </row>
    <row r="4" spans="1:13" ht="58" thickBot="1">
      <c r="A4" s="52" t="s">
        <v>17</v>
      </c>
      <c r="B4" s="53">
        <v>20</v>
      </c>
      <c r="C4" s="53">
        <v>40</v>
      </c>
      <c r="D4" s="53">
        <v>40</v>
      </c>
    </row>
    <row r="5" spans="1:13" ht="17" thickBot="1"/>
    <row r="6" spans="1:13" ht="19" thickBot="1">
      <c r="A6" s="65" t="s">
        <v>8</v>
      </c>
      <c r="B6" s="66"/>
      <c r="C6" s="66"/>
      <c r="D6" s="66"/>
      <c r="E6" s="66"/>
      <c r="F6" s="66"/>
      <c r="G6" s="67"/>
      <c r="H6" s="4"/>
      <c r="I6" s="4"/>
      <c r="J6" s="4"/>
      <c r="K6" s="4"/>
      <c r="L6" s="4"/>
      <c r="M6" s="4"/>
    </row>
    <row r="7" spans="1:13" ht="17" thickBo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8">
      <c r="A8" s="5"/>
      <c r="B8" s="6" t="s">
        <v>0</v>
      </c>
      <c r="C8" s="6" t="s">
        <v>1</v>
      </c>
      <c r="D8" s="6" t="s">
        <v>2</v>
      </c>
      <c r="E8" s="34" t="s">
        <v>9</v>
      </c>
      <c r="F8" s="8"/>
      <c r="G8" s="9" t="s">
        <v>3</v>
      </c>
      <c r="H8" s="8"/>
      <c r="I8" s="9" t="s">
        <v>4</v>
      </c>
      <c r="J8" s="8"/>
      <c r="K8" s="9" t="s">
        <v>5</v>
      </c>
      <c r="L8" s="8"/>
      <c r="M8" s="9" t="s">
        <v>6</v>
      </c>
    </row>
    <row r="9" spans="1:13" ht="18">
      <c r="A9" s="10" t="s">
        <v>0</v>
      </c>
      <c r="B9" s="11">
        <v>1</v>
      </c>
      <c r="C9" s="11">
        <v>3</v>
      </c>
      <c r="D9" s="39">
        <v>5</v>
      </c>
      <c r="E9" s="37">
        <v>5</v>
      </c>
      <c r="F9" s="4"/>
      <c r="G9" s="12">
        <f>GEOMEAN(B9:E9)</f>
        <v>2.942830956382712</v>
      </c>
      <c r="H9" s="13"/>
      <c r="I9" s="12">
        <f>SUM(G9:G12)</f>
        <v>5.2751704656444334</v>
      </c>
      <c r="J9" s="13"/>
      <c r="K9" s="12">
        <f>G9/I9</f>
        <v>0.55786461793954656</v>
      </c>
      <c r="L9" s="13"/>
      <c r="M9" s="14" t="s">
        <v>0</v>
      </c>
    </row>
    <row r="10" spans="1:13" ht="18">
      <c r="A10" s="10" t="s">
        <v>1</v>
      </c>
      <c r="B10" s="15">
        <v>0.33333333333333331</v>
      </c>
      <c r="C10" s="11">
        <v>1</v>
      </c>
      <c r="D10" s="11">
        <v>3</v>
      </c>
      <c r="E10" s="37">
        <v>3</v>
      </c>
      <c r="F10" s="4"/>
      <c r="G10" s="12">
        <f>GEOMEAN(B10:E10)</f>
        <v>1.3160740129524926</v>
      </c>
      <c r="H10" s="13"/>
      <c r="I10" s="12"/>
      <c r="J10" s="13"/>
      <c r="K10" s="12">
        <f>G10/I9</f>
        <v>0.24948464159095499</v>
      </c>
      <c r="L10" s="13"/>
      <c r="M10" s="14" t="s">
        <v>1</v>
      </c>
    </row>
    <row r="11" spans="1:13" ht="18">
      <c r="A11" s="10" t="s">
        <v>2</v>
      </c>
      <c r="B11" s="15">
        <v>0.2</v>
      </c>
      <c r="C11" s="15">
        <v>0.33333333333333331</v>
      </c>
      <c r="D11" s="11">
        <v>1</v>
      </c>
      <c r="E11" s="35">
        <v>1</v>
      </c>
      <c r="F11" s="13"/>
      <c r="G11" s="12">
        <f>GEOMEAN(B11:E11)</f>
        <v>0.50813274815461473</v>
      </c>
      <c r="H11" s="13"/>
      <c r="I11" s="12"/>
      <c r="J11" s="13"/>
      <c r="K11" s="12">
        <f>G11/I9</f>
        <v>9.6325370234749269E-2</v>
      </c>
      <c r="L11" s="13"/>
      <c r="M11" s="14" t="s">
        <v>2</v>
      </c>
    </row>
    <row r="12" spans="1:13" ht="19" thickBot="1">
      <c r="A12" s="36" t="s">
        <v>9</v>
      </c>
      <c r="B12" s="38">
        <v>0.2</v>
      </c>
      <c r="C12" s="38">
        <v>0.33333333333333331</v>
      </c>
      <c r="D12" s="2">
        <v>1</v>
      </c>
      <c r="E12" s="3">
        <v>1</v>
      </c>
      <c r="F12" s="33"/>
      <c r="G12" s="17">
        <f>GEOMEAN(B12:E12)</f>
        <v>0.50813274815461473</v>
      </c>
      <c r="H12" s="17"/>
      <c r="I12" s="18"/>
      <c r="J12" s="17"/>
      <c r="K12" s="17">
        <f>G12/I9</f>
        <v>9.6325370234749269E-2</v>
      </c>
      <c r="L12" s="18"/>
      <c r="M12" s="40" t="s">
        <v>9</v>
      </c>
    </row>
    <row r="13" spans="1:13" ht="17" thickBot="1"/>
    <row r="14" spans="1:13" ht="19">
      <c r="A14" s="19" t="s">
        <v>0</v>
      </c>
      <c r="B14" s="20" t="s">
        <v>10</v>
      </c>
      <c r="C14" s="20" t="s">
        <v>11</v>
      </c>
      <c r="D14" s="21" t="s">
        <v>12</v>
      </c>
      <c r="E14" s="8"/>
      <c r="F14" s="9" t="s">
        <v>3</v>
      </c>
      <c r="G14" s="8"/>
      <c r="H14" s="9" t="s">
        <v>4</v>
      </c>
      <c r="I14" s="8"/>
      <c r="J14" s="9" t="s">
        <v>5</v>
      </c>
      <c r="K14" s="8"/>
      <c r="L14" s="9" t="s">
        <v>6</v>
      </c>
    </row>
    <row r="15" spans="1:13" ht="19">
      <c r="A15" s="22" t="s">
        <v>10</v>
      </c>
      <c r="B15" s="23">
        <v>1</v>
      </c>
      <c r="C15" s="24">
        <v>0.125</v>
      </c>
      <c r="D15" s="25">
        <v>0.16666666666666666</v>
      </c>
      <c r="E15" s="4"/>
      <c r="F15" s="12">
        <f>GEOMEAN(B15:D15)</f>
        <v>0.27516060407455223</v>
      </c>
      <c r="G15" s="13"/>
      <c r="H15" s="12">
        <f>SUM(F15:F17)</f>
        <v>4.4195807945842418</v>
      </c>
      <c r="I15" s="13"/>
      <c r="J15" s="12">
        <f>F15/H15</f>
        <v>6.2259435196146719E-2</v>
      </c>
      <c r="K15" s="13"/>
      <c r="L15" s="14" t="s">
        <v>11</v>
      </c>
    </row>
    <row r="16" spans="1:13" ht="19">
      <c r="A16" s="22" t="s">
        <v>11</v>
      </c>
      <c r="B16" s="23">
        <v>8</v>
      </c>
      <c r="C16" s="23">
        <v>1</v>
      </c>
      <c r="D16" s="26">
        <v>3</v>
      </c>
      <c r="E16" s="4"/>
      <c r="F16" s="12">
        <f>GEOMEAN(B16:D16)</f>
        <v>2.8844991406148166</v>
      </c>
      <c r="G16" s="13"/>
      <c r="H16" s="12"/>
      <c r="I16" s="13"/>
      <c r="J16" s="12">
        <f>F16/H15</f>
        <v>0.65266351599443195</v>
      </c>
      <c r="K16" s="13"/>
      <c r="L16" s="14" t="s">
        <v>12</v>
      </c>
    </row>
    <row r="17" spans="1:13" ht="20" thickBot="1">
      <c r="A17" s="27" t="s">
        <v>12</v>
      </c>
      <c r="B17" s="28">
        <v>6</v>
      </c>
      <c r="C17" s="29">
        <v>0.33333333333333331</v>
      </c>
      <c r="D17" s="1">
        <v>1</v>
      </c>
      <c r="E17" s="16"/>
      <c r="F17" s="17">
        <f>GEOMEAN(B17:D17)</f>
        <v>1.2599210498948732</v>
      </c>
      <c r="G17" s="18"/>
      <c r="H17" s="17"/>
      <c r="I17" s="18"/>
      <c r="J17" s="17">
        <f>F17/H15</f>
        <v>0.28507704880942136</v>
      </c>
      <c r="K17" s="18"/>
      <c r="L17" s="18" t="s">
        <v>10</v>
      </c>
    </row>
    <row r="18" spans="1:13" ht="19" thickBot="1">
      <c r="A18" s="22"/>
      <c r="B18" s="23"/>
      <c r="C18" s="23"/>
      <c r="D18" s="28"/>
      <c r="E18" s="32"/>
      <c r="F18" s="41"/>
      <c r="G18" s="32"/>
      <c r="H18" s="41"/>
      <c r="I18" s="32"/>
      <c r="J18" s="41"/>
      <c r="K18" s="42"/>
      <c r="L18" s="43"/>
    </row>
    <row r="19" spans="1:13" ht="19">
      <c r="A19" s="19" t="s">
        <v>1</v>
      </c>
      <c r="B19" s="20" t="s">
        <v>10</v>
      </c>
      <c r="C19" s="20" t="s">
        <v>11</v>
      </c>
      <c r="D19" s="21" t="s">
        <v>12</v>
      </c>
      <c r="E19" s="44"/>
      <c r="F19" s="9" t="s">
        <v>3</v>
      </c>
      <c r="G19" s="13"/>
      <c r="H19" s="9" t="s">
        <v>4</v>
      </c>
      <c r="I19" s="13"/>
      <c r="J19" s="9" t="s">
        <v>5</v>
      </c>
      <c r="K19" s="8"/>
      <c r="L19" s="9" t="s">
        <v>6</v>
      </c>
    </row>
    <row r="20" spans="1:13" ht="19">
      <c r="A20" s="22" t="s">
        <v>10</v>
      </c>
      <c r="B20" s="23">
        <v>1</v>
      </c>
      <c r="C20" s="24">
        <v>3</v>
      </c>
      <c r="D20" s="25">
        <v>0.33333333333333331</v>
      </c>
      <c r="E20" s="45"/>
      <c r="F20" s="12">
        <f>GEOMEAN(B20:D20)</f>
        <v>1</v>
      </c>
      <c r="G20" s="13"/>
      <c r="H20" s="12">
        <f>SUM(F20:F22)</f>
        <v>3.8716922073686968</v>
      </c>
      <c r="I20" s="13"/>
      <c r="J20" s="12">
        <f>F20/H20</f>
        <v>0.25828499437449498</v>
      </c>
      <c r="K20" s="13"/>
      <c r="L20" s="14" t="s">
        <v>12</v>
      </c>
    </row>
    <row r="21" spans="1:13" ht="19">
      <c r="A21" s="22" t="s">
        <v>11</v>
      </c>
      <c r="B21" s="24">
        <v>0.33333333333333331</v>
      </c>
      <c r="C21" s="23">
        <v>1</v>
      </c>
      <c r="D21" s="25">
        <v>0.2</v>
      </c>
      <c r="E21" s="45"/>
      <c r="F21" s="12">
        <f>GEOMEAN(B21:D21)</f>
        <v>0.40548013303822666</v>
      </c>
      <c r="G21" s="13"/>
      <c r="H21" s="12"/>
      <c r="I21" s="13"/>
      <c r="J21" s="12">
        <f>F21/H20</f>
        <v>0.10472943388074786</v>
      </c>
      <c r="K21" s="13"/>
      <c r="L21" s="14" t="s">
        <v>10</v>
      </c>
    </row>
    <row r="22" spans="1:13" ht="20" thickBot="1">
      <c r="A22" s="27" t="s">
        <v>12</v>
      </c>
      <c r="B22" s="29">
        <v>3</v>
      </c>
      <c r="C22" s="29">
        <v>5</v>
      </c>
      <c r="D22" s="1">
        <v>1</v>
      </c>
      <c r="E22" s="46"/>
      <c r="F22" s="17">
        <f>GEOMEAN(B22:D22)</f>
        <v>2.4662120743304699</v>
      </c>
      <c r="G22" s="16"/>
      <c r="H22" s="17"/>
      <c r="I22" s="16"/>
      <c r="J22" s="17">
        <f>F22/H20</f>
        <v>0.63698557174475712</v>
      </c>
      <c r="K22" s="16"/>
      <c r="L22" s="18" t="s">
        <v>11</v>
      </c>
    </row>
    <row r="23" spans="1:13" ht="19" thickBot="1">
      <c r="A23" s="22"/>
      <c r="B23" s="24"/>
      <c r="C23" s="24"/>
      <c r="D23" s="24"/>
      <c r="E23" s="23"/>
      <c r="F23" s="47"/>
      <c r="G23" s="48"/>
      <c r="H23" s="49"/>
      <c r="I23" s="4"/>
      <c r="J23" s="41"/>
      <c r="K23" s="4"/>
      <c r="L23" s="41"/>
      <c r="M23" s="4"/>
    </row>
    <row r="24" spans="1:13" ht="19">
      <c r="A24" s="19" t="s">
        <v>2</v>
      </c>
      <c r="B24" s="20" t="s">
        <v>10</v>
      </c>
      <c r="C24" s="20" t="s">
        <v>11</v>
      </c>
      <c r="D24" s="21" t="s">
        <v>12</v>
      </c>
      <c r="E24" s="20"/>
      <c r="F24" s="9" t="s">
        <v>3</v>
      </c>
      <c r="G24" s="8"/>
      <c r="H24" s="9" t="s">
        <v>4</v>
      </c>
      <c r="I24" s="8"/>
      <c r="J24" s="9" t="s">
        <v>5</v>
      </c>
      <c r="K24" s="8"/>
      <c r="L24" s="9" t="s">
        <v>6</v>
      </c>
    </row>
    <row r="25" spans="1:13" ht="19">
      <c r="A25" s="22" t="s">
        <v>10</v>
      </c>
      <c r="B25" s="23">
        <v>1</v>
      </c>
      <c r="C25" s="24">
        <v>0.2</v>
      </c>
      <c r="D25" s="25">
        <v>0.2</v>
      </c>
      <c r="E25" s="24"/>
      <c r="F25" s="12">
        <f>GEOMEAN(B25:D25)</f>
        <v>0.3419951893353394</v>
      </c>
      <c r="G25" s="13"/>
      <c r="H25" s="12">
        <f>SUM(F25:F27)</f>
        <v>3.7619470826887333</v>
      </c>
      <c r="I25" s="13"/>
      <c r="J25" s="12">
        <f>F25/H25</f>
        <v>9.0909090909090912E-2</v>
      </c>
      <c r="K25" s="13"/>
      <c r="L25" s="14" t="s">
        <v>13</v>
      </c>
    </row>
    <row r="26" spans="1:13" ht="19">
      <c r="A26" s="22" t="s">
        <v>11</v>
      </c>
      <c r="B26" s="24">
        <v>5</v>
      </c>
      <c r="C26" s="23">
        <v>1</v>
      </c>
      <c r="D26" s="25">
        <v>1</v>
      </c>
      <c r="E26" s="24"/>
      <c r="F26" s="12">
        <f>GEOMEAN(B26:D26)</f>
        <v>1.7099759466766968</v>
      </c>
      <c r="G26" s="13"/>
      <c r="H26" s="12"/>
      <c r="I26" s="13"/>
      <c r="J26" s="12">
        <f>F26/H25</f>
        <v>0.45454545454545453</v>
      </c>
      <c r="K26" s="13"/>
      <c r="L26" s="14" t="s">
        <v>13</v>
      </c>
    </row>
    <row r="27" spans="1:13" ht="20" thickBot="1">
      <c r="A27" s="27" t="s">
        <v>12</v>
      </c>
      <c r="B27" s="29">
        <v>5</v>
      </c>
      <c r="C27" s="29">
        <v>1</v>
      </c>
      <c r="D27" s="1">
        <v>1</v>
      </c>
      <c r="E27" s="29"/>
      <c r="F27" s="17">
        <f>GEOMEAN(B27:D27)</f>
        <v>1.7099759466766968</v>
      </c>
      <c r="G27" s="16"/>
      <c r="H27" s="17"/>
      <c r="I27" s="16"/>
      <c r="J27" s="17">
        <f>F27/H25</f>
        <v>0.45454545454545453</v>
      </c>
      <c r="K27" s="16"/>
      <c r="L27" s="18" t="s">
        <v>13</v>
      </c>
    </row>
    <row r="28" spans="1:13" ht="19" thickBot="1">
      <c r="A28" s="23"/>
      <c r="B28" s="24"/>
      <c r="C28" s="24"/>
      <c r="D28" s="24"/>
      <c r="E28" s="23"/>
      <c r="F28" s="41"/>
      <c r="G28" s="4"/>
      <c r="H28" s="41"/>
      <c r="I28" s="4"/>
      <c r="J28" s="41"/>
      <c r="K28" s="4"/>
      <c r="L28" s="13"/>
    </row>
    <row r="29" spans="1:13" ht="19">
      <c r="A29" s="19" t="s">
        <v>9</v>
      </c>
      <c r="B29" s="20" t="s">
        <v>10</v>
      </c>
      <c r="C29" s="20" t="s">
        <v>11</v>
      </c>
      <c r="D29" s="21" t="s">
        <v>12</v>
      </c>
      <c r="E29" s="20"/>
      <c r="F29" s="9" t="s">
        <v>3</v>
      </c>
      <c r="G29" s="8"/>
      <c r="H29" s="9" t="s">
        <v>4</v>
      </c>
      <c r="I29" s="8"/>
      <c r="J29" s="9" t="s">
        <v>5</v>
      </c>
      <c r="K29" s="8"/>
      <c r="L29" s="9" t="s">
        <v>6</v>
      </c>
    </row>
    <row r="30" spans="1:13" ht="19">
      <c r="A30" s="22" t="s">
        <v>10</v>
      </c>
      <c r="B30" s="23">
        <v>1</v>
      </c>
      <c r="C30" s="24">
        <v>8</v>
      </c>
      <c r="D30" s="25">
        <v>4</v>
      </c>
      <c r="E30" s="24"/>
      <c r="F30" s="12">
        <f>GEOMEAN(B30:D30)</f>
        <v>3.1748021039363987</v>
      </c>
      <c r="G30" s="13"/>
      <c r="H30" s="12">
        <f>SUM(F30:F32)</f>
        <v>4.5444212227736269</v>
      </c>
      <c r="I30" s="13"/>
      <c r="J30" s="12">
        <f>F30/H30</f>
        <v>0.69861527976904847</v>
      </c>
      <c r="K30" s="13"/>
      <c r="L30" s="14" t="s">
        <v>10</v>
      </c>
    </row>
    <row r="31" spans="1:13" ht="19">
      <c r="A31" s="22" t="s">
        <v>11</v>
      </c>
      <c r="B31" s="24">
        <v>0.125</v>
      </c>
      <c r="C31" s="23">
        <v>1</v>
      </c>
      <c r="D31" s="25">
        <v>0.2</v>
      </c>
      <c r="E31" s="24"/>
      <c r="F31" s="12">
        <f>GEOMEAN(B31:D31)</f>
        <v>0.29240177382128663</v>
      </c>
      <c r="G31" s="13"/>
      <c r="H31" s="12"/>
      <c r="I31" s="13"/>
      <c r="J31" s="12">
        <f>F31/H30</f>
        <v>6.4343017402516023E-2</v>
      </c>
      <c r="K31" s="13"/>
      <c r="L31" s="14" t="s">
        <v>12</v>
      </c>
    </row>
    <row r="32" spans="1:13" ht="20" thickBot="1">
      <c r="A32" s="27" t="s">
        <v>12</v>
      </c>
      <c r="B32" s="29">
        <v>0.25</v>
      </c>
      <c r="C32" s="29">
        <v>5</v>
      </c>
      <c r="D32" s="1">
        <v>1</v>
      </c>
      <c r="E32" s="29"/>
      <c r="F32" s="17">
        <f>GEOMEAN(B32:D32)</f>
        <v>1.0772173450159419</v>
      </c>
      <c r="G32" s="16"/>
      <c r="H32" s="17"/>
      <c r="I32" s="16"/>
      <c r="J32" s="17">
        <f>F32/H30</f>
        <v>0.23704170282843559</v>
      </c>
      <c r="K32" s="16"/>
      <c r="L32" s="18" t="s">
        <v>11</v>
      </c>
      <c r="M32" s="4"/>
    </row>
    <row r="33" spans="1:13" ht="17" thickBot="1">
      <c r="G33" s="4"/>
      <c r="H33" s="4"/>
      <c r="I33" s="4"/>
      <c r="J33" s="4"/>
      <c r="K33" s="4"/>
      <c r="L33" s="4"/>
      <c r="M33" s="4"/>
    </row>
    <row r="34" spans="1:13" ht="18">
      <c r="A34" s="68" t="s">
        <v>7</v>
      </c>
      <c r="B34" s="6" t="s">
        <v>18</v>
      </c>
      <c r="C34" s="6" t="s">
        <v>19</v>
      </c>
      <c r="D34" s="7" t="s">
        <v>20</v>
      </c>
      <c r="E34" s="11"/>
      <c r="F34" s="11"/>
      <c r="G34" s="4"/>
      <c r="H34" s="4"/>
      <c r="I34" s="4"/>
      <c r="J34" s="4"/>
      <c r="K34" s="4"/>
      <c r="L34" s="4"/>
      <c r="M34" s="4"/>
    </row>
    <row r="35" spans="1:13" ht="18">
      <c r="A35" s="69"/>
      <c r="B35" s="30">
        <f>J15*K9+J20*K10+J25*K11+J30*K12</f>
        <v>0.17522170259360226</v>
      </c>
      <c r="C35" s="30">
        <f>J16*K9+J21*K10+J26*K11+J31*K12</f>
        <v>0.44020839244000848</v>
      </c>
      <c r="D35" s="31">
        <f>J17*K9+J22*K10+J27*K11+J32*K12</f>
        <v>0.38456990496638938</v>
      </c>
      <c r="E35" s="30"/>
      <c r="F35" s="30"/>
      <c r="G35" s="4"/>
      <c r="H35" s="4"/>
      <c r="I35" s="4"/>
      <c r="J35" s="4"/>
      <c r="K35" s="4"/>
      <c r="L35" s="4"/>
      <c r="M35" s="4"/>
    </row>
    <row r="36" spans="1:13" ht="17" thickBot="1">
      <c r="A36" s="70"/>
      <c r="B36" s="32"/>
      <c r="C36" s="32"/>
      <c r="D36" s="33"/>
      <c r="E36" s="4"/>
      <c r="F36" s="4"/>
    </row>
  </sheetData>
  <mergeCells count="2">
    <mergeCell ref="A6:G6"/>
    <mergeCell ref="A34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E19B-5F07-D34C-9A4C-DD5CD49971B9}">
  <dimension ref="A1:H9"/>
  <sheetViews>
    <sheetView tabSelected="1" workbookViewId="0">
      <selection activeCell="K10" sqref="K10"/>
    </sheetView>
  </sheetViews>
  <sheetFormatPr baseColWidth="10" defaultRowHeight="16"/>
  <cols>
    <col min="1" max="1" width="11.5" customWidth="1"/>
    <col min="2" max="3" width="14" customWidth="1"/>
    <col min="4" max="4" width="14" bestFit="1" customWidth="1"/>
  </cols>
  <sheetData>
    <row r="1" spans="1:8" ht="19" thickBot="1">
      <c r="A1" s="71" t="s">
        <v>21</v>
      </c>
      <c r="B1" s="71" t="s">
        <v>22</v>
      </c>
      <c r="C1" s="71"/>
      <c r="D1" s="72"/>
      <c r="E1" s="55"/>
    </row>
    <row r="2" spans="1:8" ht="53" customHeight="1">
      <c r="A2" s="71"/>
      <c r="B2" s="56" t="s">
        <v>23</v>
      </c>
      <c r="C2" s="56" t="s">
        <v>24</v>
      </c>
      <c r="D2" s="57" t="s">
        <v>25</v>
      </c>
      <c r="E2" s="55"/>
      <c r="F2" s="73" t="s">
        <v>31</v>
      </c>
      <c r="G2" s="76"/>
      <c r="H2" s="77"/>
    </row>
    <row r="3" spans="1:8" ht="19" thickBot="1">
      <c r="A3" s="54" t="s">
        <v>10</v>
      </c>
      <c r="B3" s="56">
        <v>0.2</v>
      </c>
      <c r="C3" s="56">
        <v>0.2</v>
      </c>
      <c r="D3" s="57">
        <v>0.18</v>
      </c>
      <c r="E3" s="55"/>
      <c r="F3" s="59">
        <v>0.4</v>
      </c>
      <c r="G3" s="58">
        <v>0.4</v>
      </c>
      <c r="H3" s="53">
        <v>0.2</v>
      </c>
    </row>
    <row r="4" spans="1:8" ht="19" thickBot="1">
      <c r="A4" s="54" t="s">
        <v>11</v>
      </c>
      <c r="B4" s="56">
        <v>0.5</v>
      </c>
      <c r="C4" s="56">
        <v>0.45</v>
      </c>
      <c r="D4" s="57">
        <v>0.44</v>
      </c>
      <c r="E4" s="55"/>
    </row>
    <row r="5" spans="1:8" ht="19" thickBot="1">
      <c r="A5" s="2" t="s">
        <v>12</v>
      </c>
      <c r="B5" s="58">
        <v>0.3</v>
      </c>
      <c r="C5" s="58">
        <v>0.35</v>
      </c>
      <c r="D5" s="53">
        <v>0.38</v>
      </c>
      <c r="E5" s="55"/>
      <c r="F5" s="64" t="s">
        <v>6</v>
      </c>
      <c r="G5" s="78" t="s">
        <v>32</v>
      </c>
      <c r="H5" s="79"/>
    </row>
    <row r="6" spans="1:8" ht="17" thickBot="1"/>
    <row r="7" spans="1:8" ht="18" customHeight="1">
      <c r="A7" s="73" t="s">
        <v>27</v>
      </c>
      <c r="B7" s="60" t="s">
        <v>28</v>
      </c>
      <c r="C7" s="60" t="s">
        <v>29</v>
      </c>
      <c r="D7" s="61" t="s">
        <v>30</v>
      </c>
    </row>
    <row r="8" spans="1:8" ht="18">
      <c r="A8" s="74"/>
      <c r="B8" s="54">
        <f>SUMPRODUCT(F3:H3,B3:D3)</f>
        <v>0.19600000000000004</v>
      </c>
      <c r="C8" s="54">
        <f>SUMPRODUCT(F3:H3,B4:D4)</f>
        <v>0.46800000000000003</v>
      </c>
      <c r="D8" s="37">
        <f>SUMPRODUCT(F3:H3,B5:D5)</f>
        <v>0.33600000000000002</v>
      </c>
    </row>
    <row r="9" spans="1:8" ht="17" thickBot="1">
      <c r="A9" s="75"/>
      <c r="B9" s="62"/>
      <c r="C9" s="62"/>
      <c r="D9" s="63"/>
    </row>
  </sheetData>
  <mergeCells count="5">
    <mergeCell ref="A1:A2"/>
    <mergeCell ref="B1:D1"/>
    <mergeCell ref="A7:A9"/>
    <mergeCell ref="F2:H2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Первый вариант внешних условий</vt:lpstr>
      <vt:lpstr>Второй вариант внешних условий</vt:lpstr>
      <vt:lpstr>Третий вариант внешних условий</vt:lpstr>
      <vt:lpstr>Матрица выигрышей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Альхимович</dc:creator>
  <cp:lastModifiedBy>Нина Альхимович</cp:lastModifiedBy>
  <dcterms:created xsi:type="dcterms:W3CDTF">2024-03-04T21:38:07Z</dcterms:created>
  <dcterms:modified xsi:type="dcterms:W3CDTF">2024-03-19T06:04:28Z</dcterms:modified>
</cp:coreProperties>
</file>