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D:\Sneha\MY THINGS\_DATA SCIENCE\Revision\Excel Rev\"/>
    </mc:Choice>
  </mc:AlternateContent>
  <xr:revisionPtr revIDLastSave="0" documentId="13_ncr:1_{09A1596E-B035-4A9C-AD88-FDEA01F7DEA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ta" sheetId="9" r:id="rId1"/>
    <sheet name="Label Encoding" sheetId="10" r:id="rId2"/>
    <sheet name="Analysis" sheetId="14" r:id="rId3"/>
    <sheet name="Dashboard" sheetId="15" r:id="rId4"/>
  </sheets>
  <definedNames>
    <definedName name="_xlnm._FilterDatabase" localSheetId="1" hidden="1">'Label Encoding'!$C$2:$G$2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4" l="1"/>
  <c r="F34" i="14"/>
  <c r="F31" i="14"/>
  <c r="F28" i="14"/>
  <c r="F25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23" i="14"/>
  <c r="E15" i="14"/>
  <c r="E14" i="14"/>
  <c r="E17" i="14" l="1"/>
  <c r="M12" i="15" s="1"/>
  <c r="E18" i="14" l="1"/>
  <c r="M21" i="15" s="1"/>
</calcChain>
</file>

<file path=xl/sharedStrings.xml><?xml version="1.0" encoding="utf-8"?>
<sst xmlns="http://schemas.openxmlformats.org/spreadsheetml/2006/main" count="215" uniqueCount="69">
  <si>
    <t>Product</t>
  </si>
  <si>
    <t>Price</t>
  </si>
  <si>
    <t>Capacity</t>
  </si>
  <si>
    <t>Connectivity</t>
  </si>
  <si>
    <t xml:space="preserve">Gen </t>
  </si>
  <si>
    <t>16GB</t>
  </si>
  <si>
    <t>Wifi</t>
  </si>
  <si>
    <t>Mini</t>
  </si>
  <si>
    <t>Previous</t>
  </si>
  <si>
    <t>32GB</t>
  </si>
  <si>
    <t>Current</t>
  </si>
  <si>
    <t>Air</t>
  </si>
  <si>
    <t>64GB</t>
  </si>
  <si>
    <t>Cellular</t>
  </si>
  <si>
    <t>128GB</t>
  </si>
  <si>
    <t>Pro</t>
  </si>
  <si>
    <t>16GB Wifi Mini 2</t>
  </si>
  <si>
    <t>32GB Wifi Mini 2</t>
  </si>
  <si>
    <t>16GB Wifi Mini 4</t>
  </si>
  <si>
    <t>64GB Wifi Mini 4</t>
  </si>
  <si>
    <t>16GB Cellular Air</t>
  </si>
  <si>
    <t>128GB Wifi Mini 4</t>
  </si>
  <si>
    <t>32GB Cellular Air</t>
  </si>
  <si>
    <t>128GB Wifi Air 2</t>
  </si>
  <si>
    <t>16GB Wifi Air</t>
  </si>
  <si>
    <t>32GB Wifi Air</t>
  </si>
  <si>
    <t>32GB Wifi Pro</t>
  </si>
  <si>
    <t>128GB Wifi Pro</t>
  </si>
  <si>
    <t>Sl.No</t>
  </si>
  <si>
    <t>current</t>
  </si>
  <si>
    <t>16GB Wifi Air 2</t>
  </si>
  <si>
    <t>16GB Cellular Mini 4</t>
  </si>
  <si>
    <t>64 GB Wifi 2</t>
  </si>
  <si>
    <t>3263 Cellular Mini 2</t>
  </si>
  <si>
    <t>64GB Cellular Mini 4</t>
  </si>
  <si>
    <t>16GB Cellular Air 2</t>
  </si>
  <si>
    <t>128GB Cellular Mini 4</t>
  </si>
  <si>
    <t>64GB Cellular Air 2</t>
  </si>
  <si>
    <t>128GB Cellular Air 2</t>
  </si>
  <si>
    <t xml:space="preserve">128 GB Cellular pro </t>
  </si>
  <si>
    <t>Connection</t>
  </si>
  <si>
    <t>Gen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</si>
  <si>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</si>
  <si>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</si>
  <si>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</si>
  <si>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</si>
  <si>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</si>
  <si>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</si>
  <si>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</si>
  <si>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</si>
  <si>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</si>
  <si>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Observation</t>
  </si>
  <si>
    <t>Predicted Price</t>
  </si>
  <si>
    <t>Residuals</t>
  </si>
  <si>
    <t>in Dollars</t>
  </si>
  <si>
    <t>in INR</t>
  </si>
  <si>
    <t>Generation</t>
  </si>
  <si>
    <t>Expected Price in $</t>
  </si>
  <si>
    <t>Expected Price in INR</t>
  </si>
  <si>
    <t>Model</t>
  </si>
  <si>
    <t>Sq. Residuals</t>
  </si>
  <si>
    <t>Mean Sq. Error</t>
  </si>
  <si>
    <t>RMSE</t>
  </si>
  <si>
    <t>Avg. Actual Values</t>
  </si>
  <si>
    <t>%</t>
  </si>
  <si>
    <t>Error in Prediction %</t>
  </si>
  <si>
    <t>iPad Price Prediction Engine</t>
  </si>
  <si>
    <t>Model Building</t>
  </si>
  <si>
    <t>Calculation of Root 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</si>
</sst>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9" fontId="0" fillId="0" borderId="0" xfId="3" applyFon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0" fontId="8" fillId="4" borderId="0" xfId="0" applyFont="1" applyFill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2" fontId="10" fillId="0" borderId="4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7" xfId="0" applyNumberFormat="1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7" fillId="5" borderId="7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 applyAlignment="1"/>
    <xf numFmtId="0" fontId="11" fillId="0" borderId="0" xfId="0" applyFont="1"/>
    <xf numFmtId="0" fontId="11" fillId="2" borderId="0" xfId="0" applyFont="1" applyFill="1"/>
    <xf numFmtId="0" fontId="1" fillId="0" borderId="10" xfId="0" applyFont="1" applyBorder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660918</xdr:colOff>
      <xdr:row>1</xdr:row>
      <xdr:rowOff>0</xdr:rowOff>
    </xdr:from>
    <xdr:to>
      <xdr:col>17</xdr:col>
      <xdr:colOff>136072</xdr:colOff>
      <xdr:row>7</xdr:row>
      <xdr:rowOff>29158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0134A5-80F1-66A2-8675-B32C40BF17A4}"/>
            </a:ext>
          </a:extLst>
        </xdr:cNvPr>
        <xdr:cNvSpPr txBox="1"/>
      </xdr:nvSpPr>
      <xdr:spPr>
        <a:xfrm>
          <a:off x="8951556" y="204107"/>
          <a:ext cx="2925536" cy="1253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Problem Statement</a:t>
          </a:r>
          <a:r>
            <a:rPr lang="en-IN" sz="1100" b="1" u="sng" baseline="0"/>
            <a:t> :</a:t>
          </a:r>
        </a:p>
        <a:p>
          <a:endParaRPr lang="en-IN" sz="1100" b="1" u="sng" baseline="0"/>
        </a:p>
        <a:p>
          <a:r>
            <a:rPr lang="en-IN" sz="1100" b="0" u="none"/>
            <a:t>Build a</a:t>
          </a:r>
          <a:r>
            <a:rPr lang="en-IN" sz="1100" b="0" u="none" baseline="0"/>
            <a:t> model </a:t>
          </a:r>
          <a:r>
            <a:rPr lang="en-IN" sz="1100" b="0" u="none"/>
            <a:t>which predicts the price of an iPad based on the specification chosen</a:t>
          </a:r>
          <a:r>
            <a:rPr lang="en-IN" sz="1100" b="0" u="none" baseline="0"/>
            <a:t> </a:t>
          </a:r>
          <a:r>
            <a:rPr lang="en-IN" sz="1100" b="0" u="none"/>
            <a:t>by the customers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200025</xdr:rowOff>
    </xdr:from>
    <xdr:to>
      <xdr:col>8</xdr:col>
      <xdr:colOff>38100</xdr:colOff>
      <xdr:row>5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E4FF2-7E24-008A-8E3D-1EA9AD27AF0D}"/>
                </a:ext>
              </a:extLst>
            </xdr:cNvPr>
            <xdr:cNvSpPr txBox="1"/>
          </xdr:nvSpPr>
          <xdr:spPr>
            <a:xfrm>
              <a:off x="2695575" y="400050"/>
              <a:ext cx="3629025" cy="609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 u="sng"/>
                <a:t>Analysis</a:t>
              </a:r>
              <a:r>
                <a:rPr lang="en-IN" sz="1100" b="1" u="sng" baseline="0"/>
                <a:t> :</a:t>
              </a:r>
            </a:p>
            <a:p>
              <a:endParaRPr lang="en-IN" sz="1100" b="0" u="none" baseline="0"/>
            </a:p>
            <a:p>
              <a14:m>
                <m:oMath xmlns:m="http://schemas.openxmlformats.org/officeDocument/2006/math">
                  <m:sSup>
                    <m:sSupPr>
                      <m:ctrlPr>
                        <a:rPr lang="en-IN" sz="1100" b="0" i="1" u="none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IN" sz="1100" b="0" i="1" u="none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p>
                      <m:r>
                        <a:rPr lang="en-IN" sz="1100" b="0" i="1" u="none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IN" sz="1100" b="0" u="none" baseline="0"/>
                <a:t> =  93% &gt; 50% , therefore the model can be expected.</a:t>
              </a:r>
              <a:endParaRPr lang="en-IN" sz="1100" b="0" u="none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DE4FF2-7E24-008A-8E3D-1EA9AD27AF0D}"/>
                </a:ext>
              </a:extLst>
            </xdr:cNvPr>
            <xdr:cNvSpPr txBox="1"/>
          </xdr:nvSpPr>
          <xdr:spPr>
            <a:xfrm>
              <a:off x="2695575" y="400050"/>
              <a:ext cx="3629025" cy="609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 u="sng"/>
                <a:t>Analysis</a:t>
              </a:r>
              <a:r>
                <a:rPr lang="en-IN" sz="1100" b="1" u="sng" baseline="0"/>
                <a:t> :</a:t>
              </a:r>
            </a:p>
            <a:p>
              <a:endParaRPr lang="en-IN" sz="1100" b="0" u="none" baseline="0"/>
            </a:p>
            <a:p>
              <a:r>
                <a:rPr lang="en-IN" sz="1100" b="0" i="0" u="none" baseline="0">
                  <a:latin typeface="Cambria Math" panose="02040503050406030204" pitchFamily="18" charset="0"/>
                </a:rPr>
                <a:t>𝑅^2</a:t>
              </a:r>
              <a:r>
                <a:rPr lang="en-IN" sz="1100" b="0" u="none" baseline="0"/>
                <a:t> =  93% &gt; 50% , therefore the model can be expected.</a:t>
              </a:r>
              <a:endParaRPr lang="en-IN" sz="1100" b="0" u="none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0AC6-7FFA-43A7-9FF6-C60611460173}">
  <dimension ref="A1:L24"/>
  <sheetViews>
    <sheetView tabSelected="1" topLeftCell="B1" zoomScale="98" zoomScaleNormal="98" workbookViewId="0">
      <selection activeCell="Q11" sqref="Q11"/>
    </sheetView>
  </sheetViews>
  <sheetFormatPr defaultRowHeight="15.75" x14ac:dyDescent="0.25"/>
  <cols>
    <col min="1" max="1" width="5.375" bestFit="1" customWidth="1"/>
    <col min="2" max="2" width="18.875" bestFit="1" customWidth="1"/>
    <col min="3" max="3" width="5.125" bestFit="1" customWidth="1"/>
    <col min="4" max="4" width="6.625" bestFit="1" customWidth="1"/>
    <col min="5" max="5" width="8.125" bestFit="1" customWidth="1"/>
    <col min="6" max="6" width="11.625" bestFit="1" customWidth="1"/>
    <col min="7" max="7" width="7.75" bestFit="1" customWidth="1"/>
  </cols>
  <sheetData>
    <row r="1" spans="1:12" x14ac:dyDescent="0.25">
      <c r="A1" s="4" t="s">
        <v>28</v>
      </c>
      <c r="B1" s="3" t="s">
        <v>0</v>
      </c>
      <c r="C1" s="4" t="s">
        <v>1</v>
      </c>
      <c r="D1" s="4" t="s">
        <v>59</v>
      </c>
      <c r="E1" s="4" t="s">
        <v>2</v>
      </c>
      <c r="F1" s="4" t="s">
        <v>3</v>
      </c>
      <c r="G1" s="4" t="s">
        <v>4</v>
      </c>
    </row>
    <row r="2" spans="1:12" x14ac:dyDescent="0.25">
      <c r="A2" s="2">
        <v>1</v>
      </c>
      <c r="B2" s="1" t="s">
        <v>16</v>
      </c>
      <c r="C2" s="2">
        <v>279</v>
      </c>
      <c r="D2" s="2" t="s">
        <v>7</v>
      </c>
      <c r="E2" s="2" t="s">
        <v>5</v>
      </c>
      <c r="F2" s="2" t="s">
        <v>6</v>
      </c>
      <c r="G2" s="2" t="s">
        <v>8</v>
      </c>
      <c r="I2" s="4" t="s">
        <v>59</v>
      </c>
      <c r="K2" s="4" t="s">
        <v>2</v>
      </c>
    </row>
    <row r="3" spans="1:12" x14ac:dyDescent="0.25">
      <c r="A3" s="2">
        <v>2</v>
      </c>
      <c r="B3" s="1" t="s">
        <v>17</v>
      </c>
      <c r="C3" s="2">
        <v>379</v>
      </c>
      <c r="D3" s="2" t="s">
        <v>7</v>
      </c>
      <c r="E3" s="2" t="s">
        <v>9</v>
      </c>
      <c r="F3" s="2" t="s">
        <v>6</v>
      </c>
      <c r="G3" s="2" t="s">
        <v>8</v>
      </c>
      <c r="I3" s="2" t="s">
        <v>7</v>
      </c>
      <c r="J3">
        <v>1</v>
      </c>
      <c r="K3" s="2" t="s">
        <v>5</v>
      </c>
      <c r="L3">
        <v>1</v>
      </c>
    </row>
    <row r="4" spans="1:12" x14ac:dyDescent="0.25">
      <c r="A4" s="2">
        <v>3</v>
      </c>
      <c r="B4" s="1" t="s">
        <v>18</v>
      </c>
      <c r="C4" s="2">
        <v>399</v>
      </c>
      <c r="D4" s="2" t="s">
        <v>7</v>
      </c>
      <c r="E4" s="2" t="s">
        <v>5</v>
      </c>
      <c r="F4" s="2" t="s">
        <v>6</v>
      </c>
      <c r="G4" s="2" t="s">
        <v>10</v>
      </c>
      <c r="I4" s="2" t="s">
        <v>11</v>
      </c>
      <c r="J4">
        <v>2</v>
      </c>
      <c r="K4" s="2" t="s">
        <v>9</v>
      </c>
      <c r="L4">
        <v>2</v>
      </c>
    </row>
    <row r="5" spans="1:12" x14ac:dyDescent="0.25">
      <c r="A5" s="2">
        <v>4</v>
      </c>
      <c r="B5" s="1" t="s">
        <v>24</v>
      </c>
      <c r="C5" s="2">
        <v>399</v>
      </c>
      <c r="D5" s="2" t="s">
        <v>11</v>
      </c>
      <c r="E5" s="2" t="s">
        <v>5</v>
      </c>
      <c r="F5" s="2" t="s">
        <v>6</v>
      </c>
      <c r="G5" s="2" t="s">
        <v>8</v>
      </c>
      <c r="I5" s="2" t="s">
        <v>15</v>
      </c>
      <c r="J5">
        <v>3</v>
      </c>
      <c r="K5" s="2" t="s">
        <v>12</v>
      </c>
      <c r="L5">
        <v>3</v>
      </c>
    </row>
    <row r="6" spans="1:12" x14ac:dyDescent="0.25">
      <c r="A6" s="2">
        <v>5</v>
      </c>
      <c r="B6" s="1" t="s">
        <v>16</v>
      </c>
      <c r="C6" s="2">
        <v>409</v>
      </c>
      <c r="D6" s="2" t="s">
        <v>7</v>
      </c>
      <c r="E6" s="2" t="s">
        <v>5</v>
      </c>
      <c r="F6" s="2" t="s">
        <v>6</v>
      </c>
      <c r="G6" s="2" t="s">
        <v>8</v>
      </c>
      <c r="K6" s="2" t="s">
        <v>14</v>
      </c>
      <c r="L6">
        <v>4</v>
      </c>
    </row>
    <row r="7" spans="1:12" x14ac:dyDescent="0.25">
      <c r="A7" s="2">
        <v>6</v>
      </c>
      <c r="B7" s="1" t="s">
        <v>19</v>
      </c>
      <c r="C7" s="2">
        <v>499</v>
      </c>
      <c r="D7" s="2" t="s">
        <v>7</v>
      </c>
      <c r="E7" s="2" t="s">
        <v>12</v>
      </c>
      <c r="F7" s="2" t="s">
        <v>6</v>
      </c>
      <c r="G7" s="2" t="s">
        <v>10</v>
      </c>
    </row>
    <row r="8" spans="1:12" x14ac:dyDescent="0.25">
      <c r="A8" s="2">
        <v>7</v>
      </c>
      <c r="B8" s="1" t="s">
        <v>25</v>
      </c>
      <c r="C8" s="2">
        <v>499</v>
      </c>
      <c r="D8" s="2" t="s">
        <v>11</v>
      </c>
      <c r="E8" s="2" t="s">
        <v>9</v>
      </c>
      <c r="F8" s="2" t="s">
        <v>6</v>
      </c>
      <c r="G8" s="2" t="s">
        <v>8</v>
      </c>
      <c r="I8" s="4" t="s">
        <v>3</v>
      </c>
      <c r="K8" s="4" t="s">
        <v>4</v>
      </c>
    </row>
    <row r="9" spans="1:12" x14ac:dyDescent="0.25">
      <c r="A9" s="2">
        <v>8</v>
      </c>
      <c r="B9" s="1" t="s">
        <v>30</v>
      </c>
      <c r="C9" s="2">
        <v>499</v>
      </c>
      <c r="D9" s="2" t="s">
        <v>11</v>
      </c>
      <c r="E9" s="2" t="s">
        <v>5</v>
      </c>
      <c r="F9" s="2" t="s">
        <v>6</v>
      </c>
      <c r="G9" s="2" t="s">
        <v>10</v>
      </c>
      <c r="I9" s="2" t="s">
        <v>6</v>
      </c>
      <c r="J9">
        <v>1</v>
      </c>
      <c r="K9" s="2" t="s">
        <v>8</v>
      </c>
      <c r="L9">
        <v>1</v>
      </c>
    </row>
    <row r="10" spans="1:12" x14ac:dyDescent="0.25">
      <c r="A10" s="2">
        <v>9</v>
      </c>
      <c r="B10" s="1" t="s">
        <v>31</v>
      </c>
      <c r="C10" s="2">
        <v>529</v>
      </c>
      <c r="D10" s="2" t="s">
        <v>7</v>
      </c>
      <c r="E10" s="2" t="s">
        <v>5</v>
      </c>
      <c r="F10" s="2" t="s">
        <v>13</v>
      </c>
      <c r="G10" s="2" t="s">
        <v>10</v>
      </c>
      <c r="I10" s="2" t="s">
        <v>13</v>
      </c>
      <c r="J10">
        <v>2</v>
      </c>
      <c r="K10" s="2" t="s">
        <v>10</v>
      </c>
      <c r="L10">
        <v>2</v>
      </c>
    </row>
    <row r="11" spans="1:12" x14ac:dyDescent="0.25">
      <c r="A11" s="2">
        <v>10</v>
      </c>
      <c r="B11" s="1" t="s">
        <v>20</v>
      </c>
      <c r="C11" s="2">
        <v>529</v>
      </c>
      <c r="D11" s="2" t="s">
        <v>11</v>
      </c>
      <c r="E11" s="2" t="s">
        <v>5</v>
      </c>
      <c r="F11" s="2" t="s">
        <v>13</v>
      </c>
      <c r="G11" s="2" t="s">
        <v>8</v>
      </c>
    </row>
    <row r="12" spans="1:12" x14ac:dyDescent="0.25">
      <c r="A12" s="2">
        <v>11</v>
      </c>
      <c r="B12" s="1" t="s">
        <v>21</v>
      </c>
      <c r="C12" s="2">
        <v>599</v>
      </c>
      <c r="D12" s="2" t="s">
        <v>7</v>
      </c>
      <c r="E12" s="2" t="s">
        <v>14</v>
      </c>
      <c r="F12" s="2" t="s">
        <v>6</v>
      </c>
      <c r="G12" s="2" t="s">
        <v>10</v>
      </c>
      <c r="I12" s="2"/>
    </row>
    <row r="13" spans="1:12" x14ac:dyDescent="0.25">
      <c r="A13" s="2">
        <v>12</v>
      </c>
      <c r="B13" s="1" t="s">
        <v>32</v>
      </c>
      <c r="C13" s="2">
        <v>599</v>
      </c>
      <c r="D13" s="2" t="s">
        <v>7</v>
      </c>
      <c r="E13" s="2" t="s">
        <v>12</v>
      </c>
      <c r="F13" s="2" t="s">
        <v>6</v>
      </c>
      <c r="G13" s="2" t="s">
        <v>29</v>
      </c>
    </row>
    <row r="14" spans="1:12" x14ac:dyDescent="0.25">
      <c r="A14" s="2">
        <v>13</v>
      </c>
      <c r="B14" s="1" t="s">
        <v>33</v>
      </c>
      <c r="C14" s="2">
        <v>609</v>
      </c>
      <c r="D14" s="2" t="s">
        <v>7</v>
      </c>
      <c r="E14" s="2" t="s">
        <v>9</v>
      </c>
      <c r="F14" s="2" t="s">
        <v>13</v>
      </c>
      <c r="G14" s="2" t="s">
        <v>8</v>
      </c>
    </row>
    <row r="15" spans="1:12" x14ac:dyDescent="0.25">
      <c r="A15" s="2">
        <v>14</v>
      </c>
      <c r="B15" s="1" t="s">
        <v>34</v>
      </c>
      <c r="C15" s="2">
        <v>629</v>
      </c>
      <c r="D15" s="2" t="s">
        <v>7</v>
      </c>
      <c r="E15" s="2" t="s">
        <v>12</v>
      </c>
      <c r="F15" s="2" t="s">
        <v>13</v>
      </c>
      <c r="G15" s="2" t="s">
        <v>10</v>
      </c>
    </row>
    <row r="16" spans="1:12" x14ac:dyDescent="0.25">
      <c r="A16" s="2">
        <v>15</v>
      </c>
      <c r="B16" s="1" t="s">
        <v>22</v>
      </c>
      <c r="C16" s="2">
        <v>629</v>
      </c>
      <c r="D16" s="2" t="s">
        <v>11</v>
      </c>
      <c r="E16" s="2" t="s">
        <v>9</v>
      </c>
      <c r="F16" s="2" t="s">
        <v>13</v>
      </c>
      <c r="G16" s="2" t="s">
        <v>8</v>
      </c>
    </row>
    <row r="17" spans="1:7" x14ac:dyDescent="0.25">
      <c r="A17" s="2">
        <v>16</v>
      </c>
      <c r="B17" s="1" t="s">
        <v>35</v>
      </c>
      <c r="C17" s="2">
        <v>629</v>
      </c>
      <c r="D17" s="2" t="s">
        <v>11</v>
      </c>
      <c r="E17" s="2" t="s">
        <v>5</v>
      </c>
      <c r="F17" s="2" t="s">
        <v>13</v>
      </c>
      <c r="G17" s="2" t="s">
        <v>10</v>
      </c>
    </row>
    <row r="18" spans="1:7" x14ac:dyDescent="0.25">
      <c r="A18" s="2">
        <v>17</v>
      </c>
      <c r="B18" s="1" t="s">
        <v>23</v>
      </c>
      <c r="C18" s="2">
        <v>699</v>
      </c>
      <c r="D18" s="2" t="s">
        <v>11</v>
      </c>
      <c r="E18" s="2" t="s">
        <v>14</v>
      </c>
      <c r="F18" s="2" t="s">
        <v>6</v>
      </c>
      <c r="G18" s="2" t="s">
        <v>10</v>
      </c>
    </row>
    <row r="19" spans="1:7" x14ac:dyDescent="0.25">
      <c r="A19" s="2">
        <v>18</v>
      </c>
      <c r="B19" s="1" t="s">
        <v>36</v>
      </c>
      <c r="C19" s="2">
        <v>729</v>
      </c>
      <c r="D19" s="2" t="s">
        <v>7</v>
      </c>
      <c r="E19" s="2" t="s">
        <v>14</v>
      </c>
      <c r="F19" s="2" t="s">
        <v>13</v>
      </c>
      <c r="G19" s="2" t="s">
        <v>10</v>
      </c>
    </row>
    <row r="20" spans="1:7" x14ac:dyDescent="0.25">
      <c r="A20" s="2">
        <v>19</v>
      </c>
      <c r="B20" s="1" t="s">
        <v>37</v>
      </c>
      <c r="C20" s="2">
        <v>729</v>
      </c>
      <c r="D20" s="2" t="s">
        <v>11</v>
      </c>
      <c r="E20" s="2" t="s">
        <v>12</v>
      </c>
      <c r="F20" s="2" t="s">
        <v>13</v>
      </c>
      <c r="G20" s="2" t="s">
        <v>10</v>
      </c>
    </row>
    <row r="21" spans="1:7" x14ac:dyDescent="0.25">
      <c r="A21" s="2">
        <v>20</v>
      </c>
      <c r="B21" s="1" t="s">
        <v>26</v>
      </c>
      <c r="C21" s="2">
        <v>799</v>
      </c>
      <c r="D21" s="2" t="s">
        <v>15</v>
      </c>
      <c r="E21" s="2" t="s">
        <v>9</v>
      </c>
      <c r="F21" s="2" t="s">
        <v>6</v>
      </c>
      <c r="G21" s="2" t="s">
        <v>10</v>
      </c>
    </row>
    <row r="22" spans="1:7" x14ac:dyDescent="0.25">
      <c r="A22" s="2">
        <v>21</v>
      </c>
      <c r="B22" s="1" t="s">
        <v>38</v>
      </c>
      <c r="C22" s="2">
        <v>829</v>
      </c>
      <c r="D22" s="2" t="s">
        <v>11</v>
      </c>
      <c r="E22" s="2" t="s">
        <v>14</v>
      </c>
      <c r="F22" s="2" t="s">
        <v>13</v>
      </c>
      <c r="G22" s="2" t="s">
        <v>10</v>
      </c>
    </row>
    <row r="23" spans="1:7" x14ac:dyDescent="0.25">
      <c r="A23" s="2">
        <v>22</v>
      </c>
      <c r="B23" s="1" t="s">
        <v>27</v>
      </c>
      <c r="C23" s="2">
        <v>949</v>
      </c>
      <c r="D23" s="2" t="s">
        <v>15</v>
      </c>
      <c r="E23" s="2" t="s">
        <v>14</v>
      </c>
      <c r="F23" s="2" t="s">
        <v>6</v>
      </c>
      <c r="G23" s="2" t="s">
        <v>10</v>
      </c>
    </row>
    <row r="24" spans="1:7" x14ac:dyDescent="0.25">
      <c r="A24" s="2">
        <v>23</v>
      </c>
      <c r="B24" s="1" t="s">
        <v>39</v>
      </c>
      <c r="C24" s="2">
        <v>1079</v>
      </c>
      <c r="D24" s="2" t="s">
        <v>15</v>
      </c>
      <c r="E24" s="2" t="s">
        <v>14</v>
      </c>
      <c r="F24" s="2" t="s">
        <v>13</v>
      </c>
      <c r="G24" s="2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719C-56A3-4149-9A8D-1ED42AF44351}">
  <dimension ref="C2:N25"/>
  <sheetViews>
    <sheetView topLeftCell="A2" workbookViewId="0">
      <selection activeCell="I19" sqref="I19"/>
    </sheetView>
  </sheetViews>
  <sheetFormatPr defaultRowHeight="15.75" x14ac:dyDescent="0.25"/>
  <cols>
    <col min="10" max="10" width="10.25" customWidth="1"/>
  </cols>
  <sheetData>
    <row r="2" spans="3:14" x14ac:dyDescent="0.25">
      <c r="C2" s="4" t="s">
        <v>1</v>
      </c>
      <c r="D2" s="4" t="s">
        <v>59</v>
      </c>
      <c r="E2" s="4" t="s">
        <v>2</v>
      </c>
      <c r="F2" s="4" t="s">
        <v>3</v>
      </c>
      <c r="G2" s="4" t="s">
        <v>4</v>
      </c>
      <c r="J2" s="4" t="s">
        <v>59</v>
      </c>
      <c r="M2" s="4" t="s">
        <v>2</v>
      </c>
    </row>
    <row r="3" spans="3:14" x14ac:dyDescent="0.25">
      <c r="C3" s="2">
        <v>279</v>
      </c>
      <c r="D3" s="2">
        <v>1</v>
      </c>
      <c r="E3" s="2">
        <v>1</v>
      </c>
      <c r="F3" s="2">
        <v>1</v>
      </c>
      <c r="G3" s="2">
        <v>1</v>
      </c>
      <c r="J3" s="2" t="s">
        <v>7</v>
      </c>
      <c r="K3">
        <v>1</v>
      </c>
      <c r="M3" s="2" t="s">
        <v>5</v>
      </c>
      <c r="N3">
        <v>1</v>
      </c>
    </row>
    <row r="4" spans="3:14" x14ac:dyDescent="0.25">
      <c r="C4" s="2">
        <v>379</v>
      </c>
      <c r="D4" s="2">
        <v>1</v>
      </c>
      <c r="E4" s="2">
        <v>2</v>
      </c>
      <c r="F4" s="2">
        <v>1</v>
      </c>
      <c r="G4" s="2">
        <v>1</v>
      </c>
      <c r="J4" s="2" t="s">
        <v>11</v>
      </c>
      <c r="K4">
        <v>2</v>
      </c>
      <c r="M4" s="2" t="s">
        <v>9</v>
      </c>
      <c r="N4">
        <v>2</v>
      </c>
    </row>
    <row r="5" spans="3:14" x14ac:dyDescent="0.25">
      <c r="C5" s="2">
        <v>399</v>
      </c>
      <c r="D5" s="2">
        <v>1</v>
      </c>
      <c r="E5" s="2">
        <v>1</v>
      </c>
      <c r="F5" s="2">
        <v>1</v>
      </c>
      <c r="G5" s="2">
        <v>2</v>
      </c>
      <c r="J5" s="2" t="s">
        <v>15</v>
      </c>
      <c r="K5">
        <v>3</v>
      </c>
      <c r="M5" s="2" t="s">
        <v>12</v>
      </c>
      <c r="N5">
        <v>3</v>
      </c>
    </row>
    <row r="6" spans="3:14" x14ac:dyDescent="0.25">
      <c r="C6" s="2">
        <v>399</v>
      </c>
      <c r="D6" s="2">
        <v>2</v>
      </c>
      <c r="E6" s="2">
        <v>1</v>
      </c>
      <c r="F6" s="2">
        <v>1</v>
      </c>
      <c r="G6" s="2">
        <v>1</v>
      </c>
      <c r="J6" s="2"/>
      <c r="M6" s="2" t="s">
        <v>14</v>
      </c>
      <c r="N6">
        <v>4</v>
      </c>
    </row>
    <row r="7" spans="3:14" x14ac:dyDescent="0.25">
      <c r="C7" s="2">
        <v>409</v>
      </c>
      <c r="D7" s="2">
        <v>1</v>
      </c>
      <c r="E7" s="2">
        <v>1</v>
      </c>
      <c r="F7" s="2">
        <v>1</v>
      </c>
      <c r="G7" s="2">
        <v>1</v>
      </c>
    </row>
    <row r="8" spans="3:14" x14ac:dyDescent="0.25">
      <c r="C8" s="2">
        <v>499</v>
      </c>
      <c r="D8" s="2">
        <v>1</v>
      </c>
      <c r="E8" s="2">
        <v>3</v>
      </c>
      <c r="F8" s="2">
        <v>1</v>
      </c>
      <c r="G8" s="2">
        <v>2</v>
      </c>
      <c r="J8" s="5" t="s">
        <v>40</v>
      </c>
      <c r="M8" s="4" t="s">
        <v>41</v>
      </c>
    </row>
    <row r="9" spans="3:14" x14ac:dyDescent="0.25">
      <c r="C9" s="2">
        <v>499</v>
      </c>
      <c r="D9" s="2">
        <v>2</v>
      </c>
      <c r="E9" s="2">
        <v>2</v>
      </c>
      <c r="F9" s="2">
        <v>1</v>
      </c>
      <c r="G9" s="2">
        <v>1</v>
      </c>
      <c r="J9" s="2" t="s">
        <v>6</v>
      </c>
      <c r="K9">
        <v>1</v>
      </c>
      <c r="M9" s="2" t="s">
        <v>8</v>
      </c>
      <c r="N9">
        <v>1</v>
      </c>
    </row>
    <row r="10" spans="3:14" x14ac:dyDescent="0.25">
      <c r="C10" s="2">
        <v>499</v>
      </c>
      <c r="D10" s="2">
        <v>2</v>
      </c>
      <c r="E10" s="2">
        <v>1</v>
      </c>
      <c r="F10" s="2">
        <v>1</v>
      </c>
      <c r="G10" s="2">
        <v>2</v>
      </c>
      <c r="J10" s="2" t="s">
        <v>13</v>
      </c>
      <c r="K10">
        <v>2</v>
      </c>
      <c r="M10" s="2" t="s">
        <v>10</v>
      </c>
      <c r="N10">
        <v>2</v>
      </c>
    </row>
    <row r="11" spans="3:14" x14ac:dyDescent="0.25">
      <c r="C11" s="2">
        <v>529</v>
      </c>
      <c r="D11" s="2">
        <v>1</v>
      </c>
      <c r="E11" s="2">
        <v>1</v>
      </c>
      <c r="F11" s="2">
        <v>2</v>
      </c>
      <c r="G11" s="2">
        <v>2</v>
      </c>
    </row>
    <row r="12" spans="3:14" x14ac:dyDescent="0.25">
      <c r="C12" s="2">
        <v>529</v>
      </c>
      <c r="D12" s="2">
        <v>2</v>
      </c>
      <c r="E12" s="2">
        <v>1</v>
      </c>
      <c r="F12" s="2">
        <v>2</v>
      </c>
      <c r="G12" s="2">
        <v>1</v>
      </c>
    </row>
    <row r="13" spans="3:14" x14ac:dyDescent="0.25">
      <c r="C13" s="2">
        <v>599</v>
      </c>
      <c r="D13" s="2">
        <v>1</v>
      </c>
      <c r="E13" s="2">
        <v>4</v>
      </c>
      <c r="F13" s="2">
        <v>1</v>
      </c>
      <c r="G13" s="2">
        <v>2</v>
      </c>
    </row>
    <row r="14" spans="3:14" x14ac:dyDescent="0.25">
      <c r="C14" s="2">
        <v>599</v>
      </c>
      <c r="D14" s="2">
        <v>1</v>
      </c>
      <c r="E14" s="2">
        <v>3</v>
      </c>
      <c r="F14" s="2">
        <v>1</v>
      </c>
      <c r="G14" s="2">
        <v>2</v>
      </c>
    </row>
    <row r="15" spans="3:14" x14ac:dyDescent="0.25">
      <c r="C15" s="2">
        <v>609</v>
      </c>
      <c r="D15" s="2">
        <v>1</v>
      </c>
      <c r="E15" s="2">
        <v>2</v>
      </c>
      <c r="F15" s="2">
        <v>2</v>
      </c>
      <c r="G15" s="2">
        <v>1</v>
      </c>
    </row>
    <row r="16" spans="3:14" x14ac:dyDescent="0.25">
      <c r="C16" s="2">
        <v>629</v>
      </c>
      <c r="D16" s="2">
        <v>1</v>
      </c>
      <c r="E16" s="2">
        <v>3</v>
      </c>
      <c r="F16" s="2">
        <v>2</v>
      </c>
      <c r="G16" s="2">
        <v>2</v>
      </c>
    </row>
    <row r="17" spans="3:7" x14ac:dyDescent="0.25">
      <c r="C17" s="2">
        <v>629</v>
      </c>
      <c r="D17" s="2">
        <v>2</v>
      </c>
      <c r="E17" s="2">
        <v>2</v>
      </c>
      <c r="F17" s="2">
        <v>2</v>
      </c>
      <c r="G17" s="2">
        <v>1</v>
      </c>
    </row>
    <row r="18" spans="3:7" x14ac:dyDescent="0.25">
      <c r="C18" s="2">
        <v>629</v>
      </c>
      <c r="D18" s="2">
        <v>2</v>
      </c>
      <c r="E18" s="2">
        <v>1</v>
      </c>
      <c r="F18" s="2">
        <v>2</v>
      </c>
      <c r="G18" s="2">
        <v>2</v>
      </c>
    </row>
    <row r="19" spans="3:7" x14ac:dyDescent="0.25">
      <c r="C19" s="2">
        <v>699</v>
      </c>
      <c r="D19" s="2">
        <v>2</v>
      </c>
      <c r="E19" s="2">
        <v>4</v>
      </c>
      <c r="F19" s="2">
        <v>1</v>
      </c>
      <c r="G19" s="2">
        <v>2</v>
      </c>
    </row>
    <row r="20" spans="3:7" x14ac:dyDescent="0.25">
      <c r="C20" s="2">
        <v>729</v>
      </c>
      <c r="D20" s="2">
        <v>1</v>
      </c>
      <c r="E20" s="2">
        <v>4</v>
      </c>
      <c r="F20" s="2">
        <v>2</v>
      </c>
      <c r="G20" s="2">
        <v>2</v>
      </c>
    </row>
    <row r="21" spans="3:7" x14ac:dyDescent="0.25">
      <c r="C21" s="2">
        <v>729</v>
      </c>
      <c r="D21" s="2">
        <v>2</v>
      </c>
      <c r="E21" s="2">
        <v>3</v>
      </c>
      <c r="F21" s="2">
        <v>2</v>
      </c>
      <c r="G21" s="2">
        <v>2</v>
      </c>
    </row>
    <row r="22" spans="3:7" x14ac:dyDescent="0.25">
      <c r="C22" s="2">
        <v>799</v>
      </c>
      <c r="D22" s="2">
        <v>3</v>
      </c>
      <c r="E22" s="2">
        <v>2</v>
      </c>
      <c r="F22" s="2">
        <v>1</v>
      </c>
      <c r="G22" s="2">
        <v>2</v>
      </c>
    </row>
    <row r="23" spans="3:7" x14ac:dyDescent="0.25">
      <c r="C23" s="2">
        <v>829</v>
      </c>
      <c r="D23" s="2">
        <v>2</v>
      </c>
      <c r="E23" s="2">
        <v>4</v>
      </c>
      <c r="F23" s="2">
        <v>2</v>
      </c>
      <c r="G23" s="2">
        <v>2</v>
      </c>
    </row>
    <row r="24" spans="3:7" x14ac:dyDescent="0.25">
      <c r="C24" s="2">
        <v>949</v>
      </c>
      <c r="D24" s="2">
        <v>3</v>
      </c>
      <c r="E24" s="2">
        <v>4</v>
      </c>
      <c r="F24" s="2">
        <v>1</v>
      </c>
      <c r="G24" s="2">
        <v>2</v>
      </c>
    </row>
    <row r="25" spans="3:7" x14ac:dyDescent="0.25">
      <c r="C25" s="2">
        <v>1079</v>
      </c>
      <c r="D25" s="2">
        <v>3</v>
      </c>
      <c r="E25" s="2">
        <v>4</v>
      </c>
      <c r="F25" s="2">
        <v>2</v>
      </c>
      <c r="G25" s="2">
        <v>2</v>
      </c>
    </row>
  </sheetData>
  <autoFilter ref="C2:G2" xr:uid="{1FE7719C-56A3-4149-9A8D-1ED42AF4435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4334-A33B-4B3C-8AD3-2E5F08A5FA00}">
  <dimension ref="A1:N45"/>
  <sheetViews>
    <sheetView workbookViewId="0">
      <selection activeCell="I32" sqref="I32"/>
    </sheetView>
  </sheetViews>
  <sheetFormatPr defaultRowHeight="15.75" x14ac:dyDescent="0.25"/>
  <cols>
    <col min="1" max="1" width="14.625" customWidth="1"/>
    <col min="2" max="2" width="13.375" customWidth="1"/>
    <col min="4" max="4" width="11.25" customWidth="1"/>
    <col min="9" max="9" width="13.375" customWidth="1"/>
    <col min="12" max="12" width="11.875" customWidth="1"/>
  </cols>
  <sheetData>
    <row r="1" spans="1:14" x14ac:dyDescent="0.25">
      <c r="A1" t="s">
        <v>42</v>
      </c>
    </row>
    <row r="2" spans="1:14" ht="16.5" thickBot="1" x14ac:dyDescent="0.3"/>
    <row r="3" spans="1:14" x14ac:dyDescent="0.25">
      <c r="A3" s="8" t="s">
        <v>43</v>
      </c>
      <c r="B3" s="8"/>
    </row>
    <row r="4" spans="1:14" x14ac:dyDescent="0.25">
      <c r="A4" t="s">
        <v>44</v>
      </c>
      <c r="B4" s="10">
        <v>0.96508718670622162</v>
      </c>
    </row>
    <row r="5" spans="1:14" x14ac:dyDescent="0.25">
      <c r="A5" t="s">
        <v>45</v>
      </c>
      <c r="B5" s="10">
        <v>0.93139327794452953</v>
      </c>
    </row>
    <row r="6" spans="1:14" x14ac:dyDescent="0.25">
      <c r="A6" t="s">
        <v>46</v>
      </c>
      <c r="B6" s="10">
        <v>0.91614733970998052</v>
      </c>
    </row>
    <row r="7" spans="1:14" x14ac:dyDescent="0.25">
      <c r="A7" t="s">
        <v>47</v>
      </c>
      <c r="B7">
        <v>55.154588971438805</v>
      </c>
    </row>
    <row r="8" spans="1:14" ht="16.5" thickBot="1" x14ac:dyDescent="0.3">
      <c r="A8" s="6" t="s">
        <v>48</v>
      </c>
      <c r="B8" s="6">
        <v>23</v>
      </c>
      <c r="J8" s="4" t="s">
        <v>59</v>
      </c>
      <c r="M8" s="4" t="s">
        <v>2</v>
      </c>
    </row>
    <row r="9" spans="1:14" x14ac:dyDescent="0.25">
      <c r="J9" s="2" t="s">
        <v>7</v>
      </c>
      <c r="K9">
        <v>1</v>
      </c>
      <c r="M9" s="2" t="s">
        <v>5</v>
      </c>
      <c r="N9">
        <v>1</v>
      </c>
    </row>
    <row r="10" spans="1:14" ht="16.5" thickBot="1" x14ac:dyDescent="0.3">
      <c r="J10" s="2" t="s">
        <v>11</v>
      </c>
      <c r="K10">
        <v>2</v>
      </c>
      <c r="M10" s="2" t="s">
        <v>9</v>
      </c>
      <c r="N10">
        <v>2</v>
      </c>
    </row>
    <row r="11" spans="1:14" x14ac:dyDescent="0.25">
      <c r="A11" s="7"/>
      <c r="B11" s="7" t="s">
        <v>50</v>
      </c>
      <c r="C11" s="9"/>
      <c r="D11" s="9"/>
      <c r="E11" s="9"/>
      <c r="F11" s="9"/>
      <c r="G11" s="9"/>
      <c r="H11" s="9"/>
      <c r="I11" s="9"/>
      <c r="J11" s="2" t="s">
        <v>15</v>
      </c>
      <c r="K11">
        <v>3</v>
      </c>
      <c r="M11" s="2" t="s">
        <v>12</v>
      </c>
      <c r="N11">
        <v>3</v>
      </c>
    </row>
    <row r="12" spans="1:14" x14ac:dyDescent="0.25">
      <c r="A12" t="s">
        <v>49</v>
      </c>
      <c r="B12">
        <v>-87.801924582426338</v>
      </c>
      <c r="D12" s="50" t="s">
        <v>67</v>
      </c>
      <c r="E12" s="50"/>
      <c r="F12" s="50"/>
      <c r="J12" s="2"/>
      <c r="M12" s="2" t="s">
        <v>14</v>
      </c>
      <c r="N12">
        <v>4</v>
      </c>
    </row>
    <row r="13" spans="1:14" x14ac:dyDescent="0.25">
      <c r="A13" t="s">
        <v>59</v>
      </c>
      <c r="B13">
        <v>141.21943553963169</v>
      </c>
      <c r="D13" s="48" t="s">
        <v>59</v>
      </c>
      <c r="E13">
        <f>VLOOKUP(Dashboard!G6,Analysis!J9:K11,2,FALSE)</f>
        <v>1</v>
      </c>
    </row>
    <row r="14" spans="1:14" x14ac:dyDescent="0.25">
      <c r="A14" t="s">
        <v>2</v>
      </c>
      <c r="B14">
        <v>75.74386139349366</v>
      </c>
      <c r="D14" s="48" t="s">
        <v>2</v>
      </c>
      <c r="E14">
        <f>VLOOKUP(Dashboard!G11,Analysis!M9:N12,2,FALSE)</f>
        <v>1</v>
      </c>
      <c r="J14" s="5" t="s">
        <v>40</v>
      </c>
      <c r="M14" s="4" t="s">
        <v>41</v>
      </c>
    </row>
    <row r="15" spans="1:14" x14ac:dyDescent="0.25">
      <c r="A15" t="s">
        <v>3</v>
      </c>
      <c r="B15">
        <v>114.63002645729405</v>
      </c>
      <c r="D15" s="48" t="s">
        <v>3</v>
      </c>
      <c r="E15">
        <f>VLOOKUP(Dashboard!G16,Analysis!$J$15:$K$16,2,FALSE)</f>
        <v>1</v>
      </c>
      <c r="H15" s="5"/>
      <c r="J15" s="2" t="s">
        <v>6</v>
      </c>
      <c r="K15">
        <v>1</v>
      </c>
      <c r="M15" s="2" t="s">
        <v>8</v>
      </c>
      <c r="N15">
        <v>1</v>
      </c>
    </row>
    <row r="16" spans="1:14" ht="16.5" thickBot="1" x14ac:dyDescent="0.3">
      <c r="A16" s="6" t="s">
        <v>4</v>
      </c>
      <c r="B16" s="6">
        <v>71.240692803958922</v>
      </c>
      <c r="D16" s="48" t="s">
        <v>41</v>
      </c>
      <c r="E16">
        <v>2</v>
      </c>
      <c r="J16" s="2" t="s">
        <v>13</v>
      </c>
      <c r="K16">
        <v>2</v>
      </c>
      <c r="M16" s="2" t="s">
        <v>10</v>
      </c>
      <c r="N16">
        <v>2</v>
      </c>
    </row>
    <row r="17" spans="1:14" x14ac:dyDescent="0.25">
      <c r="D17" s="49" t="s">
        <v>1</v>
      </c>
      <c r="E17">
        <f>B13*E13+B14*E14+B15*E15+B16*E16+B12</f>
        <v>386.27278441591091</v>
      </c>
      <c r="F17" s="49" t="s">
        <v>54</v>
      </c>
    </row>
    <row r="18" spans="1:14" x14ac:dyDescent="0.25">
      <c r="D18" s="48" t="s">
        <v>1</v>
      </c>
      <c r="E18">
        <f>E17*82</f>
        <v>31674.368322104696</v>
      </c>
      <c r="F18" s="48" t="s">
        <v>55</v>
      </c>
    </row>
    <row r="19" spans="1:14" x14ac:dyDescent="0.25">
      <c r="I19" s="45"/>
      <c r="J19" s="45"/>
      <c r="K19" s="45"/>
      <c r="L19" s="45"/>
      <c r="M19" s="45"/>
      <c r="N19" s="45"/>
    </row>
    <row r="20" spans="1:14" x14ac:dyDescent="0.25">
      <c r="A20" s="50" t="s">
        <v>68</v>
      </c>
      <c r="B20" s="50"/>
      <c r="C20" s="50"/>
      <c r="D20" s="50"/>
      <c r="E20" s="50"/>
      <c r="F20" s="50"/>
      <c r="G20" s="50"/>
      <c r="I20" s="45"/>
      <c r="J20" s="45"/>
      <c r="K20" s="45"/>
      <c r="L20" s="45"/>
      <c r="M20" s="45"/>
      <c r="N20" s="45"/>
    </row>
    <row r="21" spans="1:14" ht="16.5" thickBot="1" x14ac:dyDescent="0.3">
      <c r="I21" s="45"/>
      <c r="J21" s="45"/>
      <c r="K21" s="45"/>
      <c r="L21" s="45"/>
      <c r="M21" s="45"/>
      <c r="N21" s="45"/>
    </row>
    <row r="22" spans="1:14" x14ac:dyDescent="0.25">
      <c r="A22" s="7" t="s">
        <v>51</v>
      </c>
      <c r="B22" s="7" t="s">
        <v>52</v>
      </c>
      <c r="C22" s="7" t="s">
        <v>53</v>
      </c>
      <c r="D22" s="7" t="s">
        <v>60</v>
      </c>
      <c r="I22" s="45"/>
      <c r="J22" s="47"/>
      <c r="K22" s="47"/>
      <c r="L22" s="47"/>
      <c r="M22" s="47"/>
      <c r="N22" s="47"/>
    </row>
    <row r="23" spans="1:14" x14ac:dyDescent="0.25">
      <c r="A23">
        <v>1</v>
      </c>
      <c r="B23">
        <v>315.03209161195196</v>
      </c>
      <c r="C23">
        <v>-36.032091611951955</v>
      </c>
      <c r="D23">
        <f>C23*C23</f>
        <v>1298.3116259320984</v>
      </c>
      <c r="I23" s="45"/>
      <c r="J23" s="46"/>
      <c r="K23" s="45"/>
      <c r="L23" s="45"/>
      <c r="M23" s="45"/>
      <c r="N23" s="46"/>
    </row>
    <row r="24" spans="1:14" x14ac:dyDescent="0.25">
      <c r="A24">
        <v>2</v>
      </c>
      <c r="B24">
        <v>390.77595300544567</v>
      </c>
      <c r="C24">
        <v>-11.775953005445672</v>
      </c>
      <c r="D24">
        <f t="shared" ref="D24:D45" si="0">C24*C24</f>
        <v>138.67306918646494</v>
      </c>
      <c r="F24" t="s">
        <v>61</v>
      </c>
    </row>
    <row r="25" spans="1:14" x14ac:dyDescent="0.25">
      <c r="A25">
        <v>3</v>
      </c>
      <c r="B25">
        <v>386.27278441591091</v>
      </c>
      <c r="C25">
        <v>12.727215584089095</v>
      </c>
      <c r="D25">
        <f t="shared" si="0"/>
        <v>161.9820165238803</v>
      </c>
      <c r="F25">
        <f>AVERAGE(D23:D45)</f>
        <v>2380.7181009978453</v>
      </c>
    </row>
    <row r="26" spans="1:14" x14ac:dyDescent="0.25">
      <c r="A26">
        <v>4</v>
      </c>
      <c r="B26">
        <v>456.25152715158367</v>
      </c>
      <c r="C26">
        <v>-57.251527151583673</v>
      </c>
      <c r="D26">
        <f t="shared" si="0"/>
        <v>3277.7373611885223</v>
      </c>
    </row>
    <row r="27" spans="1:14" x14ac:dyDescent="0.25">
      <c r="A27">
        <v>5</v>
      </c>
      <c r="B27">
        <v>315.03209161195196</v>
      </c>
      <c r="C27">
        <v>93.967908388048045</v>
      </c>
      <c r="D27">
        <f t="shared" si="0"/>
        <v>8829.9678068245903</v>
      </c>
      <c r="F27" t="s">
        <v>62</v>
      </c>
    </row>
    <row r="28" spans="1:14" x14ac:dyDescent="0.25">
      <c r="A28">
        <v>6</v>
      </c>
      <c r="B28">
        <v>537.76050720289822</v>
      </c>
      <c r="C28">
        <v>-38.760507202898225</v>
      </c>
      <c r="D28">
        <f t="shared" si="0"/>
        <v>1502.3769186259251</v>
      </c>
      <c r="F28">
        <f>SQRT(F25)</f>
        <v>48.792602933209508</v>
      </c>
    </row>
    <row r="29" spans="1:14" x14ac:dyDescent="0.25">
      <c r="A29">
        <v>7</v>
      </c>
      <c r="B29">
        <v>531.99538854507728</v>
      </c>
      <c r="C29">
        <v>-32.995388545077276</v>
      </c>
      <c r="D29">
        <f t="shared" si="0"/>
        <v>1088.6956652406168</v>
      </c>
    </row>
    <row r="30" spans="1:14" x14ac:dyDescent="0.25">
      <c r="A30">
        <v>8</v>
      </c>
      <c r="B30">
        <v>527.49221995554262</v>
      </c>
      <c r="C30">
        <v>-28.492219955542623</v>
      </c>
      <c r="D30">
        <f t="shared" si="0"/>
        <v>811.80659799502132</v>
      </c>
      <c r="F30" t="s">
        <v>63</v>
      </c>
    </row>
    <row r="31" spans="1:14" x14ac:dyDescent="0.25">
      <c r="A31">
        <v>9</v>
      </c>
      <c r="B31">
        <v>500.90281087320494</v>
      </c>
      <c r="C31">
        <v>28.097189126795058</v>
      </c>
      <c r="D31">
        <f t="shared" si="0"/>
        <v>789.45203682689043</v>
      </c>
      <c r="F31">
        <f>AVERAGE(Data!C2:C24)</f>
        <v>605.52173913043475</v>
      </c>
    </row>
    <row r="32" spans="1:14" x14ac:dyDescent="0.25">
      <c r="A32">
        <v>10</v>
      </c>
      <c r="B32">
        <v>570.88155360887777</v>
      </c>
      <c r="C32">
        <v>-41.881553608877766</v>
      </c>
      <c r="D32">
        <f t="shared" si="0"/>
        <v>1754.0645326933022</v>
      </c>
    </row>
    <row r="33" spans="1:7" x14ac:dyDescent="0.25">
      <c r="A33">
        <v>11</v>
      </c>
      <c r="B33">
        <v>613.50436859639194</v>
      </c>
      <c r="C33">
        <v>-14.504368596391942</v>
      </c>
      <c r="D33">
        <f t="shared" si="0"/>
        <v>210.37670838000074</v>
      </c>
      <c r="F33" t="s">
        <v>65</v>
      </c>
    </row>
    <row r="34" spans="1:7" x14ac:dyDescent="0.25">
      <c r="A34">
        <v>12</v>
      </c>
      <c r="B34">
        <v>537.76050720289822</v>
      </c>
      <c r="C34">
        <v>61.239492797101775</v>
      </c>
      <c r="D34">
        <f t="shared" si="0"/>
        <v>3750.2754780462801</v>
      </c>
      <c r="F34" s="15">
        <f>(F28/F31)*100</f>
        <v>8.0579440472737751</v>
      </c>
      <c r="G34" t="s">
        <v>64</v>
      </c>
    </row>
    <row r="35" spans="1:7" x14ac:dyDescent="0.25">
      <c r="A35">
        <v>13</v>
      </c>
      <c r="B35">
        <v>505.40597946273977</v>
      </c>
      <c r="C35">
        <v>103.59402053726023</v>
      </c>
      <c r="D35">
        <f t="shared" si="0"/>
        <v>10731.721091074296</v>
      </c>
    </row>
    <row r="36" spans="1:7" x14ac:dyDescent="0.25">
      <c r="A36">
        <v>14</v>
      </c>
      <c r="B36">
        <v>652.3905336601922</v>
      </c>
      <c r="C36">
        <v>-23.390533660192204</v>
      </c>
      <c r="D36">
        <f t="shared" si="0"/>
        <v>547.11706490858455</v>
      </c>
    </row>
    <row r="37" spans="1:7" x14ac:dyDescent="0.25">
      <c r="A37">
        <v>15</v>
      </c>
      <c r="B37">
        <v>646.62541500237137</v>
      </c>
      <c r="C37">
        <v>-17.625415002371369</v>
      </c>
      <c r="D37">
        <f t="shared" si="0"/>
        <v>310.65525400581771</v>
      </c>
    </row>
    <row r="38" spans="1:7" x14ac:dyDescent="0.25">
      <c r="A38">
        <v>16</v>
      </c>
      <c r="B38">
        <v>642.1222464128366</v>
      </c>
      <c r="C38">
        <v>-13.122246412836603</v>
      </c>
      <c r="D38">
        <f t="shared" si="0"/>
        <v>172.19335091920308</v>
      </c>
    </row>
    <row r="39" spans="1:7" x14ac:dyDescent="0.25">
      <c r="A39">
        <v>17</v>
      </c>
      <c r="B39">
        <v>754.72380413602355</v>
      </c>
      <c r="C39">
        <v>-55.723804136023546</v>
      </c>
      <c r="D39">
        <f t="shared" si="0"/>
        <v>3105.1423473899149</v>
      </c>
    </row>
    <row r="40" spans="1:7" x14ac:dyDescent="0.25">
      <c r="A40">
        <v>18</v>
      </c>
      <c r="B40">
        <v>728.13439505368592</v>
      </c>
      <c r="C40">
        <v>0.86560494631407892</v>
      </c>
      <c r="D40">
        <f t="shared" si="0"/>
        <v>0.7492719230833994</v>
      </c>
    </row>
    <row r="41" spans="1:7" x14ac:dyDescent="0.25">
      <c r="A41">
        <v>19</v>
      </c>
      <c r="B41">
        <v>793.60996919982404</v>
      </c>
      <c r="C41">
        <v>-64.609969199824036</v>
      </c>
      <c r="D41">
        <f t="shared" si="0"/>
        <v>4174.448120002211</v>
      </c>
    </row>
    <row r="42" spans="1:7" x14ac:dyDescent="0.25">
      <c r="A42">
        <v>20</v>
      </c>
      <c r="B42">
        <v>744.45551688866794</v>
      </c>
      <c r="C42">
        <v>54.544483111332056</v>
      </c>
      <c r="D42">
        <f t="shared" si="0"/>
        <v>2975.1006378823877</v>
      </c>
    </row>
    <row r="43" spans="1:7" x14ac:dyDescent="0.25">
      <c r="A43">
        <v>21</v>
      </c>
      <c r="B43">
        <v>869.35383059331753</v>
      </c>
      <c r="C43">
        <v>-40.353830593317525</v>
      </c>
      <c r="D43">
        <f t="shared" si="0"/>
        <v>1628.4316435541693</v>
      </c>
    </row>
    <row r="44" spans="1:7" x14ac:dyDescent="0.25">
      <c r="A44">
        <v>22</v>
      </c>
      <c r="B44">
        <v>895.94323967565515</v>
      </c>
      <c r="C44">
        <v>53.05676032434485</v>
      </c>
      <c r="D44">
        <f t="shared" si="0"/>
        <v>2815.0198161149738</v>
      </c>
    </row>
    <row r="45" spans="1:7" ht="16.5" thickBot="1" x14ac:dyDescent="0.3">
      <c r="A45" s="6">
        <v>23</v>
      </c>
      <c r="B45" s="6">
        <v>1010.5732661329491</v>
      </c>
      <c r="C45" s="6">
        <v>68.426733867050871</v>
      </c>
      <c r="D45">
        <f t="shared" si="0"/>
        <v>4682.2179077122064</v>
      </c>
    </row>
  </sheetData>
  <mergeCells count="2">
    <mergeCell ref="D12:F12"/>
    <mergeCell ref="A20:G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061E-B36D-41E6-A85A-830297106954}">
  <dimension ref="C1:P25"/>
  <sheetViews>
    <sheetView showGridLines="0" showRowColHeaders="0" zoomScale="80" zoomScaleNormal="80" workbookViewId="0">
      <selection activeCell="U8" sqref="U8"/>
    </sheetView>
  </sheetViews>
  <sheetFormatPr defaultRowHeight="15.75" x14ac:dyDescent="0.25"/>
  <sheetData>
    <row r="1" spans="3:16" x14ac:dyDescent="0.25">
      <c r="C1" s="29" t="s">
        <v>66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</row>
    <row r="2" spans="3:16" x14ac:dyDescent="0.25"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</row>
    <row r="3" spans="3:16" x14ac:dyDescent="0.25">
      <c r="C3" s="11"/>
      <c r="P3" s="12"/>
    </row>
    <row r="4" spans="3:16" x14ac:dyDescent="0.25">
      <c r="C4" s="11"/>
      <c r="P4" s="12"/>
    </row>
    <row r="5" spans="3:16" ht="16.5" thickBot="1" x14ac:dyDescent="0.3">
      <c r="C5" s="11"/>
      <c r="P5" s="12"/>
    </row>
    <row r="6" spans="3:16" ht="15.75" customHeight="1" x14ac:dyDescent="0.25">
      <c r="C6" s="11"/>
      <c r="D6" s="35" t="s">
        <v>59</v>
      </c>
      <c r="E6" s="35"/>
      <c r="F6" s="35"/>
      <c r="G6" s="36" t="s">
        <v>7</v>
      </c>
      <c r="H6" s="37"/>
      <c r="I6" s="38"/>
      <c r="P6" s="12"/>
    </row>
    <row r="7" spans="3:16" ht="15.75" customHeight="1" x14ac:dyDescent="0.25">
      <c r="C7" s="11"/>
      <c r="D7" s="35"/>
      <c r="E7" s="35"/>
      <c r="F7" s="35"/>
      <c r="G7" s="39"/>
      <c r="H7" s="40"/>
      <c r="I7" s="41"/>
      <c r="P7" s="12"/>
    </row>
    <row r="8" spans="3:16" ht="15.75" customHeight="1" thickBot="1" x14ac:dyDescent="0.3">
      <c r="C8" s="11"/>
      <c r="D8" s="35"/>
      <c r="E8" s="35"/>
      <c r="F8" s="35"/>
      <c r="G8" s="42"/>
      <c r="H8" s="43"/>
      <c r="I8" s="44"/>
      <c r="P8" s="12"/>
    </row>
    <row r="9" spans="3:16" ht="15.75" customHeight="1" x14ac:dyDescent="0.25">
      <c r="C9" s="11"/>
      <c r="D9" s="2"/>
      <c r="E9" s="2"/>
      <c r="F9" s="2"/>
      <c r="M9" s="16" t="s">
        <v>57</v>
      </c>
      <c r="N9" s="16"/>
      <c r="O9" s="16"/>
      <c r="P9" s="12"/>
    </row>
    <row r="10" spans="3:16" ht="16.5" customHeight="1" thickBot="1" x14ac:dyDescent="0.3">
      <c r="C10" s="11"/>
      <c r="D10" s="2"/>
      <c r="E10" s="2"/>
      <c r="F10" s="2"/>
      <c r="M10" s="16"/>
      <c r="N10" s="16"/>
      <c r="O10" s="16"/>
      <c r="P10" s="12"/>
    </row>
    <row r="11" spans="3:16" ht="16.5" customHeight="1" thickBot="1" x14ac:dyDescent="0.3">
      <c r="C11" s="11"/>
      <c r="D11" s="35" t="s">
        <v>2</v>
      </c>
      <c r="E11" s="35"/>
      <c r="F11" s="35"/>
      <c r="G11" s="36" t="s">
        <v>5</v>
      </c>
      <c r="H11" s="37"/>
      <c r="I11" s="38"/>
      <c r="M11" s="17"/>
      <c r="N11" s="17"/>
      <c r="O11" s="17"/>
      <c r="P11" s="12"/>
    </row>
    <row r="12" spans="3:16" ht="15.75" customHeight="1" x14ac:dyDescent="0.25">
      <c r="C12" s="11"/>
      <c r="D12" s="35"/>
      <c r="E12" s="35"/>
      <c r="F12" s="35"/>
      <c r="G12" s="39"/>
      <c r="H12" s="40"/>
      <c r="I12" s="41"/>
      <c r="M12" s="18">
        <f>Analysis!E17</f>
        <v>386.27278441591091</v>
      </c>
      <c r="N12" s="19"/>
      <c r="O12" s="20"/>
      <c r="P12" s="12"/>
    </row>
    <row r="13" spans="3:16" ht="15.75" customHeight="1" thickBot="1" x14ac:dyDescent="0.3">
      <c r="C13" s="11"/>
      <c r="D13" s="35"/>
      <c r="E13" s="35"/>
      <c r="F13" s="35"/>
      <c r="G13" s="42"/>
      <c r="H13" s="43"/>
      <c r="I13" s="44"/>
      <c r="M13" s="21"/>
      <c r="N13" s="22"/>
      <c r="O13" s="23"/>
      <c r="P13" s="12"/>
    </row>
    <row r="14" spans="3:16" ht="16.5" thickBot="1" x14ac:dyDescent="0.3">
      <c r="C14" s="11"/>
      <c r="M14" s="24"/>
      <c r="N14" s="25"/>
      <c r="O14" s="26"/>
      <c r="P14" s="12"/>
    </row>
    <row r="15" spans="3:16" ht="16.5" thickBot="1" x14ac:dyDescent="0.3">
      <c r="C15" s="11"/>
      <c r="P15" s="12"/>
    </row>
    <row r="16" spans="3:16" x14ac:dyDescent="0.25">
      <c r="C16" s="11"/>
      <c r="D16" s="35" t="s">
        <v>3</v>
      </c>
      <c r="E16" s="35"/>
      <c r="F16" s="35"/>
      <c r="G16" s="36" t="s">
        <v>6</v>
      </c>
      <c r="H16" s="37"/>
      <c r="I16" s="38"/>
      <c r="P16" s="12"/>
    </row>
    <row r="17" spans="3:16" x14ac:dyDescent="0.25">
      <c r="C17" s="11"/>
      <c r="D17" s="35"/>
      <c r="E17" s="35"/>
      <c r="F17" s="35"/>
      <c r="G17" s="39"/>
      <c r="H17" s="40"/>
      <c r="I17" s="41"/>
      <c r="P17" s="12"/>
    </row>
    <row r="18" spans="3:16" ht="16.5" customHeight="1" thickBot="1" x14ac:dyDescent="0.3">
      <c r="C18" s="11"/>
      <c r="D18" s="35"/>
      <c r="E18" s="35"/>
      <c r="F18" s="35"/>
      <c r="G18" s="42"/>
      <c r="H18" s="43"/>
      <c r="I18" s="44"/>
      <c r="M18" s="27" t="s">
        <v>58</v>
      </c>
      <c r="N18" s="27"/>
      <c r="O18" s="27"/>
      <c r="P18" s="12"/>
    </row>
    <row r="19" spans="3:16" ht="15.75" customHeight="1" x14ac:dyDescent="0.25">
      <c r="C19" s="11"/>
      <c r="M19" s="27"/>
      <c r="N19" s="27"/>
      <c r="O19" s="27"/>
      <c r="P19" s="12"/>
    </row>
    <row r="20" spans="3:16" ht="16.5" customHeight="1" thickBot="1" x14ac:dyDescent="0.3">
      <c r="C20" s="11"/>
      <c r="M20" s="28"/>
      <c r="N20" s="28"/>
      <c r="O20" s="28"/>
      <c r="P20" s="12"/>
    </row>
    <row r="21" spans="3:16" x14ac:dyDescent="0.25">
      <c r="C21" s="11"/>
      <c r="D21" s="35" t="s">
        <v>56</v>
      </c>
      <c r="E21" s="35"/>
      <c r="F21" s="35"/>
      <c r="G21" s="36" t="s">
        <v>10</v>
      </c>
      <c r="H21" s="37"/>
      <c r="I21" s="38"/>
      <c r="M21" s="18">
        <f>Analysis!E18</f>
        <v>31674.368322104696</v>
      </c>
      <c r="N21" s="19"/>
      <c r="O21" s="20"/>
      <c r="P21" s="12"/>
    </row>
    <row r="22" spans="3:16" x14ac:dyDescent="0.25">
      <c r="C22" s="11"/>
      <c r="D22" s="35"/>
      <c r="E22" s="35"/>
      <c r="F22" s="35"/>
      <c r="G22" s="39"/>
      <c r="H22" s="40"/>
      <c r="I22" s="41"/>
      <c r="M22" s="21"/>
      <c r="N22" s="22"/>
      <c r="O22" s="23"/>
      <c r="P22" s="12"/>
    </row>
    <row r="23" spans="3:16" ht="16.5" thickBot="1" x14ac:dyDescent="0.3">
      <c r="C23" s="11"/>
      <c r="D23" s="35"/>
      <c r="E23" s="35"/>
      <c r="F23" s="35"/>
      <c r="G23" s="42"/>
      <c r="H23" s="43"/>
      <c r="I23" s="44"/>
      <c r="M23" s="24"/>
      <c r="N23" s="25"/>
      <c r="O23" s="26"/>
      <c r="P23" s="12"/>
    </row>
    <row r="24" spans="3:16" x14ac:dyDescent="0.25">
      <c r="C24" s="11"/>
      <c r="P24" s="12"/>
    </row>
    <row r="25" spans="3:16" ht="16.5" thickBot="1" x14ac:dyDescent="0.3">
      <c r="C25" s="1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4"/>
    </row>
  </sheetData>
  <mergeCells count="13">
    <mergeCell ref="M9:O11"/>
    <mergeCell ref="M12:O14"/>
    <mergeCell ref="M18:O20"/>
    <mergeCell ref="M21:O23"/>
    <mergeCell ref="C1:P2"/>
    <mergeCell ref="D21:F23"/>
    <mergeCell ref="D6:F8"/>
    <mergeCell ref="G6:I8"/>
    <mergeCell ref="D11:F13"/>
    <mergeCell ref="G11:I13"/>
    <mergeCell ref="D16:F18"/>
    <mergeCell ref="G16:I18"/>
    <mergeCell ref="G21:I2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2737F76-2E9D-4F5A-B959-7E04F40E0D34}">
          <x14:formula1>
            <xm:f>'Label Encoding'!$J$3:$J$5</xm:f>
          </x14:formula1>
          <xm:sqref>G6:I8</xm:sqref>
        </x14:dataValidation>
        <x14:dataValidation type="list" allowBlank="1" showInputMessage="1" showErrorMessage="1" xr:uid="{385AB7D7-B094-41FD-93B5-73DF2AD787AA}">
          <x14:formula1>
            <xm:f>'Label Encoding'!$M$3:$M$6</xm:f>
          </x14:formula1>
          <xm:sqref>G11:I13</xm:sqref>
        </x14:dataValidation>
        <x14:dataValidation type="list" allowBlank="1" showInputMessage="1" showErrorMessage="1" xr:uid="{CAB2F46A-A2D8-4E88-87A6-FFE6AB0D987B}">
          <x14:formula1>
            <xm:f>'Label Encoding'!$J$9:$J$10</xm:f>
          </x14:formula1>
          <xm:sqref>G16:I18</xm:sqref>
        </x14:dataValidation>
        <x14:dataValidation type="list" allowBlank="1" showInputMessage="1" showErrorMessage="1" xr:uid="{B6FE718F-16C0-4723-9A60-4200A4F1A8EE}">
          <x14:formula1>
            <xm:f>'Label Encoding'!$M$9:$M$10</xm:f>
          </x14:formula1>
          <xm:sqref>G21:I23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Label Encoding</vt:lpstr>
      <vt:lpstr>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Sayooj</cp:lastModifiedBy>
  <dcterms:created xsi:type="dcterms:W3CDTF">2015-09-15T04:59:38Z</dcterms:created>
  <dcterms:modified xsi:type="dcterms:W3CDTF">2023-08-11T17:50:25Z</dcterms:modified>
</cp:coreProperties>
</file>