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4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3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 Projects\Technical Projects\"/>
    </mc:Choice>
  </mc:AlternateContent>
  <xr:revisionPtr revIDLastSave="0" documentId="8_{A6DC9F11-023B-4102-BAF0-BC93A6E167A5}" xr6:coauthVersionLast="47" xr6:coauthVersionMax="47" xr10:uidLastSave="{00000000-0000-0000-0000-000000000000}"/>
  <bookViews>
    <workbookView xWindow="7956" yWindow="300" windowWidth="14184" windowHeight="12312" xr2:uid="{E7740AF3-EFD1-498F-AED8-C40FB400B1A6}"/>
  </bookViews>
  <sheets>
    <sheet name="Different types of Test" sheetId="1" r:id="rId1"/>
    <sheet name="Z-test" sheetId="3" r:id="rId2"/>
    <sheet name="T-test" sheetId="2" r:id="rId3"/>
    <sheet name="F-test" sheetId="5" r:id="rId4"/>
    <sheet name="Chi-Square" sheetId="6" r:id="rId5"/>
    <sheet name="ANOVA" sheetId="4" r:id="rId6"/>
    <sheet name="Post-hoc Test" sheetId="8" r:id="rId7"/>
    <sheet name="U-test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8" l="1"/>
  <c r="K24" i="8"/>
  <c r="L24" i="8" s="1"/>
  <c r="K25" i="8"/>
  <c r="L25" i="8" s="1"/>
  <c r="K23" i="8"/>
  <c r="L23" i="8" s="1"/>
  <c r="F25" i="6" l="1"/>
  <c r="F23" i="6"/>
  <c r="Q26" i="6"/>
  <c r="P26" i="6"/>
  <c r="P25" i="6"/>
  <c r="Q25" i="6"/>
  <c r="O26" i="6"/>
  <c r="O25" i="6"/>
  <c r="P19" i="6"/>
  <c r="Q19" i="6"/>
  <c r="O19" i="6"/>
  <c r="P20" i="6"/>
  <c r="Q20" i="6"/>
  <c r="O20" i="6"/>
  <c r="P14" i="6"/>
  <c r="Q14" i="6"/>
  <c r="O14" i="6"/>
  <c r="R13" i="6"/>
  <c r="R12" i="6"/>
  <c r="O13" i="6"/>
  <c r="Q13" i="6"/>
  <c r="P13" i="6"/>
  <c r="P12" i="6"/>
  <c r="O12" i="6"/>
  <c r="Q12" i="6"/>
  <c r="K18" i="3" l="1"/>
  <c r="L18" i="3"/>
</calcChain>
</file>

<file path=xl/sharedStrings.xml><?xml version="1.0" encoding="utf-8"?>
<sst xmlns="http://schemas.openxmlformats.org/spreadsheetml/2006/main" count="204" uniqueCount="93">
  <si>
    <t>Student</t>
  </si>
  <si>
    <t>Technique A (Before)</t>
  </si>
  <si>
    <t>Technique A (After)</t>
  </si>
  <si>
    <t>Technique B (Before)</t>
  </si>
  <si>
    <t>Technique B (After)</t>
  </si>
  <si>
    <t>Variance</t>
  </si>
  <si>
    <t>t-Test: Two-Sample Assuming Unequal Variances</t>
  </si>
  <si>
    <t>Mean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</si>
  <si>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</si>
  <si>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</si>
  <si>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</si>
  <si>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</si>
  <si>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</si>
  <si>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</si>
  <si>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</si>
  <si>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</si>
  <si>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Age_F</t>
  </si>
  <si>
    <t>Age_M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</si>
  <si>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</si>
  <si>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</si>
  <si>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</si>
  <si>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</si>
  <si>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</si>
  <si>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</si>
  <si>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</si>
  <si>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Both the tests are highly insignificant.</t>
  </si>
  <si>
    <t>Gender</t>
  </si>
  <si>
    <t>M</t>
  </si>
  <si>
    <t>F</t>
  </si>
  <si>
    <t>Location</t>
  </si>
  <si>
    <t>Japan</t>
  </si>
  <si>
    <t>India</t>
  </si>
  <si>
    <t>Korea</t>
  </si>
  <si>
    <t>korea</t>
  </si>
  <si>
    <t>H0: There is no association between Age_F &amp; Age_M.</t>
  </si>
  <si>
    <t>H1: There is association between Age_F &amp; Age_M.</t>
  </si>
  <si>
    <t>The test is not significant.</t>
  </si>
  <si>
    <t>H0: There is no significant difference between Technique A and B.</t>
  </si>
  <si>
    <t>H1: There is significant difference between Technique A and B.</t>
  </si>
  <si>
    <t>H0: There is no association between Gender and Location.</t>
  </si>
  <si>
    <t>H1: There is association between Gender and Location.</t>
  </si>
  <si>
    <t>Observation</t>
  </si>
  <si>
    <t>Gender/Location</t>
  </si>
  <si>
    <t>Expectation</t>
  </si>
  <si>
    <t>Expected value: Row total*Column Total/Grand total</t>
  </si>
  <si>
    <t>(O-E)^2/E</t>
  </si>
  <si>
    <t>df =</t>
  </si>
  <si>
    <t>P-value =</t>
  </si>
  <si>
    <t>Xsquare =</t>
  </si>
  <si>
    <t>Group1</t>
  </si>
  <si>
    <t>Group2</t>
  </si>
  <si>
    <t>Group3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</si>
  <si>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</si>
  <si>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</si>
  <si>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</si>
  <si>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</si>
  <si>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</si>
  <si>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</si>
  <si>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</si>
  <si>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</si>
  <si>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</si>
  <si>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</si>
  <si>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</si>
  <si>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</si>
  <si>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</si>
  <si>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</si>
  <si>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</si>
  <si>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>Degree of freedom (df) : Row -1 * column - 1</t>
  </si>
  <si>
    <t>SS: Sum of Square</t>
  </si>
  <si>
    <t>df: Degree of Freedom</t>
  </si>
  <si>
    <t>MS: Mean Square (SS/df)</t>
  </si>
  <si>
    <t xml:space="preserve">F: Ratio of MSs </t>
  </si>
  <si>
    <t>H0: No significant difference between Groups</t>
  </si>
  <si>
    <t>H1: Significant difference between Groups</t>
  </si>
  <si>
    <t>Region 1</t>
  </si>
  <si>
    <t>Region 2</t>
  </si>
  <si>
    <t>Region 3</t>
  </si>
  <si>
    <t>Post-Hoc Test</t>
  </si>
  <si>
    <t>Reg1 vs Reg2</t>
  </si>
  <si>
    <t>Reg2 vs Reg3</t>
  </si>
  <si>
    <t>Reg3 vs Reg1</t>
  </si>
  <si>
    <t>P-Value(T-test)</t>
  </si>
  <si>
    <t>Significant</t>
  </si>
  <si>
    <t>ALPHA</t>
  </si>
  <si>
    <t xml:space="preserve">Bonferroni Correction </t>
  </si>
  <si>
    <t>(Original Alpha/ no. of tests)</t>
  </si>
  <si>
    <t>Therefore, there is a Significant difference.</t>
  </si>
  <si>
    <t>F-Test Two-Sample for Variances</t>
  </si>
  <si>
    <t>P(F&lt;=f) one-tail</t>
  </si>
  <si>
    <t>F Critical one-tail</t>
  </si>
  <si>
    <t>Group 1</t>
  </si>
  <si>
    <t>Group 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</si>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</sst>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Segoe U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FD9DF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 style="medium">
        <color rgb="FFD9D9E3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6" xfId="0" applyBorder="1"/>
    <xf numFmtId="0" fontId="4" fillId="0" borderId="7" xfId="0" applyFont="1" applyBorder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7" fillId="0" borderId="0" xfId="0" applyFont="1"/>
    <xf numFmtId="0" fontId="8" fillId="6" borderId="0" xfId="0" applyFont="1" applyFill="1"/>
    <xf numFmtId="0" fontId="6" fillId="8" borderId="0" xfId="0" applyFont="1" applyFill="1"/>
    <xf numFmtId="0" fontId="0" fillId="7" borderId="0" xfId="0" applyFill="1"/>
    <xf numFmtId="0" fontId="1" fillId="0" borderId="0" xfId="0" applyFont="1" applyAlignment="1">
      <alignment horizontal="right"/>
    </xf>
    <xf numFmtId="0" fontId="1" fillId="9" borderId="0" xfId="0" applyFont="1" applyFill="1"/>
    <xf numFmtId="0" fontId="0" fillId="10" borderId="0" xfId="0" applyFill="1"/>
    <xf numFmtId="0" fontId="0" fillId="9" borderId="0" xfId="0" applyFill="1"/>
    <xf numFmtId="0" fontId="9" fillId="11" borderId="0" xfId="0" applyFont="1" applyFill="1"/>
    <xf numFmtId="0" fontId="9" fillId="12" borderId="0" xfId="0" applyFont="1" applyFill="1"/>
    <xf numFmtId="0" fontId="8" fillId="0" borderId="0" xfId="0" applyFont="1"/>
    <xf numFmtId="0" fontId="11" fillId="2" borderId="0" xfId="0" applyFont="1" applyFill="1"/>
    <xf numFmtId="0" fontId="10" fillId="0" borderId="0" xfId="0" applyFont="1"/>
    <xf numFmtId="0" fontId="10" fillId="7" borderId="0" xfId="0" applyFont="1" applyFill="1"/>
    <xf numFmtId="0" fontId="10" fillId="6" borderId="0" xfId="0" applyFont="1" applyFill="1"/>
    <xf numFmtId="0" fontId="12" fillId="5" borderId="0" xfId="0" applyFont="1" applyFill="1"/>
    <xf numFmtId="0" fontId="12" fillId="0" borderId="0" xfId="0" applyFont="1"/>
    <xf numFmtId="0" fontId="1" fillId="8" borderId="0" xfId="0" applyFont="1" applyFill="1"/>
    <xf numFmtId="0" fontId="8" fillId="3" borderId="0" xfId="0" applyFont="1" applyFill="1"/>
    <xf numFmtId="0" fontId="5" fillId="0" borderId="0" xfId="0" applyFont="1"/>
    <xf numFmtId="0" fontId="4" fillId="5" borderId="7" xfId="0" applyFont="1" applyFill="1" applyBorder="1" applyAlignment="1">
      <alignment horizontal="center"/>
    </xf>
    <xf numFmtId="0" fontId="1" fillId="4" borderId="0" xfId="0" applyFont="1" applyFill="1"/>
    <xf numFmtId="0" fontId="0" fillId="8" borderId="0" xfId="0" applyFill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1" fillId="3" borderId="0" xfId="0" applyFont="1" applyFill="1"/>
    <xf numFmtId="0" fontId="0" fillId="13" borderId="0" xfId="0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/>
    </xf>
    <xf numFmtId="0" fontId="0" fillId="2" borderId="0" xfId="0" applyFill="1"/>
    <xf numFmtId="0" fontId="1" fillId="14" borderId="0" xfId="0" applyFont="1" applyFill="1"/>
    <xf numFmtId="0" fontId="0" fillId="4" borderId="0" xfId="0" applyFill="1"/>
    <xf numFmtId="0" fontId="0" fillId="10" borderId="0" xfId="0" applyFill="1" applyAlignment="1">
      <alignment horizontal="center"/>
    </xf>
    <xf numFmtId="0" fontId="9" fillId="11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D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10/relationships/person" Target="persons/person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</xdr:row>
      <xdr:rowOff>60960</xdr:rowOff>
    </xdr:from>
    <xdr:to>
      <xdr:col>8</xdr:col>
      <xdr:colOff>327660</xdr:colOff>
      <xdr:row>13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1CB69B-CC98-C176-A2C0-CC0B52FF2C52}"/>
            </a:ext>
          </a:extLst>
        </xdr:cNvPr>
        <xdr:cNvSpPr txBox="1"/>
      </xdr:nvSpPr>
      <xdr:spPr>
        <a:xfrm>
          <a:off x="601980" y="243840"/>
          <a:ext cx="4602480" cy="2148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Parametric tests </a:t>
          </a:r>
        </a:p>
        <a:p>
          <a:endParaRPr lang="en-IN" sz="1400" b="1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Parametric test assume that the data are drawn from a population with a specific (normal) distribution.</a:t>
          </a:r>
        </a:p>
        <a:p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Parametric tests generally have higher statistical power.</a:t>
          </a:r>
        </a:p>
        <a:p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parametric tests, the test statistic is based on distribution. </a:t>
          </a:r>
        </a:p>
        <a:p>
          <a:r>
            <a:rPr lang="en-I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Parametric tests such as t-test, ANOVA, or Pearson correlation are used when the data are normally distributed</a:t>
          </a: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 sz="1400"/>
        </a:p>
      </xdr:txBody>
    </xdr:sp>
    <xdr:clientData/>
  </xdr:twoCellAnchor>
  <xdr:twoCellAnchor>
    <xdr:from>
      <xdr:col>9</xdr:col>
      <xdr:colOff>304800</xdr:colOff>
      <xdr:row>1</xdr:row>
      <xdr:rowOff>53340</xdr:rowOff>
    </xdr:from>
    <xdr:to>
      <xdr:col>17</xdr:col>
      <xdr:colOff>533400</xdr:colOff>
      <xdr:row>12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5B7496-64BB-AC36-3C65-1CA0012723D2}"/>
            </a:ext>
          </a:extLst>
        </xdr:cNvPr>
        <xdr:cNvSpPr txBox="1"/>
      </xdr:nvSpPr>
      <xdr:spPr>
        <a:xfrm>
          <a:off x="5791200" y="236220"/>
          <a:ext cx="5105400" cy="2110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Non-parametric tests </a:t>
          </a:r>
          <a:endParaRPr lang="en-IN" sz="1600">
            <a:effectLst/>
          </a:endParaRPr>
        </a:p>
        <a:p>
          <a:endParaRPr lang="en-IN" sz="1400"/>
        </a:p>
        <a:p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Non-parametric tests make fewer assumptions about the data set, but it can be used when the necessary assumptions cannot be made about a data set.</a:t>
          </a:r>
        </a:p>
        <a:p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Non-parametric tests do not depend on any distribution and measure the central tendency with the median value.</a:t>
          </a:r>
        </a:p>
        <a:p>
          <a:r>
            <a:rPr lang="en-I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Examples of non-parametric tests include Mann-Whitney and Kruskal-Wallis.</a:t>
          </a:r>
          <a:endParaRPr lang="en-IN" sz="1400" b="1"/>
        </a:p>
      </xdr:txBody>
    </xdr:sp>
    <xdr:clientData/>
  </xdr:twoCellAnchor>
  <xdr:twoCellAnchor>
    <xdr:from>
      <xdr:col>1</xdr:col>
      <xdr:colOff>7620</xdr:colOff>
      <xdr:row>14</xdr:row>
      <xdr:rowOff>83820</xdr:rowOff>
    </xdr:from>
    <xdr:to>
      <xdr:col>8</xdr:col>
      <xdr:colOff>586740</xdr:colOff>
      <xdr:row>27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AF96F2E-A637-3B0F-A0C7-B15E4C916BA7}"/>
            </a:ext>
          </a:extLst>
        </xdr:cNvPr>
        <xdr:cNvSpPr txBox="1"/>
      </xdr:nvSpPr>
      <xdr:spPr>
        <a:xfrm>
          <a:off x="617220" y="2644140"/>
          <a:ext cx="4846320" cy="2324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Significant Value</a:t>
          </a:r>
        </a:p>
        <a:p>
          <a:endParaRPr lang="en-IN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statistics, significance is usually denoted by a p-value, or probability value. Statistical significance is arbitrary and depends on the threshold, or alpha value, chosen by the researcher. The most common threshold is </a:t>
          </a:r>
          <a:r>
            <a:rPr lang="en-I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&lt; 0.05</a:t>
          </a: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which means that the data is likely to occur less than 5% of the time under the null hypothesis. </a:t>
          </a:r>
          <a:r>
            <a:rPr lang="en-IN" sz="14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In most studies</a:t>
          </a:r>
          <a:r>
            <a:rPr lang="en-IN" sz="1400" b="1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, </a:t>
          </a:r>
          <a:r>
            <a:rPr lang="en-IN" sz="1400" b="1" i="0" u="non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a p value of 0.05 or less is considered statistically significan</a:t>
          </a:r>
          <a:r>
            <a:rPr lang="en-IN" sz="1400" b="1" i="0" u="non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 sz="1400" b="1" u="none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312420</xdr:colOff>
      <xdr:row>14</xdr:row>
      <xdr:rowOff>91440</xdr:rowOff>
    </xdr:from>
    <xdr:to>
      <xdr:col>17</xdr:col>
      <xdr:colOff>502920</xdr:colOff>
      <xdr:row>24</xdr:row>
      <xdr:rowOff>7620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106853E-2E3D-DCA5-4294-41DE404681F9}"/>
            </a:ext>
          </a:extLst>
        </xdr:cNvPr>
        <xdr:cNvGrpSpPr/>
      </xdr:nvGrpSpPr>
      <xdr:grpSpPr>
        <a:xfrm>
          <a:off x="5798820" y="2651760"/>
          <a:ext cx="5067300" cy="1744980"/>
          <a:chOff x="5798820" y="2651760"/>
          <a:chExt cx="5067300" cy="1744980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2F099FE-A683-1ECE-6EC2-83834C5E1880}"/>
              </a:ext>
            </a:extLst>
          </xdr:cNvPr>
          <xdr:cNvSpPr txBox="1"/>
        </xdr:nvSpPr>
        <xdr:spPr>
          <a:xfrm>
            <a:off x="5798820" y="2659380"/>
            <a:ext cx="2423160" cy="17373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 u="sng"/>
              <a:t>List of Parametric Test:</a:t>
            </a:r>
          </a:p>
          <a:p>
            <a:endParaRPr lang="en-IN" sz="1600" b="1" u="sng"/>
          </a:p>
          <a:p>
            <a:r>
              <a:rPr lang="en-IN" sz="1400" b="0" u="none"/>
              <a:t>1. T-test, Z-test, F-test</a:t>
            </a:r>
          </a:p>
          <a:p>
            <a:r>
              <a:rPr lang="en-IN" sz="1400" b="0" u="none"/>
              <a:t>2. ANOVA</a:t>
            </a:r>
          </a:p>
          <a:p>
            <a:r>
              <a:rPr lang="en-IN" sz="1400" b="0" u="none"/>
              <a:t>3. Pearson's</a:t>
            </a:r>
            <a:r>
              <a:rPr lang="en-IN" sz="1400" b="0" u="none" baseline="0"/>
              <a:t> Correlation</a:t>
            </a:r>
          </a:p>
          <a:p>
            <a:r>
              <a:rPr lang="en-IN" sz="1400" b="0" u="none" baseline="0"/>
              <a:t>4. Multiple Regression</a:t>
            </a:r>
            <a:endParaRPr lang="en-IN" sz="1200" b="0" u="none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2067BB18-05D1-4CE5-813F-889A9C353EAA}"/>
              </a:ext>
            </a:extLst>
          </xdr:cNvPr>
          <xdr:cNvSpPr txBox="1"/>
        </xdr:nvSpPr>
        <xdr:spPr>
          <a:xfrm>
            <a:off x="8199120" y="2651760"/>
            <a:ext cx="2667000" cy="17373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 u="sng"/>
              <a:t>List of Non-Parametric Test:</a:t>
            </a:r>
          </a:p>
          <a:p>
            <a:endParaRPr lang="en-IN" sz="1600" b="1" u="sng"/>
          </a:p>
          <a:p>
            <a:r>
              <a:rPr lang="en-IN" sz="1400" b="0" u="none"/>
              <a:t>1. Chi</a:t>
            </a:r>
            <a:r>
              <a:rPr lang="en-IN" sz="1400" b="0" u="none" baseline="0"/>
              <a:t> square </a:t>
            </a:r>
            <a:r>
              <a:rPr lang="en-IN" sz="1400" b="0" u="none"/>
              <a:t>test</a:t>
            </a:r>
          </a:p>
          <a:p>
            <a:r>
              <a:rPr lang="en-IN" sz="1400" b="0" u="none"/>
              <a:t>2. Mann</a:t>
            </a:r>
            <a:r>
              <a:rPr lang="en-IN" sz="1400" b="0" u="none" baseline="0"/>
              <a:t>-Whitney</a:t>
            </a:r>
            <a:endParaRPr lang="en-IN" sz="1400" b="0" u="none"/>
          </a:p>
          <a:p>
            <a:r>
              <a:rPr lang="en-IN" sz="1400" b="0" u="none"/>
              <a:t>3. Kruskal-Wallis</a:t>
            </a:r>
            <a:endParaRPr lang="en-IN" sz="1400" b="0" u="none" baseline="0"/>
          </a:p>
          <a:p>
            <a:r>
              <a:rPr lang="en-IN" sz="1400" b="0" u="none" baseline="0"/>
              <a:t>4. Spearman's rank corelation</a:t>
            </a:r>
            <a:endParaRPr lang="en-IN" sz="1200" b="0" u="none"/>
          </a:p>
        </xdr:txBody>
      </xdr: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5AD3A12F-1BDD-7D31-5275-9618297B1B0B}"/>
              </a:ext>
            </a:extLst>
          </xdr:cNvPr>
          <xdr:cNvCxnSpPr/>
        </xdr:nvCxnSpPr>
        <xdr:spPr>
          <a:xfrm flipH="1">
            <a:off x="8191500" y="2674620"/>
            <a:ext cx="7620" cy="166878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6</xdr:row>
      <xdr:rowOff>7620</xdr:rowOff>
    </xdr:from>
    <xdr:to>
      <xdr:col>8</xdr:col>
      <xdr:colOff>16610</xdr:colOff>
      <xdr:row>22</xdr:row>
      <xdr:rowOff>167249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94635A-882A-F70E-80E7-CB8B1F19F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104900"/>
          <a:ext cx="4276190" cy="3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22860</xdr:rowOff>
    </xdr:from>
    <xdr:to>
      <xdr:col>7</xdr:col>
      <xdr:colOff>7620</xdr:colOff>
      <xdr:row>16</xdr:row>
      <xdr:rowOff>15240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0220217-CCE0-4D9E-80AA-0A9DE6599FDB}"/>
            </a:ext>
          </a:extLst>
        </xdr:cNvPr>
        <xdr:cNvGrpSpPr/>
      </xdr:nvGrpSpPr>
      <xdr:grpSpPr>
        <a:xfrm>
          <a:off x="617220" y="251460"/>
          <a:ext cx="4191000" cy="2766060"/>
          <a:chOff x="617220" y="251460"/>
          <a:chExt cx="4191000" cy="2766060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59F74C4F-07F4-156C-7311-01E6200C9D9E}"/>
              </a:ext>
            </a:extLst>
          </xdr:cNvPr>
          <xdr:cNvSpPr txBox="1"/>
        </xdr:nvSpPr>
        <xdr:spPr>
          <a:xfrm>
            <a:off x="617220" y="251460"/>
            <a:ext cx="4191000" cy="2766060"/>
          </a:xfrm>
          <a:prstGeom prst="rect">
            <a:avLst/>
          </a:prstGeom>
          <a:ln w="3175"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T-test</a:t>
            </a:r>
            <a:endParaRPr lang="en-IN" sz="1100" b="1"/>
          </a:p>
          <a:p>
            <a:endParaRPr lang="en-IN" sz="1050" b="1"/>
          </a:p>
          <a:p>
            <a:r>
              <a:rPr lang="en-IN" sz="12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 t-test is an </a:t>
            </a:r>
            <a:r>
              <a:rPr lang="en-IN" sz="12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inferential statistic</a:t>
            </a:r>
            <a:r>
              <a:rPr lang="en-IN" sz="12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 used to determine if there is a significant difference between the means of two groups and how they are related. T-tests are used when the data sets follow a normal distribution and have unknown variances, like the data set recorded from flipping a coin 100 times.A t test is a statistical test that is used </a:t>
            </a:r>
            <a:r>
              <a:rPr lang="en-IN" sz="12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 compare the means of two groups</a:t>
            </a:r>
            <a:r>
              <a:rPr lang="en-IN" sz="12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 It is often used in hypothesis testing to determine whether a process or treatment actually has an effect on the population of interest, or whether two groups are different from one another.</a:t>
            </a:r>
            <a:endParaRPr lang="en-IN" sz="1800" b="1"/>
          </a:p>
        </xdr:txBody>
      </xdr:sp>
      <xdr:pic>
        <xdr:nvPicPr>
          <xdr:cNvPr id="5" name="Picture 4" descr="t-Test Formula | How to Calculate t-Test with Examples &amp; Excel Template">
            <a:extLst>
              <a:ext uri="{FF2B5EF4-FFF2-40B4-BE49-F238E27FC236}">
                <a16:creationId xmlns:a16="http://schemas.microsoft.com/office/drawing/2014/main" id="{DEA8376A-15B0-AD65-62A7-41A38723E481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1554" t="21873" r="30071" b="43943"/>
          <a:stretch/>
        </xdr:blipFill>
        <xdr:spPr bwMode="auto">
          <a:xfrm>
            <a:off x="632460" y="2400301"/>
            <a:ext cx="1249680" cy="5562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Picture 5" descr="t-Test Formula | How to Calculate t-Test with Examples &amp; Excel Template">
            <a:extLst>
              <a:ext uri="{FF2B5EF4-FFF2-40B4-BE49-F238E27FC236}">
                <a16:creationId xmlns:a16="http://schemas.microsoft.com/office/drawing/2014/main" id="{8DD26A23-F423-E173-DCB6-47011C684CFD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09" t="61702" r="31094" b="3951"/>
          <a:stretch/>
        </xdr:blipFill>
        <xdr:spPr bwMode="auto">
          <a:xfrm>
            <a:off x="1813560" y="2386483"/>
            <a:ext cx="1295400" cy="54721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15240</xdr:rowOff>
    </xdr:from>
    <xdr:to>
      <xdr:col>3</xdr:col>
      <xdr:colOff>1173479</xdr:colOff>
      <xdr:row>13</xdr:row>
      <xdr:rowOff>175261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FE67581-4181-74DC-0974-687474E97119}"/>
            </a:ext>
          </a:extLst>
        </xdr:cNvPr>
        <xdr:cNvGrpSpPr/>
      </xdr:nvGrpSpPr>
      <xdr:grpSpPr>
        <a:xfrm>
          <a:off x="617220" y="205740"/>
          <a:ext cx="4381499" cy="2606041"/>
          <a:chOff x="617220" y="198120"/>
          <a:chExt cx="2733547" cy="2515938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B4E0262-459D-4415-B607-5A76A6111F39}"/>
              </a:ext>
            </a:extLst>
          </xdr:cNvPr>
          <xdr:cNvSpPr txBox="1"/>
        </xdr:nvSpPr>
        <xdr:spPr>
          <a:xfrm>
            <a:off x="617220" y="198120"/>
            <a:ext cx="2733547" cy="2515938"/>
          </a:xfrm>
          <a:prstGeom prst="rect">
            <a:avLst/>
          </a:prstGeom>
          <a:ln w="3175"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F-test</a:t>
            </a:r>
            <a:endParaRPr lang="en-IN" sz="1100" b="1"/>
          </a:p>
          <a:p>
            <a:endParaRPr lang="en-IN" sz="1050" b="1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4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F-Test is any test that utilizes the F-Distribution table to fulfil its purpose (for eg: ANOVA). It compares the ratio of the variances of two populations and determines if they are statistically similar or not.To perform F-test,</a:t>
            </a:r>
            <a:r>
              <a:rPr lang="en-IN" sz="14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</a:t>
            </a:r>
            <a:r>
              <a:rPr lang="en-IN" sz="14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he population is normally distributed</a:t>
            </a:r>
            <a:r>
              <a:rPr lang="en-IN" sz="14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and t</a:t>
            </a:r>
            <a:r>
              <a:rPr lang="en-IN" sz="14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he samples are taken at random and are independent samples.</a:t>
            </a:r>
          </a:p>
        </xdr:txBody>
      </xdr:sp>
      <xdr:pic>
        <xdr:nvPicPr>
          <xdr:cNvPr id="4" name="Picture 3" descr="Image result for f-test basic formula">
            <a:extLst>
              <a:ext uri="{FF2B5EF4-FFF2-40B4-BE49-F238E27FC236}">
                <a16:creationId xmlns:a16="http://schemas.microsoft.com/office/drawing/2014/main" id="{42F82F28-B2B5-B37E-A8C3-D3E6493A6A14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6163" t="31741" r="22383" b="42321"/>
          <a:stretch/>
        </xdr:blipFill>
        <xdr:spPr bwMode="auto">
          <a:xfrm>
            <a:off x="698242" y="1941276"/>
            <a:ext cx="1026659" cy="7315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175260</xdr:rowOff>
    </xdr:from>
    <xdr:to>
      <xdr:col>7</xdr:col>
      <xdr:colOff>594360</xdr:colOff>
      <xdr:row>16</xdr:row>
      <xdr:rowOff>175260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41C6652-9BB0-9180-053A-13CC6CC65C6F}"/>
            </a:ext>
          </a:extLst>
        </xdr:cNvPr>
        <xdr:cNvGrpSpPr/>
      </xdr:nvGrpSpPr>
      <xdr:grpSpPr>
        <a:xfrm>
          <a:off x="617220" y="358140"/>
          <a:ext cx="5196840" cy="2773680"/>
          <a:chOff x="617220" y="358140"/>
          <a:chExt cx="4244340" cy="274320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6D561EFE-4E35-6678-6DFB-5AD1DF050686}"/>
              </a:ext>
            </a:extLst>
          </xdr:cNvPr>
          <xdr:cNvSpPr txBox="1"/>
        </xdr:nvSpPr>
        <xdr:spPr>
          <a:xfrm>
            <a:off x="617220" y="358140"/>
            <a:ext cx="4244340" cy="2743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Chi-Square</a:t>
            </a:r>
          </a:p>
          <a:p>
            <a:endPara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IN" sz="125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 </a:t>
            </a:r>
            <a:r>
              <a:rPr lang="en-IN" sz="125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chi-squared test</a:t>
            </a:r>
            <a:r>
              <a:rPr lang="en-IN" sz="125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 (symbolically represented as </a:t>
            </a:r>
            <a:r>
              <a:rPr lang="el-GR" sz="125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χ</a:t>
            </a:r>
            <a:r>
              <a:rPr lang="el-GR" sz="1250" b="1" i="0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el-GR" sz="125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 </a:t>
            </a:r>
            <a:r>
              <a:rPr lang="en-IN" sz="125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is basically a data analysis on the basis of observations of a random set of variables. Usually, it is a comparison of two statistical data sets.The chi-square test is used to estimate how likely the observations that are made would be, by considering the assumption of the </a:t>
            </a:r>
            <a:r>
              <a:rPr lang="en-IN" sz="125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hlinkClick xmlns:r="http://schemas.openxmlformats.org/officeDocument/2006/relationships" r:id=""/>
              </a:rPr>
              <a:t>null hypothesis</a:t>
            </a:r>
            <a:r>
              <a:rPr lang="en-IN" sz="125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 as true.When we consider, the null speculation is true, the sampling distribution of the test statistic is called as </a:t>
            </a:r>
            <a:r>
              <a:rPr lang="en-IN" sz="125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chi-squared distribution</a:t>
            </a:r>
            <a:r>
              <a:rPr lang="en-IN" sz="125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 Specially,</a:t>
            </a:r>
          </a:p>
          <a:p>
            <a:r>
              <a:rPr lang="en-IN" sz="1250" b="0" baseline="0"/>
              <a:t> use in categorical data.</a:t>
            </a:r>
            <a:endParaRPr lang="en-IN" sz="1250" b="0"/>
          </a:p>
        </xdr:txBody>
      </xdr:sp>
      <xdr:pic>
        <xdr:nvPicPr>
          <xdr:cNvPr id="5" name="Picture 4" descr="Chi Square Statistic (χ2) Definition">
            <a:extLst>
              <a:ext uri="{FF2B5EF4-FFF2-40B4-BE49-F238E27FC236}">
                <a16:creationId xmlns:a16="http://schemas.microsoft.com/office/drawing/2014/main" id="{63C41E5E-1899-FFEA-BB12-768A869BA8A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250" t="21875" r="13000" b="28875"/>
          <a:stretch/>
        </xdr:blipFill>
        <xdr:spPr bwMode="auto">
          <a:xfrm>
            <a:off x="2735580" y="2399272"/>
            <a:ext cx="2026920" cy="62586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7620</xdr:colOff>
      <xdr:row>15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50232D-AAB0-F36C-BB42-08FDB24EE9D2}"/>
            </a:ext>
          </a:extLst>
        </xdr:cNvPr>
        <xdr:cNvSpPr txBox="1"/>
      </xdr:nvSpPr>
      <xdr:spPr>
        <a:xfrm>
          <a:off x="609600" y="182880"/>
          <a:ext cx="4960620" cy="2560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ysClr val="windowText" lastClr="000000"/>
              </a:solidFill>
            </a:rPr>
            <a:t>ANOVA</a:t>
          </a:r>
          <a:r>
            <a:rPr lang="en-IN" sz="1600" b="1" baseline="0">
              <a:solidFill>
                <a:sysClr val="windowText" lastClr="000000"/>
              </a:solidFill>
            </a:rPr>
            <a:t> Test</a:t>
          </a:r>
        </a:p>
        <a:p>
          <a:endParaRPr lang="en-IN" sz="1200" b="1" baseline="0">
            <a:solidFill>
              <a:sysClr val="windowText" lastClr="000000"/>
            </a:solidFill>
          </a:endParaRPr>
        </a:p>
        <a:p>
          <a:r>
            <a:rPr lang="en-IN" sz="12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Analysis of variance</a:t>
          </a:r>
          <a:r>
            <a:rPr lang="en-IN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(</a:t>
          </a:r>
          <a:r>
            <a:rPr lang="en-IN" sz="12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ANOVA</a:t>
          </a:r>
          <a:r>
            <a:rPr lang="en-IN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 is a collection of </a:t>
          </a:r>
          <a:r>
            <a:rPr lang="en-IN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statistical models</a:t>
          </a:r>
          <a:r>
            <a:rPr lang="en-IN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and their associated estimation procedures (such as the "variation" among and between groups) used to analyze the differences among means. ANOVA was developed by the </a:t>
          </a:r>
          <a:r>
            <a:rPr lang="en-IN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statistician</a:t>
          </a:r>
          <a:r>
            <a:rPr lang="en-IN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Ronald Fisher</a:t>
          </a:r>
          <a:r>
            <a:rPr lang="en-IN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ANOVA is based on the </a:t>
          </a:r>
          <a:r>
            <a:rPr lang="en-IN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law of total variance</a:t>
          </a:r>
          <a:r>
            <a:rPr lang="en-IN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where the observed </a:t>
          </a:r>
          <a:r>
            <a:rPr lang="en-IN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variance</a:t>
          </a:r>
          <a:r>
            <a:rPr lang="en-IN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in a particular variable is partitioned into components attributable to different sources of variation. In its simplest form, ANOVA provides a </a:t>
          </a:r>
          <a:r>
            <a:rPr lang="en-IN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statistical test</a:t>
          </a:r>
          <a:r>
            <a:rPr lang="en-IN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of whether two or more population </a:t>
          </a:r>
          <a:r>
            <a:rPr lang="en-IN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means</a:t>
          </a:r>
          <a:r>
            <a:rPr lang="en-IN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are equal, and therefore generalizes the </a:t>
          </a:r>
          <a:r>
            <a:rPr lang="en-IN" sz="1200" b="0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t</a:t>
          </a:r>
          <a:r>
            <a:rPr lang="en-IN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-test</a:t>
          </a:r>
          <a:r>
            <a:rPr lang="en-IN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beyond two means. In other words, the ANOVA is used to test the difference between two or more means.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3</xdr:row>
      <xdr:rowOff>7620</xdr:rowOff>
    </xdr:from>
    <xdr:to>
      <xdr:col>6</xdr:col>
      <xdr:colOff>601980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5EBAFB-64BC-D56F-3C76-1AC4D4F1B3E7}"/>
            </a:ext>
          </a:extLst>
        </xdr:cNvPr>
        <xdr:cNvSpPr txBox="1"/>
      </xdr:nvSpPr>
      <xdr:spPr>
        <a:xfrm>
          <a:off x="601980" y="556260"/>
          <a:ext cx="36576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 hoc tests allow us to</a:t>
          </a:r>
          <a:r>
            <a:rPr lang="en-IN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test for difference between multiple group means while also controlling for the family-wise error rate.</a:t>
          </a:r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In a hypothesis test, there is always a type I error rate, which is defined by our significance level (alpha) and tells us the probability of rejecting a null hypothesis.</a:t>
          </a:r>
          <a:endParaRPr lang="en-IN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15240</xdr:rowOff>
    </xdr:from>
    <xdr:to>
      <xdr:col>7</xdr:col>
      <xdr:colOff>601980</xdr:colOff>
      <xdr:row>15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9247CFF-0EC3-4FA1-C890-535E004878F7}"/>
            </a:ext>
          </a:extLst>
        </xdr:cNvPr>
        <xdr:cNvGrpSpPr/>
      </xdr:nvGrpSpPr>
      <xdr:grpSpPr>
        <a:xfrm>
          <a:off x="609600" y="381000"/>
          <a:ext cx="4259580" cy="2362200"/>
          <a:chOff x="609600" y="381000"/>
          <a:chExt cx="4259580" cy="2362200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39E49192-8160-ACD9-44CD-0490BB80B944}"/>
              </a:ext>
            </a:extLst>
          </xdr:cNvPr>
          <xdr:cNvSpPr txBox="1"/>
        </xdr:nvSpPr>
        <xdr:spPr>
          <a:xfrm>
            <a:off x="609600" y="381000"/>
            <a:ext cx="4259580" cy="2362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Mann-Whitney (U-Test)</a:t>
            </a:r>
          </a:p>
          <a:p>
            <a:endParaRPr lang="en-IN" sz="1100"/>
          </a:p>
          <a:p>
            <a:r>
              <a:rPr lang="en-IN" sz="12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 Mann-Whitney U test (sometimes called the Wilcoxon rank-sum test) is used to compare the differences between two independent samples when the sample distributions are not normally distributed and the sample sizes are small (n &lt;30).</a:t>
            </a:r>
            <a:r>
              <a:rPr lang="en-IN" sz="12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IN" sz="12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The variable</a:t>
            </a:r>
            <a:r>
              <a:rPr lang="en-IN" sz="12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should be</a:t>
            </a:r>
            <a:r>
              <a:rPr lang="en-IN" sz="12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ordinal or continuous</a:t>
            </a:r>
            <a:r>
              <a:rPr lang="en-IN" sz="12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and independent of each other. </a:t>
            </a:r>
            <a:r>
              <a:rPr lang="en-IN" sz="12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The shapes of the distributions for the two groups are roughly the same.</a:t>
            </a:r>
          </a:p>
        </xdr:txBody>
      </xdr:sp>
      <xdr:pic>
        <xdr:nvPicPr>
          <xdr:cNvPr id="3" name="Picture 2" descr="What I learnt in Geography this week.....: Mann Whitney U">
            <a:extLst>
              <a:ext uri="{FF2B5EF4-FFF2-40B4-BE49-F238E27FC236}">
                <a16:creationId xmlns:a16="http://schemas.microsoft.com/office/drawing/2014/main" id="{89535613-CF91-3F8B-2718-3D3A68F0E3B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64641"/>
          <a:stretch/>
        </xdr:blipFill>
        <xdr:spPr bwMode="auto">
          <a:xfrm>
            <a:off x="655319" y="2255519"/>
            <a:ext cx="2065021" cy="4495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3" descr="What I learnt in Geography this week.....: Mann Whitney U">
            <a:extLst>
              <a:ext uri="{FF2B5EF4-FFF2-40B4-BE49-F238E27FC236}">
                <a16:creationId xmlns:a16="http://schemas.microsoft.com/office/drawing/2014/main" id="{94496931-8DE9-6A6A-7E9B-87DBA7C21116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60417"/>
          <a:stretch/>
        </xdr:blipFill>
        <xdr:spPr bwMode="auto">
          <a:xfrm>
            <a:off x="2750820" y="2186940"/>
            <a:ext cx="2072640" cy="51053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7219-F1E0-4E61-9937-94C47529B79B}">
  <dimension ref="A1"/>
  <sheetViews>
    <sheetView showGridLines="0" showRowColHeaders="0" tabSelected="1" workbookViewId="0">
      <selection activeCell="M31" sqref="M3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9AD9-1312-4767-B54E-B8F8CED9FB47}">
  <dimension ref="D7:O36"/>
  <sheetViews>
    <sheetView topLeftCell="A5" workbookViewId="0">
      <selection activeCell="K20" sqref="K20:K21"/>
    </sheetView>
  </sheetViews>
  <sheetFormatPr defaultRowHeight="14.4" x14ac:dyDescent="0.3"/>
  <cols>
    <col min="10" max="10" width="26.44140625" bestFit="1" customWidth="1"/>
    <col min="11" max="12" width="12" bestFit="1" customWidth="1"/>
    <col min="13" max="13" width="7.44140625" bestFit="1" customWidth="1"/>
  </cols>
  <sheetData>
    <row r="7" spans="11:12" ht="15" x14ac:dyDescent="0.35">
      <c r="K7" s="14" t="s">
        <v>16</v>
      </c>
      <c r="L7" s="14" t="s">
        <v>17</v>
      </c>
    </row>
    <row r="8" spans="11:12" x14ac:dyDescent="0.3">
      <c r="K8" s="15">
        <v>25</v>
      </c>
      <c r="L8" s="15">
        <v>23</v>
      </c>
    </row>
    <row r="9" spans="11:12" x14ac:dyDescent="0.3">
      <c r="K9" s="15">
        <v>29</v>
      </c>
      <c r="L9" s="15">
        <v>24</v>
      </c>
    </row>
    <row r="10" spans="11:12" x14ac:dyDescent="0.3">
      <c r="K10" s="15">
        <v>24</v>
      </c>
      <c r="L10" s="15">
        <v>23</v>
      </c>
    </row>
    <row r="11" spans="11:12" x14ac:dyDescent="0.3">
      <c r="K11" s="15">
        <v>25</v>
      </c>
      <c r="L11" s="15">
        <v>22</v>
      </c>
    </row>
    <row r="12" spans="11:12" x14ac:dyDescent="0.3">
      <c r="K12" s="15">
        <v>23</v>
      </c>
      <c r="L12" s="15">
        <v>21</v>
      </c>
    </row>
    <row r="13" spans="11:12" x14ac:dyDescent="0.3">
      <c r="K13" s="15">
        <v>31</v>
      </c>
      <c r="L13" s="15">
        <v>30</v>
      </c>
    </row>
    <row r="14" spans="11:12" x14ac:dyDescent="0.3">
      <c r="K14" s="15">
        <v>30</v>
      </c>
      <c r="L14" s="15">
        <v>32</v>
      </c>
    </row>
    <row r="15" spans="11:12" x14ac:dyDescent="0.3">
      <c r="K15" s="15">
        <v>22</v>
      </c>
      <c r="L15" s="15">
        <v>27</v>
      </c>
    </row>
    <row r="16" spans="11:12" x14ac:dyDescent="0.3">
      <c r="K16" s="15">
        <v>29</v>
      </c>
      <c r="L16" s="15">
        <v>28</v>
      </c>
    </row>
    <row r="17" spans="4:15" x14ac:dyDescent="0.3">
      <c r="K17" s="15">
        <v>25</v>
      </c>
      <c r="L17" s="15">
        <v>29</v>
      </c>
    </row>
    <row r="18" spans="4:15" x14ac:dyDescent="0.3">
      <c r="J18" s="16" t="s">
        <v>5</v>
      </c>
      <c r="K18" s="11">
        <f>_xlfn.VAR.S(K8:K17)</f>
        <v>10.011111111111152</v>
      </c>
      <c r="L18" s="11">
        <f>_xlfn.VAR.S(L8:L17)</f>
        <v>14.322222222222182</v>
      </c>
    </row>
    <row r="20" spans="4:15" ht="15.6" x14ac:dyDescent="0.3">
      <c r="K20" s="26" t="s">
        <v>34</v>
      </c>
      <c r="L20" s="10"/>
      <c r="M20" s="10"/>
      <c r="N20" s="10"/>
      <c r="O20" s="10"/>
    </row>
    <row r="21" spans="4:15" ht="15.6" x14ac:dyDescent="0.3">
      <c r="K21" s="24" t="s">
        <v>35</v>
      </c>
    </row>
    <row r="25" spans="4:15" ht="15.6" x14ac:dyDescent="0.3">
      <c r="J25" s="12" t="s">
        <v>18</v>
      </c>
    </row>
    <row r="26" spans="4:15" ht="15" thickBot="1" x14ac:dyDescent="0.35"/>
    <row r="27" spans="4:15" x14ac:dyDescent="0.3">
      <c r="J27" s="7"/>
      <c r="K27" s="7" t="s">
        <v>16</v>
      </c>
      <c r="L27" s="7" t="s">
        <v>17</v>
      </c>
    </row>
    <row r="28" spans="4:15" x14ac:dyDescent="0.3">
      <c r="J28" t="s">
        <v>7</v>
      </c>
      <c r="K28">
        <v>26.3</v>
      </c>
      <c r="L28">
        <v>25.9</v>
      </c>
    </row>
    <row r="29" spans="4:15" ht="18" x14ac:dyDescent="0.35">
      <c r="D29" s="13" t="s">
        <v>36</v>
      </c>
      <c r="E29" s="10"/>
      <c r="F29" s="10"/>
      <c r="J29" t="s">
        <v>19</v>
      </c>
      <c r="K29">
        <v>10.010999999999999</v>
      </c>
      <c r="L29">
        <v>14.321999999999999</v>
      </c>
    </row>
    <row r="30" spans="4:15" x14ac:dyDescent="0.3">
      <c r="J30" t="s">
        <v>8</v>
      </c>
      <c r="K30">
        <v>10</v>
      </c>
      <c r="L30">
        <v>10</v>
      </c>
    </row>
    <row r="31" spans="4:15" x14ac:dyDescent="0.3">
      <c r="J31" t="s">
        <v>9</v>
      </c>
      <c r="K31">
        <v>0</v>
      </c>
    </row>
    <row r="32" spans="4:15" x14ac:dyDescent="0.3">
      <c r="J32" t="s">
        <v>20</v>
      </c>
      <c r="K32">
        <v>0.25642606225132136</v>
      </c>
    </row>
    <row r="33" spans="10:12" x14ac:dyDescent="0.3">
      <c r="J33" s="10" t="s">
        <v>21</v>
      </c>
      <c r="K33" s="10">
        <v>0.39881093283732838</v>
      </c>
    </row>
    <row r="34" spans="10:12" x14ac:dyDescent="0.3">
      <c r="J34" t="s">
        <v>22</v>
      </c>
      <c r="K34">
        <v>1.6448536269514715</v>
      </c>
    </row>
    <row r="35" spans="10:12" x14ac:dyDescent="0.3">
      <c r="J35" t="s">
        <v>23</v>
      </c>
      <c r="K35">
        <v>0.79762186567465676</v>
      </c>
    </row>
    <row r="36" spans="10:12" ht="15" thickBot="1" x14ac:dyDescent="0.35">
      <c r="J36" s="6" t="s">
        <v>24</v>
      </c>
      <c r="K36" s="6">
        <v>1.9599639845400536</v>
      </c>
      <c r="L36" s="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BC86-BA16-475B-A6E0-DBCB5E6544DA}">
  <dimension ref="B1:L32"/>
  <sheetViews>
    <sheetView topLeftCell="A5" workbookViewId="0">
      <selection activeCell="C18" sqref="C18:D28"/>
    </sheetView>
  </sheetViews>
  <sheetFormatPr defaultRowHeight="14.4" x14ac:dyDescent="0.3"/>
  <cols>
    <col min="2" max="2" width="10.21875" bestFit="1" customWidth="1"/>
    <col min="3" max="3" width="10.44140625" customWidth="1"/>
    <col min="4" max="4" width="10.5546875" customWidth="1"/>
    <col min="5" max="5" width="10.6640625" customWidth="1"/>
    <col min="6" max="6" width="10.33203125" customWidth="1"/>
    <col min="10" max="10" width="41.21875" bestFit="1" customWidth="1"/>
    <col min="11" max="11" width="18.6640625" bestFit="1" customWidth="1"/>
    <col min="12" max="12" width="17.21875" bestFit="1" customWidth="1"/>
  </cols>
  <sheetData>
    <row r="1" spans="10:12" ht="18" customHeight="1" x14ac:dyDescent="0.3"/>
    <row r="2" spans="10:12" ht="15.6" customHeight="1" x14ac:dyDescent="0.3">
      <c r="J2" t="s">
        <v>6</v>
      </c>
    </row>
    <row r="3" spans="10:12" ht="15" thickBot="1" x14ac:dyDescent="0.35"/>
    <row r="4" spans="10:12" x14ac:dyDescent="0.3">
      <c r="J4" s="7"/>
      <c r="K4" s="7" t="s">
        <v>1</v>
      </c>
      <c r="L4" s="7" t="s">
        <v>2</v>
      </c>
    </row>
    <row r="5" spans="10:12" x14ac:dyDescent="0.3">
      <c r="J5" t="s">
        <v>7</v>
      </c>
      <c r="K5">
        <v>83.8</v>
      </c>
      <c r="L5">
        <v>87.5</v>
      </c>
    </row>
    <row r="6" spans="10:12" x14ac:dyDescent="0.3">
      <c r="J6" t="s">
        <v>5</v>
      </c>
      <c r="K6">
        <v>63.06666666666667</v>
      </c>
      <c r="L6">
        <v>54.277777777777779</v>
      </c>
    </row>
    <row r="7" spans="10:12" x14ac:dyDescent="0.3">
      <c r="J7" t="s">
        <v>8</v>
      </c>
      <c r="K7">
        <v>10</v>
      </c>
      <c r="L7">
        <v>10</v>
      </c>
    </row>
    <row r="8" spans="10:12" x14ac:dyDescent="0.3">
      <c r="J8" t="s">
        <v>9</v>
      </c>
      <c r="K8">
        <v>0</v>
      </c>
    </row>
    <row r="9" spans="10:12" x14ac:dyDescent="0.3">
      <c r="J9" t="s">
        <v>10</v>
      </c>
      <c r="K9">
        <v>18</v>
      </c>
    </row>
    <row r="10" spans="10:12" x14ac:dyDescent="0.3">
      <c r="J10" t="s">
        <v>11</v>
      </c>
      <c r="K10">
        <v>-1.0801161443719052</v>
      </c>
    </row>
    <row r="11" spans="10:12" x14ac:dyDescent="0.3">
      <c r="J11" s="9" t="s">
        <v>12</v>
      </c>
      <c r="K11" s="9">
        <v>0.14717550637716842</v>
      </c>
    </row>
    <row r="12" spans="10:12" x14ac:dyDescent="0.3">
      <c r="J12" t="s">
        <v>13</v>
      </c>
      <c r="K12">
        <v>1.7340636066175394</v>
      </c>
    </row>
    <row r="13" spans="10:12" x14ac:dyDescent="0.3">
      <c r="J13" t="s">
        <v>14</v>
      </c>
      <c r="K13">
        <v>0.29435101275433684</v>
      </c>
    </row>
    <row r="14" spans="10:12" ht="15" thickBot="1" x14ac:dyDescent="0.35">
      <c r="J14" s="6" t="s">
        <v>15</v>
      </c>
      <c r="K14" s="6">
        <v>2.1009220402410378</v>
      </c>
      <c r="L14" s="6"/>
    </row>
    <row r="17" spans="2:12" ht="15" thickBot="1" x14ac:dyDescent="0.35">
      <c r="J17" t="s">
        <v>6</v>
      </c>
    </row>
    <row r="18" spans="2:12" ht="28.2" thickBot="1" x14ac:dyDescent="0.35">
      <c r="B18" s="1" t="s">
        <v>0</v>
      </c>
      <c r="C18" s="1" t="s">
        <v>1</v>
      </c>
      <c r="D18" s="1" t="s">
        <v>2</v>
      </c>
      <c r="E18" s="1" t="s">
        <v>3</v>
      </c>
      <c r="F18" s="3" t="s">
        <v>4</v>
      </c>
    </row>
    <row r="19" spans="2:12" ht="15" thickBot="1" x14ac:dyDescent="0.35">
      <c r="B19" s="2">
        <v>1</v>
      </c>
      <c r="C19" s="4">
        <v>75</v>
      </c>
      <c r="D19" s="4">
        <v>80</v>
      </c>
      <c r="E19" s="4">
        <v>78</v>
      </c>
      <c r="F19" s="5">
        <v>85</v>
      </c>
      <c r="J19" s="7"/>
      <c r="K19" s="7" t="s">
        <v>3</v>
      </c>
      <c r="L19" s="7" t="s">
        <v>4</v>
      </c>
    </row>
    <row r="20" spans="2:12" ht="15" thickBot="1" x14ac:dyDescent="0.35">
      <c r="B20" s="2">
        <v>2</v>
      </c>
      <c r="C20" s="4">
        <v>80</v>
      </c>
      <c r="D20" s="4">
        <v>85</v>
      </c>
      <c r="E20" s="4">
        <v>70</v>
      </c>
      <c r="F20" s="5">
        <v>75</v>
      </c>
      <c r="J20" t="s">
        <v>7</v>
      </c>
      <c r="K20">
        <v>79.8</v>
      </c>
      <c r="L20">
        <v>84.2</v>
      </c>
    </row>
    <row r="21" spans="2:12" ht="14.4" customHeight="1" thickBot="1" x14ac:dyDescent="0.35">
      <c r="B21" s="2">
        <v>3</v>
      </c>
      <c r="C21" s="4">
        <v>90</v>
      </c>
      <c r="D21" s="4">
        <v>92</v>
      </c>
      <c r="E21" s="4">
        <v>88</v>
      </c>
      <c r="F21" s="5">
        <v>90</v>
      </c>
      <c r="J21" t="s">
        <v>5</v>
      </c>
      <c r="K21">
        <v>69.066666666666663</v>
      </c>
      <c r="L21">
        <v>59.511111111111113</v>
      </c>
    </row>
    <row r="22" spans="2:12" ht="15" thickBot="1" x14ac:dyDescent="0.35">
      <c r="B22" s="2">
        <v>4</v>
      </c>
      <c r="C22" s="4">
        <v>70</v>
      </c>
      <c r="D22" s="4">
        <v>75</v>
      </c>
      <c r="E22" s="4">
        <v>65</v>
      </c>
      <c r="F22" s="5">
        <v>70</v>
      </c>
      <c r="J22" t="s">
        <v>8</v>
      </c>
      <c r="K22">
        <v>10</v>
      </c>
      <c r="L22">
        <v>10</v>
      </c>
    </row>
    <row r="23" spans="2:12" ht="15" thickBot="1" x14ac:dyDescent="0.35">
      <c r="B23" s="2">
        <v>5</v>
      </c>
      <c r="C23" s="4">
        <v>85</v>
      </c>
      <c r="D23" s="4">
        <v>90</v>
      </c>
      <c r="E23" s="4">
        <v>82</v>
      </c>
      <c r="F23" s="5">
        <v>88</v>
      </c>
      <c r="J23" t="s">
        <v>9</v>
      </c>
      <c r="K23">
        <v>0</v>
      </c>
    </row>
    <row r="24" spans="2:12" ht="15" thickBot="1" x14ac:dyDescent="0.35">
      <c r="B24" s="2">
        <v>6</v>
      </c>
      <c r="C24" s="4">
        <v>88</v>
      </c>
      <c r="D24" s="4">
        <v>92</v>
      </c>
      <c r="E24" s="4">
        <v>90</v>
      </c>
      <c r="F24" s="5">
        <v>95</v>
      </c>
      <c r="J24" t="s">
        <v>10</v>
      </c>
      <c r="K24">
        <v>18</v>
      </c>
    </row>
    <row r="25" spans="2:12" ht="15" thickBot="1" x14ac:dyDescent="0.35">
      <c r="B25" s="2">
        <v>7</v>
      </c>
      <c r="C25" s="4">
        <v>92</v>
      </c>
      <c r="D25" s="4">
        <v>95</v>
      </c>
      <c r="E25" s="4">
        <v>80</v>
      </c>
      <c r="F25" s="5">
        <v>82</v>
      </c>
      <c r="J25" t="s">
        <v>11</v>
      </c>
      <c r="K25">
        <v>-1.2270710745727957</v>
      </c>
    </row>
    <row r="26" spans="2:12" ht="15" thickBot="1" x14ac:dyDescent="0.35">
      <c r="B26" s="2">
        <v>8</v>
      </c>
      <c r="C26" s="4">
        <v>78</v>
      </c>
      <c r="D26" s="4">
        <v>80</v>
      </c>
      <c r="E26" s="4">
        <v>75</v>
      </c>
      <c r="F26" s="5">
        <v>80</v>
      </c>
      <c r="J26" s="9" t="s">
        <v>12</v>
      </c>
      <c r="K26" s="9">
        <v>0.11780196778586813</v>
      </c>
    </row>
    <row r="27" spans="2:12" ht="15" thickBot="1" x14ac:dyDescent="0.35">
      <c r="B27" s="2">
        <v>9</v>
      </c>
      <c r="C27" s="4">
        <v>85</v>
      </c>
      <c r="D27" s="4">
        <v>88</v>
      </c>
      <c r="E27" s="4">
        <v>80</v>
      </c>
      <c r="F27" s="5">
        <v>85</v>
      </c>
      <c r="J27" t="s">
        <v>13</v>
      </c>
      <c r="K27">
        <v>1.7340636066175394</v>
      </c>
    </row>
    <row r="28" spans="2:12" ht="15" thickBot="1" x14ac:dyDescent="0.35">
      <c r="B28" s="2">
        <v>10</v>
      </c>
      <c r="C28" s="4">
        <v>95</v>
      </c>
      <c r="D28" s="4">
        <v>98</v>
      </c>
      <c r="E28" s="4">
        <v>90</v>
      </c>
      <c r="F28" s="5">
        <v>92</v>
      </c>
      <c r="J28" t="s">
        <v>14</v>
      </c>
      <c r="K28">
        <v>0.23560393557173626</v>
      </c>
    </row>
    <row r="29" spans="2:12" ht="15" thickBot="1" x14ac:dyDescent="0.35">
      <c r="C29" s="43"/>
      <c r="D29" s="43"/>
      <c r="E29" s="43"/>
      <c r="F29" s="43"/>
      <c r="J29" s="6" t="s">
        <v>15</v>
      </c>
      <c r="K29" s="6">
        <v>2.1009220402410378</v>
      </c>
      <c r="L29" s="6"/>
    </row>
    <row r="31" spans="2:12" ht="15.6" x14ac:dyDescent="0.3">
      <c r="B31" s="27" t="s">
        <v>37</v>
      </c>
      <c r="C31" s="9"/>
      <c r="D31" s="9"/>
      <c r="E31" s="9"/>
      <c r="F31" s="9"/>
      <c r="G31" s="9"/>
    </row>
    <row r="32" spans="2:12" ht="18" x14ac:dyDescent="0.35">
      <c r="B32" s="28" t="s">
        <v>38</v>
      </c>
      <c r="J32" s="8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47A-D464-4A5C-A14F-8BED2CA90440}">
  <dimension ref="B1:G25"/>
  <sheetViews>
    <sheetView workbookViewId="0">
      <selection activeCell="F24" sqref="F24"/>
    </sheetView>
  </sheetViews>
  <sheetFormatPr defaultRowHeight="14.4" x14ac:dyDescent="0.3"/>
  <cols>
    <col min="2" max="2" width="28.21875" bestFit="1" customWidth="1"/>
    <col min="3" max="3" width="18.6640625" bestFit="1" customWidth="1"/>
    <col min="4" max="4" width="17.21875" bestFit="1" customWidth="1"/>
  </cols>
  <sheetData>
    <row r="1" spans="2:7" ht="15" thickBot="1" x14ac:dyDescent="0.35"/>
    <row r="2" spans="2:7" ht="28.2" thickBot="1" x14ac:dyDescent="0.35">
      <c r="F2" s="1" t="s">
        <v>1</v>
      </c>
      <c r="G2" s="1" t="s">
        <v>2</v>
      </c>
    </row>
    <row r="3" spans="2:7" ht="15" thickBot="1" x14ac:dyDescent="0.35">
      <c r="F3" s="4">
        <v>75</v>
      </c>
      <c r="G3" s="4">
        <v>80</v>
      </c>
    </row>
    <row r="4" spans="2:7" ht="15" thickBot="1" x14ac:dyDescent="0.35">
      <c r="F4" s="4">
        <v>80</v>
      </c>
      <c r="G4" s="4">
        <v>85</v>
      </c>
    </row>
    <row r="5" spans="2:7" ht="15" thickBot="1" x14ac:dyDescent="0.35">
      <c r="F5" s="4">
        <v>90</v>
      </c>
      <c r="G5" s="4">
        <v>92</v>
      </c>
    </row>
    <row r="6" spans="2:7" ht="15" thickBot="1" x14ac:dyDescent="0.35">
      <c r="F6" s="4">
        <v>70</v>
      </c>
      <c r="G6" s="4">
        <v>75</v>
      </c>
    </row>
    <row r="7" spans="2:7" ht="15" thickBot="1" x14ac:dyDescent="0.35">
      <c r="F7" s="4">
        <v>85</v>
      </c>
      <c r="G7" s="4">
        <v>90</v>
      </c>
    </row>
    <row r="8" spans="2:7" ht="15" thickBot="1" x14ac:dyDescent="0.35">
      <c r="F8" s="4">
        <v>88</v>
      </c>
      <c r="G8" s="4">
        <v>92</v>
      </c>
    </row>
    <row r="9" spans="2:7" ht="15" thickBot="1" x14ac:dyDescent="0.35">
      <c r="F9" s="4">
        <v>92</v>
      </c>
      <c r="G9" s="4">
        <v>95</v>
      </c>
    </row>
    <row r="10" spans="2:7" ht="15" thickBot="1" x14ac:dyDescent="0.35">
      <c r="F10" s="4">
        <v>78</v>
      </c>
      <c r="G10" s="4">
        <v>80</v>
      </c>
    </row>
    <row r="11" spans="2:7" ht="15" thickBot="1" x14ac:dyDescent="0.35">
      <c r="F11" s="4">
        <v>85</v>
      </c>
      <c r="G11" s="4">
        <v>88</v>
      </c>
    </row>
    <row r="12" spans="2:7" ht="15" thickBot="1" x14ac:dyDescent="0.35">
      <c r="F12" s="4">
        <v>95</v>
      </c>
      <c r="G12" s="4">
        <v>98</v>
      </c>
    </row>
    <row r="16" spans="2:7" x14ac:dyDescent="0.3">
      <c r="B16" t="s">
        <v>87</v>
      </c>
    </row>
    <row r="17" spans="2:4" ht="15" thickBot="1" x14ac:dyDescent="0.35"/>
    <row r="18" spans="2:4" x14ac:dyDescent="0.3">
      <c r="B18" s="7"/>
      <c r="C18" s="7" t="s">
        <v>1</v>
      </c>
      <c r="D18" s="7" t="s">
        <v>2</v>
      </c>
    </row>
    <row r="19" spans="2:4" x14ac:dyDescent="0.3">
      <c r="B19" t="s">
        <v>7</v>
      </c>
      <c r="C19">
        <v>83.8</v>
      </c>
      <c r="D19">
        <v>87.5</v>
      </c>
    </row>
    <row r="20" spans="2:4" x14ac:dyDescent="0.3">
      <c r="B20" t="s">
        <v>5</v>
      </c>
      <c r="C20">
        <v>63.06666666666667</v>
      </c>
      <c r="D20">
        <v>54.277777777777779</v>
      </c>
    </row>
    <row r="21" spans="2:4" x14ac:dyDescent="0.3">
      <c r="B21" t="s">
        <v>8</v>
      </c>
      <c r="C21">
        <v>10</v>
      </c>
      <c r="D21">
        <v>10</v>
      </c>
    </row>
    <row r="22" spans="2:4" x14ac:dyDescent="0.3">
      <c r="B22" t="s">
        <v>10</v>
      </c>
      <c r="C22">
        <v>9</v>
      </c>
      <c r="D22">
        <v>9</v>
      </c>
    </row>
    <row r="23" spans="2:4" x14ac:dyDescent="0.3">
      <c r="B23" t="s">
        <v>28</v>
      </c>
      <c r="C23">
        <v>1.1619242579324462</v>
      </c>
    </row>
    <row r="24" spans="2:4" x14ac:dyDescent="0.3">
      <c r="B24" s="44" t="s">
        <v>88</v>
      </c>
      <c r="C24" s="44">
        <v>0.41337887137610935</v>
      </c>
    </row>
    <row r="25" spans="2:4" ht="15" thickBot="1" x14ac:dyDescent="0.35">
      <c r="B25" s="6" t="s">
        <v>89</v>
      </c>
      <c r="C25" s="6">
        <v>3.17889310445827</v>
      </c>
      <c r="D25" s="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E730-1EFC-4A1A-858B-4DE9199825C5}">
  <dimension ref="B3:S26"/>
  <sheetViews>
    <sheetView topLeftCell="G1" workbookViewId="0">
      <selection activeCell="N11" sqref="N11"/>
    </sheetView>
  </sheetViews>
  <sheetFormatPr defaultRowHeight="14.4" x14ac:dyDescent="0.3"/>
  <cols>
    <col min="5" max="5" width="13.109375" bestFit="1" customWidth="1"/>
    <col min="6" max="6" width="18.5546875" bestFit="1" customWidth="1"/>
    <col min="14" max="14" width="14.6640625" customWidth="1"/>
  </cols>
  <sheetData>
    <row r="3" spans="11:19" x14ac:dyDescent="0.3">
      <c r="K3" s="17" t="s">
        <v>26</v>
      </c>
      <c r="L3" s="17" t="s">
        <v>29</v>
      </c>
    </row>
    <row r="4" spans="11:19" x14ac:dyDescent="0.3">
      <c r="K4" s="18" t="s">
        <v>27</v>
      </c>
      <c r="L4" s="18" t="s">
        <v>30</v>
      </c>
    </row>
    <row r="5" spans="11:19" ht="15.6" x14ac:dyDescent="0.3">
      <c r="K5" s="18" t="s">
        <v>28</v>
      </c>
      <c r="L5" s="18" t="s">
        <v>31</v>
      </c>
      <c r="N5" s="24" t="s">
        <v>39</v>
      </c>
    </row>
    <row r="6" spans="11:19" ht="15.6" x14ac:dyDescent="0.3">
      <c r="K6" s="18" t="s">
        <v>28</v>
      </c>
      <c r="L6" s="18" t="s">
        <v>30</v>
      </c>
      <c r="N6" s="25" t="s">
        <v>40</v>
      </c>
      <c r="O6" s="15"/>
      <c r="P6" s="15"/>
      <c r="Q6" s="15"/>
      <c r="R6" s="15"/>
      <c r="S6" s="15"/>
    </row>
    <row r="7" spans="11:19" x14ac:dyDescent="0.3">
      <c r="K7" s="18" t="s">
        <v>28</v>
      </c>
      <c r="L7" s="18" t="s">
        <v>30</v>
      </c>
    </row>
    <row r="8" spans="11:19" x14ac:dyDescent="0.3">
      <c r="K8" s="18" t="s">
        <v>27</v>
      </c>
      <c r="L8" s="18" t="s">
        <v>31</v>
      </c>
    </row>
    <row r="9" spans="11:19" x14ac:dyDescent="0.3">
      <c r="K9" s="18" t="s">
        <v>27</v>
      </c>
      <c r="L9" s="18" t="s">
        <v>32</v>
      </c>
    </row>
    <row r="10" spans="11:19" x14ac:dyDescent="0.3">
      <c r="K10" s="18" t="s">
        <v>27</v>
      </c>
      <c r="L10" s="18" t="s">
        <v>32</v>
      </c>
      <c r="N10" s="47" t="s">
        <v>41</v>
      </c>
      <c r="O10" s="47"/>
      <c r="P10" s="47"/>
      <c r="Q10" s="47"/>
    </row>
    <row r="11" spans="11:19" x14ac:dyDescent="0.3">
      <c r="K11" s="18" t="s">
        <v>28</v>
      </c>
      <c r="L11" s="18" t="s">
        <v>30</v>
      </c>
      <c r="N11" s="18" t="s">
        <v>42</v>
      </c>
      <c r="O11" s="18" t="s">
        <v>30</v>
      </c>
      <c r="P11" s="18" t="s">
        <v>32</v>
      </c>
      <c r="Q11" s="18" t="s">
        <v>31</v>
      </c>
    </row>
    <row r="12" spans="11:19" x14ac:dyDescent="0.3">
      <c r="K12" s="18" t="s">
        <v>28</v>
      </c>
      <c r="L12" s="18" t="s">
        <v>31</v>
      </c>
      <c r="N12" s="19" t="s">
        <v>28</v>
      </c>
      <c r="O12" s="19">
        <f>COUNTIFS($K$4:$K$23,$N$12,$L$4:$L$23,O11)</f>
        <v>6</v>
      </c>
      <c r="P12" s="19">
        <f>COUNTIFS($K$4:$K$23,$N$12,$L$4:$L$23,P11)</f>
        <v>0</v>
      </c>
      <c r="Q12" s="19">
        <f t="shared" ref="Q12" si="0">COUNTIFS($K$4:$K$23,$N$12,$L$4:$L$23,Q11)</f>
        <v>6</v>
      </c>
      <c r="R12" s="18">
        <f>(O12+P12+Q12)</f>
        <v>12</v>
      </c>
    </row>
    <row r="13" spans="11:19" x14ac:dyDescent="0.3">
      <c r="K13" s="18" t="s">
        <v>28</v>
      </c>
      <c r="L13" s="18" t="s">
        <v>31</v>
      </c>
      <c r="N13" s="19" t="s">
        <v>27</v>
      </c>
      <c r="O13" s="19">
        <f>COUNTIFS($K$4:$K$23,$N$13,$L$4:$L$23,O11)</f>
        <v>2</v>
      </c>
      <c r="P13" s="19">
        <f>COUNTIFS($K$4:$K$23,$N$13,$L$4:$L$23,P11)</f>
        <v>4</v>
      </c>
      <c r="Q13" s="19">
        <f>COUNTIFS($K$4:$K$23,$N$13,$L$4:$L$23,Q11)</f>
        <v>2</v>
      </c>
      <c r="R13" s="18">
        <f>(O13+P13+Q13)</f>
        <v>8</v>
      </c>
    </row>
    <row r="14" spans="11:19" x14ac:dyDescent="0.3">
      <c r="K14" s="18" t="s">
        <v>27</v>
      </c>
      <c r="L14" s="18" t="s">
        <v>30</v>
      </c>
      <c r="O14" s="18">
        <f>(O12+O13)</f>
        <v>8</v>
      </c>
      <c r="P14" s="18">
        <f t="shared" ref="P14:Q14" si="1">(P12+P13)</f>
        <v>4</v>
      </c>
      <c r="Q14" s="18">
        <f t="shared" si="1"/>
        <v>8</v>
      </c>
      <c r="R14" s="18">
        <v>20</v>
      </c>
    </row>
    <row r="15" spans="11:19" x14ac:dyDescent="0.3">
      <c r="K15" s="18" t="s">
        <v>28</v>
      </c>
      <c r="L15" s="18" t="s">
        <v>31</v>
      </c>
    </row>
    <row r="16" spans="11:19" x14ac:dyDescent="0.3">
      <c r="K16" s="18" t="s">
        <v>28</v>
      </c>
      <c r="L16" s="18" t="s">
        <v>30</v>
      </c>
    </row>
    <row r="17" spans="2:17" x14ac:dyDescent="0.3">
      <c r="K17" s="18" t="s">
        <v>28</v>
      </c>
      <c r="L17" s="18" t="s">
        <v>30</v>
      </c>
      <c r="N17" s="47" t="s">
        <v>43</v>
      </c>
      <c r="O17" s="47"/>
      <c r="P17" s="47"/>
      <c r="Q17" s="47"/>
    </row>
    <row r="18" spans="2:17" x14ac:dyDescent="0.3">
      <c r="K18" s="18" t="s">
        <v>27</v>
      </c>
      <c r="L18" s="18" t="s">
        <v>31</v>
      </c>
      <c r="N18" s="18" t="s">
        <v>42</v>
      </c>
      <c r="O18" s="18" t="s">
        <v>30</v>
      </c>
      <c r="P18" s="18" t="s">
        <v>32</v>
      </c>
      <c r="Q18" s="18" t="s">
        <v>31</v>
      </c>
    </row>
    <row r="19" spans="2:17" x14ac:dyDescent="0.3">
      <c r="K19" s="18" t="s">
        <v>27</v>
      </c>
      <c r="L19" s="18" t="s">
        <v>32</v>
      </c>
      <c r="N19" s="19" t="s">
        <v>28</v>
      </c>
      <c r="O19" s="19">
        <f>($R$12*O14/$R$14)</f>
        <v>4.8</v>
      </c>
      <c r="P19" s="19">
        <f t="shared" ref="P19:Q19" si="2">($R$12*P14/$R$14)</f>
        <v>2.4</v>
      </c>
      <c r="Q19" s="19">
        <f t="shared" si="2"/>
        <v>4.8</v>
      </c>
    </row>
    <row r="20" spans="2:17" ht="18" x14ac:dyDescent="0.35">
      <c r="B20" s="22" t="s">
        <v>44</v>
      </c>
      <c r="K20" s="18" t="s">
        <v>27</v>
      </c>
      <c r="L20" s="18" t="s">
        <v>33</v>
      </c>
      <c r="N20" s="19" t="s">
        <v>27</v>
      </c>
      <c r="O20" s="19">
        <f>($R$13*O14/$R$14)</f>
        <v>3.2</v>
      </c>
      <c r="P20" s="19">
        <f t="shared" ref="P20:Q20" si="3">($R$13*P14/$R$14)</f>
        <v>1.6</v>
      </c>
      <c r="Q20" s="19">
        <f t="shared" si="3"/>
        <v>3.2</v>
      </c>
    </row>
    <row r="21" spans="2:17" ht="18" x14ac:dyDescent="0.35">
      <c r="B21" s="22" t="s">
        <v>67</v>
      </c>
      <c r="K21" s="18" t="s">
        <v>28</v>
      </c>
      <c r="L21" s="18" t="s">
        <v>30</v>
      </c>
    </row>
    <row r="22" spans="2:17" x14ac:dyDescent="0.3">
      <c r="K22" s="18" t="s">
        <v>28</v>
      </c>
      <c r="L22" s="18" t="s">
        <v>31</v>
      </c>
    </row>
    <row r="23" spans="2:17" ht="21" x14ac:dyDescent="0.4">
      <c r="E23" s="23" t="s">
        <v>48</v>
      </c>
      <c r="F23" s="23">
        <f>SUM(O25:Q26)</f>
        <v>7.5000000000000009</v>
      </c>
      <c r="K23" s="18" t="s">
        <v>28</v>
      </c>
      <c r="L23" s="18" t="s">
        <v>31</v>
      </c>
      <c r="N23" s="48" t="s">
        <v>45</v>
      </c>
      <c r="O23" s="48"/>
      <c r="P23" s="48"/>
      <c r="Q23" s="48"/>
    </row>
    <row r="24" spans="2:17" ht="21" x14ac:dyDescent="0.4">
      <c r="E24" s="23" t="s">
        <v>46</v>
      </c>
      <c r="F24" s="23">
        <v>2</v>
      </c>
      <c r="N24" s="20" t="s">
        <v>42</v>
      </c>
      <c r="O24" s="20" t="s">
        <v>30</v>
      </c>
      <c r="P24" s="20" t="s">
        <v>32</v>
      </c>
      <c r="Q24" s="20" t="s">
        <v>31</v>
      </c>
    </row>
    <row r="25" spans="2:17" ht="21" x14ac:dyDescent="0.4">
      <c r="E25" s="23" t="s">
        <v>47</v>
      </c>
      <c r="F25" s="23">
        <f>_xlfn.CHISQ.DIST.RT(F23,F24)</f>
        <v>2.3517745856009097E-2</v>
      </c>
      <c r="N25" s="21" t="s">
        <v>28</v>
      </c>
      <c r="O25" s="21">
        <f>(O12-O19)^2/O19</f>
        <v>0.3000000000000001</v>
      </c>
      <c r="P25" s="21">
        <f>(P12-P19)^2/P19</f>
        <v>2.4</v>
      </c>
      <c r="Q25" s="21">
        <f t="shared" ref="Q25" si="4">(Q12-Q19)^2/Q19</f>
        <v>0.3000000000000001</v>
      </c>
    </row>
    <row r="26" spans="2:17" x14ac:dyDescent="0.3">
      <c r="N26" s="21" t="s">
        <v>27</v>
      </c>
      <c r="O26" s="21">
        <f>(O13-O20)^2/O20</f>
        <v>0.45000000000000012</v>
      </c>
      <c r="P26" s="21">
        <f>(P13-P20)^2/P20</f>
        <v>3.5999999999999996</v>
      </c>
      <c r="Q26" s="21">
        <f>(Q13-Q20)^2/Q20</f>
        <v>0.45000000000000012</v>
      </c>
    </row>
  </sheetData>
  <mergeCells count="3">
    <mergeCell ref="N10:Q10"/>
    <mergeCell ref="N17:Q17"/>
    <mergeCell ref="N23:Q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6692-3426-4D69-ABDB-72EF0AC9B399}">
  <dimension ref="C2:L35"/>
  <sheetViews>
    <sheetView zoomScaleNormal="100" workbookViewId="0">
      <selection activeCell="C17" sqref="C17:C20"/>
    </sheetView>
  </sheetViews>
  <sheetFormatPr defaultRowHeight="14.4" x14ac:dyDescent="0.3"/>
  <cols>
    <col min="3" max="3" width="27.88671875" bestFit="1" customWidth="1"/>
    <col min="5" max="5" width="17.6640625" bestFit="1" customWidth="1"/>
    <col min="8" max="8" width="10.109375" customWidth="1"/>
    <col min="9" max="9" width="12" bestFit="1" customWidth="1"/>
  </cols>
  <sheetData>
    <row r="2" spans="10:12" x14ac:dyDescent="0.3">
      <c r="J2" s="29" t="s">
        <v>49</v>
      </c>
      <c r="K2" s="29" t="s">
        <v>50</v>
      </c>
      <c r="L2" s="29" t="s">
        <v>51</v>
      </c>
    </row>
    <row r="3" spans="10:12" x14ac:dyDescent="0.3">
      <c r="J3" s="15">
        <v>48</v>
      </c>
      <c r="K3" s="15">
        <v>49</v>
      </c>
      <c r="L3" s="15">
        <v>47</v>
      </c>
    </row>
    <row r="4" spans="10:12" x14ac:dyDescent="0.3">
      <c r="J4" s="15">
        <v>51</v>
      </c>
      <c r="K4" s="15">
        <v>55</v>
      </c>
      <c r="L4" s="15">
        <v>51</v>
      </c>
    </row>
    <row r="5" spans="10:12" x14ac:dyDescent="0.3">
      <c r="J5" s="15">
        <v>49</v>
      </c>
      <c r="K5" s="15">
        <v>53</v>
      </c>
      <c r="L5" s="15">
        <v>55</v>
      </c>
    </row>
    <row r="6" spans="10:12" x14ac:dyDescent="0.3">
      <c r="J6" s="15">
        <v>45</v>
      </c>
      <c r="K6" s="15">
        <v>54</v>
      </c>
      <c r="L6" s="15">
        <v>47</v>
      </c>
    </row>
    <row r="7" spans="10:12" x14ac:dyDescent="0.3">
      <c r="J7" s="15">
        <v>53</v>
      </c>
      <c r="K7" s="15">
        <v>48</v>
      </c>
      <c r="L7" s="15">
        <v>57</v>
      </c>
    </row>
    <row r="8" spans="10:12" x14ac:dyDescent="0.3">
      <c r="J8" s="15">
        <v>46</v>
      </c>
      <c r="K8" s="15">
        <v>47</v>
      </c>
      <c r="L8" s="15">
        <v>52</v>
      </c>
    </row>
    <row r="9" spans="10:12" x14ac:dyDescent="0.3">
      <c r="J9" s="15">
        <v>51</v>
      </c>
      <c r="K9" s="15">
        <v>54</v>
      </c>
      <c r="L9" s="15">
        <v>48</v>
      </c>
    </row>
    <row r="10" spans="10:12" x14ac:dyDescent="0.3">
      <c r="J10" s="15">
        <v>45</v>
      </c>
      <c r="K10" s="15">
        <v>55</v>
      </c>
      <c r="L10" s="15">
        <v>52</v>
      </c>
    </row>
    <row r="11" spans="10:12" x14ac:dyDescent="0.3">
      <c r="J11" s="15">
        <v>53</v>
      </c>
      <c r="K11" s="15">
        <v>48</v>
      </c>
      <c r="L11" s="15">
        <v>48</v>
      </c>
    </row>
    <row r="12" spans="10:12" x14ac:dyDescent="0.3">
      <c r="J12" s="15">
        <v>53</v>
      </c>
      <c r="K12" s="15">
        <v>45</v>
      </c>
      <c r="L12" s="15">
        <v>52</v>
      </c>
    </row>
    <row r="13" spans="10:12" x14ac:dyDescent="0.3">
      <c r="J13" s="15">
        <v>50</v>
      </c>
      <c r="K13" s="15">
        <v>47</v>
      </c>
      <c r="L13" s="15">
        <v>47</v>
      </c>
    </row>
    <row r="14" spans="10:12" x14ac:dyDescent="0.3">
      <c r="J14" s="15">
        <v>45</v>
      </c>
      <c r="K14" s="15">
        <v>46</v>
      </c>
      <c r="L14" s="15">
        <v>51</v>
      </c>
    </row>
    <row r="15" spans="10:12" x14ac:dyDescent="0.3">
      <c r="J15" s="15">
        <v>48</v>
      </c>
      <c r="K15" s="15">
        <v>48</v>
      </c>
      <c r="L15" s="15">
        <v>58</v>
      </c>
    </row>
    <row r="16" spans="10:12" x14ac:dyDescent="0.3">
      <c r="J16" s="15">
        <v>45</v>
      </c>
      <c r="K16" s="15">
        <v>51</v>
      </c>
      <c r="L16" s="15">
        <v>47</v>
      </c>
    </row>
    <row r="17" spans="3:12" ht="18" x14ac:dyDescent="0.35">
      <c r="C17" s="30" t="s">
        <v>68</v>
      </c>
      <c r="J17" s="15">
        <v>45</v>
      </c>
      <c r="K17" s="15">
        <v>50</v>
      </c>
      <c r="L17" s="15">
        <v>49</v>
      </c>
    </row>
    <row r="18" spans="3:12" ht="18" x14ac:dyDescent="0.35">
      <c r="C18" s="30" t="s">
        <v>69</v>
      </c>
    </row>
    <row r="19" spans="3:12" ht="18" x14ac:dyDescent="0.35">
      <c r="C19" s="30" t="s">
        <v>70</v>
      </c>
      <c r="I19" s="9" t="s">
        <v>72</v>
      </c>
      <c r="J19" s="9"/>
      <c r="K19" s="9"/>
      <c r="L19" s="9"/>
    </row>
    <row r="20" spans="3:12" ht="18" x14ac:dyDescent="0.35">
      <c r="C20" s="30" t="s">
        <v>71</v>
      </c>
      <c r="I20" t="s">
        <v>73</v>
      </c>
    </row>
    <row r="21" spans="3:12" x14ac:dyDescent="0.3">
      <c r="E21" t="s">
        <v>52</v>
      </c>
    </row>
    <row r="23" spans="3:12" ht="18.600000000000001" thickBot="1" x14ac:dyDescent="0.4">
      <c r="D23" s="31"/>
      <c r="E23" t="s">
        <v>53</v>
      </c>
    </row>
    <row r="24" spans="3:12" ht="18" x14ac:dyDescent="0.35">
      <c r="D24" s="31"/>
      <c r="E24" s="7" t="s">
        <v>54</v>
      </c>
      <c r="F24" s="7" t="s">
        <v>55</v>
      </c>
      <c r="G24" s="7" t="s">
        <v>56</v>
      </c>
      <c r="H24" s="7" t="s">
        <v>57</v>
      </c>
      <c r="I24" s="7" t="s">
        <v>5</v>
      </c>
    </row>
    <row r="25" spans="3:12" ht="18" x14ac:dyDescent="0.35">
      <c r="D25" s="31"/>
      <c r="E25" t="s">
        <v>49</v>
      </c>
      <c r="F25">
        <v>15</v>
      </c>
      <c r="G25">
        <v>727</v>
      </c>
      <c r="H25">
        <v>48.466666666666669</v>
      </c>
      <c r="I25">
        <v>10.266666666666667</v>
      </c>
    </row>
    <row r="26" spans="3:12" ht="18" x14ac:dyDescent="0.35">
      <c r="D26" s="31"/>
      <c r="E26" t="s">
        <v>50</v>
      </c>
      <c r="F26">
        <v>15</v>
      </c>
      <c r="G26">
        <v>750</v>
      </c>
      <c r="H26">
        <v>50</v>
      </c>
      <c r="I26">
        <v>11.714285714285714</v>
      </c>
    </row>
    <row r="27" spans="3:12" ht="15" thickBot="1" x14ac:dyDescent="0.35">
      <c r="E27" s="6" t="s">
        <v>51</v>
      </c>
      <c r="F27" s="6">
        <v>15</v>
      </c>
      <c r="G27" s="6">
        <v>761</v>
      </c>
      <c r="H27" s="6">
        <v>50.733333333333334</v>
      </c>
      <c r="I27" s="6">
        <v>13.495238095238095</v>
      </c>
    </row>
    <row r="30" spans="3:12" ht="15" thickBot="1" x14ac:dyDescent="0.35">
      <c r="E30" t="s">
        <v>58</v>
      </c>
    </row>
    <row r="31" spans="3:12" x14ac:dyDescent="0.3">
      <c r="E31" s="7" t="s">
        <v>59</v>
      </c>
      <c r="F31" s="7" t="s">
        <v>60</v>
      </c>
      <c r="G31" s="7" t="s">
        <v>10</v>
      </c>
      <c r="H31" s="7" t="s">
        <v>61</v>
      </c>
      <c r="I31" s="7" t="s">
        <v>28</v>
      </c>
      <c r="J31" s="32" t="s">
        <v>62</v>
      </c>
      <c r="K31" s="7" t="s">
        <v>63</v>
      </c>
    </row>
    <row r="32" spans="3:12" x14ac:dyDescent="0.3">
      <c r="E32" t="s">
        <v>64</v>
      </c>
      <c r="F32">
        <v>40.133333333333383</v>
      </c>
      <c r="G32">
        <v>2</v>
      </c>
      <c r="H32">
        <v>20.066666666666691</v>
      </c>
      <c r="I32">
        <v>1.6969127516778544</v>
      </c>
      <c r="J32" s="9">
        <v>0.19557018075956012</v>
      </c>
      <c r="K32">
        <v>3.2199422931761248</v>
      </c>
    </row>
    <row r="33" spans="5:11" x14ac:dyDescent="0.3">
      <c r="E33" t="s">
        <v>65</v>
      </c>
      <c r="F33">
        <v>496.66666666666669</v>
      </c>
      <c r="G33">
        <v>42</v>
      </c>
      <c r="H33">
        <v>11.825396825396826</v>
      </c>
    </row>
    <row r="35" spans="5:11" ht="15" thickBot="1" x14ac:dyDescent="0.35">
      <c r="E35" s="6" t="s">
        <v>66</v>
      </c>
      <c r="F35" s="6">
        <v>536.80000000000007</v>
      </c>
      <c r="G35" s="6">
        <v>44</v>
      </c>
      <c r="H35" s="6"/>
      <c r="I35" s="6"/>
      <c r="J35" s="6"/>
      <c r="K35" s="6"/>
    </row>
  </sheetData>
  <phoneticPr fontId="13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DBD5-E839-42B8-9B28-B0BAFAFC5F1C}">
  <dimension ref="B2:R27"/>
  <sheetViews>
    <sheetView workbookViewId="0">
      <selection activeCell="G34" sqref="G34"/>
    </sheetView>
  </sheetViews>
  <sheetFormatPr defaultRowHeight="14.4" x14ac:dyDescent="0.3"/>
  <cols>
    <col min="10" max="10" width="17.6640625" bestFit="1" customWidth="1"/>
    <col min="11" max="11" width="15" bestFit="1" customWidth="1"/>
    <col min="12" max="12" width="15.33203125" customWidth="1"/>
    <col min="15" max="15" width="12" bestFit="1" customWidth="1"/>
    <col min="16" max="16" width="19.5546875" bestFit="1" customWidth="1"/>
  </cols>
  <sheetData>
    <row r="2" spans="2:18" x14ac:dyDescent="0.3">
      <c r="B2" s="49" t="s">
        <v>77</v>
      </c>
      <c r="C2" s="50"/>
      <c r="D2" s="50"/>
    </row>
    <row r="3" spans="2:18" x14ac:dyDescent="0.3">
      <c r="B3" s="50"/>
      <c r="C3" s="50"/>
      <c r="D3" s="50"/>
      <c r="J3" t="s">
        <v>52</v>
      </c>
    </row>
    <row r="4" spans="2:18" x14ac:dyDescent="0.3">
      <c r="C4" s="42"/>
      <c r="D4" s="42"/>
      <c r="E4" s="42"/>
      <c r="F4" s="42"/>
      <c r="P4" s="11" t="s">
        <v>83</v>
      </c>
    </row>
    <row r="5" spans="2:18" ht="15" thickBot="1" x14ac:dyDescent="0.35">
      <c r="C5" s="42"/>
      <c r="D5" s="42"/>
      <c r="E5" s="42"/>
      <c r="F5" s="42"/>
      <c r="J5" t="s">
        <v>53</v>
      </c>
    </row>
    <row r="6" spans="2:18" x14ac:dyDescent="0.3">
      <c r="C6" s="42"/>
      <c r="D6" s="42"/>
      <c r="E6" s="42"/>
      <c r="F6" s="42"/>
      <c r="J6" s="7" t="s">
        <v>54</v>
      </c>
      <c r="K6" s="7" t="s">
        <v>55</v>
      </c>
      <c r="L6" s="7" t="s">
        <v>56</v>
      </c>
      <c r="M6" s="7" t="s">
        <v>57</v>
      </c>
      <c r="N6" s="7" t="s">
        <v>5</v>
      </c>
      <c r="P6" s="40" t="s">
        <v>58</v>
      </c>
      <c r="Q6">
        <v>0.05</v>
      </c>
    </row>
    <row r="7" spans="2:18" x14ac:dyDescent="0.3">
      <c r="C7" s="42"/>
      <c r="D7" s="42"/>
      <c r="E7" s="42"/>
      <c r="F7" s="42"/>
      <c r="J7" t="s">
        <v>74</v>
      </c>
      <c r="K7">
        <v>15</v>
      </c>
      <c r="L7">
        <v>663</v>
      </c>
      <c r="M7">
        <v>44.2</v>
      </c>
      <c r="N7">
        <v>9.742857142857142</v>
      </c>
      <c r="P7" s="41" t="s">
        <v>84</v>
      </c>
      <c r="Q7">
        <f>(Q6/3)</f>
        <v>1.6666666666666666E-2</v>
      </c>
      <c r="R7" t="s">
        <v>85</v>
      </c>
    </row>
    <row r="8" spans="2:18" x14ac:dyDescent="0.3">
      <c r="J8" t="s">
        <v>75</v>
      </c>
      <c r="K8">
        <v>15</v>
      </c>
      <c r="L8">
        <v>695</v>
      </c>
      <c r="M8">
        <v>46.333333333333336</v>
      </c>
      <c r="N8">
        <v>8.9523809523809543</v>
      </c>
    </row>
    <row r="9" spans="2:18" ht="15" thickBot="1" x14ac:dyDescent="0.35">
      <c r="J9" s="6" t="s">
        <v>76</v>
      </c>
      <c r="K9" s="6">
        <v>15</v>
      </c>
      <c r="L9" s="6">
        <v>772</v>
      </c>
      <c r="M9" s="6">
        <v>51.466666666666669</v>
      </c>
      <c r="N9" s="6">
        <v>8.1238095238095269</v>
      </c>
    </row>
    <row r="12" spans="2:18" ht="15" thickBot="1" x14ac:dyDescent="0.35">
      <c r="B12" s="33" t="s">
        <v>74</v>
      </c>
      <c r="C12" s="33" t="s">
        <v>75</v>
      </c>
      <c r="D12" s="33" t="s">
        <v>76</v>
      </c>
      <c r="J12" t="s">
        <v>58</v>
      </c>
    </row>
    <row r="13" spans="2:18" x14ac:dyDescent="0.3">
      <c r="B13" s="10">
        <v>40</v>
      </c>
      <c r="C13" s="10">
        <v>51</v>
      </c>
      <c r="D13" s="10">
        <v>55</v>
      </c>
      <c r="J13" s="7" t="s">
        <v>59</v>
      </c>
      <c r="K13" s="7" t="s">
        <v>60</v>
      </c>
      <c r="L13" s="7" t="s">
        <v>10</v>
      </c>
      <c r="M13" s="7" t="s">
        <v>61</v>
      </c>
      <c r="N13" s="7" t="s">
        <v>28</v>
      </c>
      <c r="O13" s="7" t="s">
        <v>62</v>
      </c>
      <c r="P13" s="7" t="s">
        <v>63</v>
      </c>
    </row>
    <row r="14" spans="2:18" x14ac:dyDescent="0.3">
      <c r="B14" s="10">
        <v>42</v>
      </c>
      <c r="C14" s="10">
        <v>43</v>
      </c>
      <c r="D14" s="10">
        <v>54</v>
      </c>
      <c r="J14" t="s">
        <v>64</v>
      </c>
      <c r="K14">
        <v>418.5333333333333</v>
      </c>
      <c r="L14">
        <v>2</v>
      </c>
      <c r="M14">
        <v>209.26666666666665</v>
      </c>
      <c r="N14">
        <v>23.408735795454543</v>
      </c>
      <c r="O14" s="34">
        <v>1.4783204262447662E-7</v>
      </c>
      <c r="P14">
        <v>3.2199422931761248</v>
      </c>
    </row>
    <row r="15" spans="2:18" x14ac:dyDescent="0.3">
      <c r="B15" s="10">
        <v>46</v>
      </c>
      <c r="C15" s="10">
        <v>45</v>
      </c>
      <c r="D15" s="10">
        <v>48</v>
      </c>
      <c r="J15" t="s">
        <v>65</v>
      </c>
      <c r="K15">
        <v>375.4666666666667</v>
      </c>
      <c r="L15">
        <v>42</v>
      </c>
      <c r="M15">
        <v>8.9396825396825399</v>
      </c>
    </row>
    <row r="16" spans="2:18" x14ac:dyDescent="0.3">
      <c r="B16" s="10">
        <v>43</v>
      </c>
      <c r="C16" s="10">
        <v>47</v>
      </c>
      <c r="D16" s="10">
        <v>47</v>
      </c>
    </row>
    <row r="17" spans="2:16" ht="15" thickBot="1" x14ac:dyDescent="0.35">
      <c r="B17" s="10">
        <v>42</v>
      </c>
      <c r="C17" s="10">
        <v>45</v>
      </c>
      <c r="D17" s="10">
        <v>48</v>
      </c>
      <c r="J17" s="6" t="s">
        <v>66</v>
      </c>
      <c r="K17" s="6">
        <v>794</v>
      </c>
      <c r="L17" s="6">
        <v>44</v>
      </c>
      <c r="M17" s="6"/>
      <c r="N17" s="6"/>
      <c r="O17" s="6"/>
      <c r="P17" s="6"/>
    </row>
    <row r="18" spans="2:16" x14ac:dyDescent="0.3">
      <c r="B18" s="10">
        <v>46</v>
      </c>
      <c r="C18" s="10">
        <v>49</v>
      </c>
      <c r="D18" s="10">
        <v>54</v>
      </c>
    </row>
    <row r="19" spans="2:16" x14ac:dyDescent="0.3">
      <c r="B19" s="10">
        <v>46</v>
      </c>
      <c r="C19" s="10">
        <v>43</v>
      </c>
      <c r="D19" s="10">
        <v>55</v>
      </c>
    </row>
    <row r="20" spans="2:16" x14ac:dyDescent="0.3">
      <c r="B20" s="10">
        <v>41</v>
      </c>
      <c r="C20" s="10">
        <v>47</v>
      </c>
      <c r="D20" s="10">
        <v>50</v>
      </c>
    </row>
    <row r="21" spans="2:16" ht="14.4" customHeight="1" x14ac:dyDescent="0.3">
      <c r="B21" s="10">
        <v>46</v>
      </c>
      <c r="C21" s="10">
        <v>46</v>
      </c>
      <c r="D21" s="10">
        <v>55</v>
      </c>
      <c r="J21" s="35" t="s">
        <v>77</v>
      </c>
      <c r="K21" s="36"/>
      <c r="L21" s="36"/>
    </row>
    <row r="22" spans="2:16" ht="15.6" x14ac:dyDescent="0.3">
      <c r="B22" s="10">
        <v>40</v>
      </c>
      <c r="C22" s="10">
        <v>46</v>
      </c>
      <c r="D22" s="10">
        <v>54</v>
      </c>
      <c r="J22" s="37" t="s">
        <v>54</v>
      </c>
      <c r="K22" s="37" t="s">
        <v>81</v>
      </c>
      <c r="L22" s="37" t="s">
        <v>82</v>
      </c>
    </row>
    <row r="23" spans="2:16" x14ac:dyDescent="0.3">
      <c r="B23" s="10">
        <v>48</v>
      </c>
      <c r="C23" s="10">
        <v>44</v>
      </c>
      <c r="D23" s="10">
        <v>49</v>
      </c>
      <c r="J23" s="38" t="s">
        <v>78</v>
      </c>
      <c r="K23" s="39">
        <f>TTEST(B13:B27,C13:C27,2,2)</f>
        <v>6.6304863005389417E-2</v>
      </c>
      <c r="L23" s="39" t="str">
        <f>IF(K23&lt;=$Q$7,"Yes","No")</f>
        <v>No</v>
      </c>
    </row>
    <row r="24" spans="2:16" x14ac:dyDescent="0.3">
      <c r="B24" s="10">
        <v>45</v>
      </c>
      <c r="C24" s="10">
        <v>45</v>
      </c>
      <c r="D24" s="10">
        <v>52</v>
      </c>
      <c r="J24" s="38" t="s">
        <v>79</v>
      </c>
      <c r="K24" s="39">
        <f>TTEST(C13:C27,D13:D27,2,2)</f>
        <v>4.6477052913913948E-5</v>
      </c>
      <c r="L24" s="39" t="str">
        <f t="shared" ref="L24:L25" si="0">IF(K24&lt;=$Q$7,"Yes","No")</f>
        <v>Yes</v>
      </c>
    </row>
    <row r="25" spans="2:16" x14ac:dyDescent="0.3">
      <c r="B25" s="10">
        <v>50</v>
      </c>
      <c r="C25" s="10">
        <v>51</v>
      </c>
      <c r="D25" s="10">
        <v>51</v>
      </c>
      <c r="E25" s="11" t="s">
        <v>86</v>
      </c>
      <c r="J25" s="38" t="s">
        <v>80</v>
      </c>
      <c r="K25" s="39">
        <f>TTEST(B13:B27,D13:D27,2,2)</f>
        <v>3.1742043536774913E-7</v>
      </c>
      <c r="L25" s="39" t="str">
        <f t="shared" si="0"/>
        <v>Yes</v>
      </c>
    </row>
    <row r="26" spans="2:16" x14ac:dyDescent="0.3">
      <c r="B26" s="10">
        <v>41</v>
      </c>
      <c r="C26" s="10">
        <v>42</v>
      </c>
      <c r="D26" s="10">
        <v>50</v>
      </c>
    </row>
    <row r="27" spans="2:16" x14ac:dyDescent="0.3">
      <c r="B27" s="10">
        <v>47</v>
      </c>
      <c r="C27" s="10">
        <v>51</v>
      </c>
      <c r="D27" s="10">
        <v>50</v>
      </c>
    </row>
  </sheetData>
  <mergeCells count="1">
    <mergeCell ref="B2:D3"/>
  </mergeCells>
  <phoneticPr fontId="1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CB60-B626-4B68-ACC4-B069749DC88D}">
  <dimension ref="J3:K13"/>
  <sheetViews>
    <sheetView workbookViewId="0">
      <selection activeCell="E17" sqref="E17"/>
    </sheetView>
  </sheetViews>
  <sheetFormatPr defaultRowHeight="14.4" x14ac:dyDescent="0.3"/>
  <sheetData>
    <row r="3" spans="10:11" x14ac:dyDescent="0.3">
      <c r="J3" s="45" t="s">
        <v>90</v>
      </c>
      <c r="K3" s="45" t="s">
        <v>91</v>
      </c>
    </row>
    <row r="4" spans="10:11" x14ac:dyDescent="0.3">
      <c r="J4" s="46">
        <v>13</v>
      </c>
      <c r="K4" s="46">
        <v>5</v>
      </c>
    </row>
    <row r="5" spans="10:11" x14ac:dyDescent="0.3">
      <c r="J5" s="46">
        <v>17</v>
      </c>
      <c r="K5" s="46">
        <v>15</v>
      </c>
    </row>
    <row r="6" spans="10:11" x14ac:dyDescent="0.3">
      <c r="J6" s="46">
        <v>12</v>
      </c>
      <c r="K6" s="46">
        <v>6</v>
      </c>
    </row>
    <row r="7" spans="10:11" x14ac:dyDescent="0.3">
      <c r="J7" s="46">
        <v>18</v>
      </c>
      <c r="K7" s="46">
        <v>14</v>
      </c>
    </row>
    <row r="8" spans="10:11" x14ac:dyDescent="0.3">
      <c r="J8" s="46">
        <v>19</v>
      </c>
      <c r="K8" s="46">
        <v>8</v>
      </c>
    </row>
    <row r="9" spans="10:11" x14ac:dyDescent="0.3">
      <c r="J9" s="46">
        <v>8</v>
      </c>
      <c r="K9" s="46">
        <v>12</v>
      </c>
    </row>
    <row r="10" spans="10:11" x14ac:dyDescent="0.3">
      <c r="J10" s="46">
        <v>14</v>
      </c>
      <c r="K10" s="46" t="s">
        <v>92</v>
      </c>
    </row>
    <row r="11" spans="10:11" x14ac:dyDescent="0.3">
      <c r="J11" s="46">
        <v>9</v>
      </c>
      <c r="K11" s="46">
        <v>10</v>
      </c>
    </row>
    <row r="12" spans="10:11" x14ac:dyDescent="0.3">
      <c r="J12" s="46">
        <v>14</v>
      </c>
      <c r="K12" s="46"/>
    </row>
    <row r="13" spans="10:11" x14ac:dyDescent="0.3">
      <c r="J13" s="46">
        <v>15</v>
      </c>
      <c r="K13" s="46"/>
    </row>
  </sheetData>
  <phoneticPr fontId="1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Different types of Test</vt:lpstr>
      <vt:lpstr>Z-test</vt:lpstr>
      <vt:lpstr>T-test</vt:lpstr>
      <vt:lpstr>F-test</vt:lpstr>
      <vt:lpstr>Chi-Square</vt:lpstr>
      <vt:lpstr>ANOVA</vt:lpstr>
      <vt:lpstr>Post-hoc Test</vt:lpstr>
      <vt:lpstr>U-test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Bhattcharjee</dc:creator>
  <cp:lastModifiedBy>Sneha Bhattacharjee</cp:lastModifiedBy>
  <dcterms:created xsi:type="dcterms:W3CDTF">2023-06-30T06:10:00Z</dcterms:created>
  <dcterms:modified xsi:type="dcterms:W3CDTF">2023-07-12T07:39:19Z</dcterms:modified>
</cp:coreProperties>
</file>