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3413629E-1746-47B9-BF60-FC0B47FE7D62}" xr6:coauthVersionLast="47" xr6:coauthVersionMax="47" xr10:uidLastSave="{00000000-0000-0000-0000-000000000000}"/>
  <bookViews>
    <workbookView xWindow="-110" yWindow="-110" windowWidth="19420" windowHeight="11500" xr2:uid="{D8B97C70-EA58-409C-BDBC-BF43CA417AF3}"/>
  </bookViews>
  <sheets>
    <sheet name="Answer 1b" sheetId="3" r:id="rId1"/>
    <sheet name="Sensitivity Report 1" sheetId="4" r:id="rId2"/>
    <sheet name="Answer 2b" sheetId="1" r:id="rId3"/>
  </sheets>
  <definedNames>
    <definedName name="solver_adj" localSheetId="0" hidden="1">'Answer 1b'!$C$4:$N$4</definedName>
    <definedName name="solver_adj" localSheetId="2" hidden="1">'Answer 2b'!$C$5:$E$5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2</definedName>
    <definedName name="solver_eng" localSheetId="0" hidden="1">2</definedName>
    <definedName name="solver_eng" localSheetId="2" hidden="1">2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'Answer 1b'!$O$9:$O$21</definedName>
    <definedName name="solver_lhs1" localSheetId="2" hidden="1">'Answer 2b'!$F$11:$F$13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1</definedName>
    <definedName name="solver_num" localSheetId="2" hidden="1">1</definedName>
    <definedName name="solver_nwt" localSheetId="0" hidden="1">1</definedName>
    <definedName name="solver_nwt" localSheetId="2" hidden="1">1</definedName>
    <definedName name="solver_opt" localSheetId="0" hidden="1">'Answer 1b'!$Q$6</definedName>
    <definedName name="solver_opt" localSheetId="2" hidden="1">'Answer 2b'!$H$8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2</definedName>
    <definedName name="solver_rel1" localSheetId="0" hidden="1">1</definedName>
    <definedName name="solver_rel1" localSheetId="2" hidden="1">3</definedName>
    <definedName name="solver_rhs1" localSheetId="0" hidden="1">'Answer 1b'!$Q$9:$Q$21</definedName>
    <definedName name="solver_rhs1" localSheetId="2" hidden="1">'Answer 2b'!$H$11:$H$13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1</definedName>
    <definedName name="solver_typ" localSheetId="2" hidden="1">2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3" l="1"/>
  <c r="O10" i="3"/>
  <c r="O11" i="3"/>
  <c r="O12" i="3"/>
  <c r="O13" i="3"/>
  <c r="O14" i="3"/>
  <c r="O15" i="3"/>
  <c r="O16" i="3"/>
  <c r="O17" i="3"/>
  <c r="O18" i="3"/>
  <c r="O19" i="3"/>
  <c r="O20" i="3"/>
  <c r="O21" i="3"/>
  <c r="O9" i="3"/>
  <c r="Q16" i="3"/>
  <c r="Q15" i="3"/>
  <c r="Q14" i="3"/>
  <c r="Q13" i="3"/>
  <c r="F13" i="1"/>
  <c r="F12" i="1"/>
  <c r="F11" i="1"/>
  <c r="H8" i="1"/>
</calcChain>
</file>

<file path=xl/sharedStrings.xml><?xml version="1.0" encoding="utf-8"?>
<sst xmlns="http://schemas.openxmlformats.org/spreadsheetml/2006/main" count="165" uniqueCount="121">
  <si>
    <t>How much of each type of fertilizer to purchase/use?</t>
  </si>
  <si>
    <t>Decision Vars</t>
  </si>
  <si>
    <t>Fertilizer A</t>
  </si>
  <si>
    <t>Fertilizer B</t>
  </si>
  <si>
    <t>FertilizerC</t>
  </si>
  <si>
    <t>Objective Function</t>
  </si>
  <si>
    <t>Cost</t>
  </si>
  <si>
    <t>Minimize</t>
  </si>
  <si>
    <t>Value</t>
  </si>
  <si>
    <t>=</t>
  </si>
  <si>
    <t>RHS</t>
  </si>
  <si>
    <t>Unit</t>
  </si>
  <si>
    <t>lb</t>
  </si>
  <si>
    <t>Constraints</t>
  </si>
  <si>
    <t>Nitrogen</t>
  </si>
  <si>
    <t>Phosphorus</t>
  </si>
  <si>
    <t>Potash</t>
  </si>
  <si>
    <t>Quantity to purchase (lb)</t>
  </si>
  <si>
    <t>Mineral content</t>
  </si>
  <si>
    <t>&gt;=</t>
  </si>
  <si>
    <t>Total Cost</t>
  </si>
  <si>
    <t>dollars</t>
  </si>
  <si>
    <t>Decision Variables</t>
  </si>
  <si>
    <t>Treg</t>
  </si>
  <si>
    <t>Tovr</t>
  </si>
  <si>
    <t>Freg</t>
  </si>
  <si>
    <t>Fovr</t>
  </si>
  <si>
    <t>Creg</t>
  </si>
  <si>
    <t>Covr</t>
  </si>
  <si>
    <t>Preg</t>
  </si>
  <si>
    <t>Povr</t>
  </si>
  <si>
    <t>AT</t>
  </si>
  <si>
    <t>AF</t>
  </si>
  <si>
    <t>AC</t>
  </si>
  <si>
    <t>AP</t>
  </si>
  <si>
    <t>Values</t>
  </si>
  <si>
    <t>Dept 1 (reg)</t>
  </si>
  <si>
    <t>Dept 1 (ovr)</t>
  </si>
  <si>
    <t>Dept 2 (reg)</t>
  </si>
  <si>
    <t>Dept 2 (ovr)</t>
  </si>
  <si>
    <t>Table demand</t>
  </si>
  <si>
    <t>Floor demand</t>
  </si>
  <si>
    <t>Ceiling demand</t>
  </si>
  <si>
    <t>Pendant demand</t>
  </si>
  <si>
    <t>Total Ad budget</t>
  </si>
  <si>
    <t>Table Ad limit</t>
  </si>
  <si>
    <t>Floor Ad limit</t>
  </si>
  <si>
    <t>Ceiling Ad limit</t>
  </si>
  <si>
    <t>Pendant Ad limit</t>
  </si>
  <si>
    <t>&lt;=</t>
  </si>
  <si>
    <t>Microsoft Excel 16.0 Sensitivity Report</t>
  </si>
  <si>
    <t>Worksheet: [BA885-HW1-SnehaEkka.xlsx]Answer 1b</t>
  </si>
  <si>
    <t>Report Created: 15-10-2024 21:49:38</t>
  </si>
  <si>
    <t>Variable Cells</t>
  </si>
  <si>
    <t>Cell</t>
  </si>
  <si>
    <t>Name</t>
  </si>
  <si>
    <t>Final</t>
  </si>
  <si>
    <t>Reduced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</si>
  <si>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</si>
  <si>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</si>
  <si>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</si>
  <si>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</si>
  <si>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</si>
  <si>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</si>
  <si>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</si>
  <si>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</si>
  <si>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</si>
  <si>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$C$3</t>
  </si>
  <si>
    <t>Values Treg</t>
  </si>
  <si>
    <t>$D$3</t>
  </si>
  <si>
    <t>Values Tovr</t>
  </si>
  <si>
    <t>$E$3</t>
  </si>
  <si>
    <t>Values Freg</t>
  </si>
  <si>
    <t>$F$3</t>
  </si>
  <si>
    <t>Values Fovr</t>
  </si>
  <si>
    <t>$G$3</t>
  </si>
  <si>
    <t>Values Creg</t>
  </si>
  <si>
    <t>$H$3</t>
  </si>
  <si>
    <t>Values Covr</t>
  </si>
  <si>
    <t>$I$3</t>
  </si>
  <si>
    <t>Values Preg</t>
  </si>
  <si>
    <t>$J$3</t>
  </si>
  <si>
    <t>Values Povr</t>
  </si>
  <si>
    <t>$K$3</t>
  </si>
  <si>
    <t>Values AT</t>
  </si>
  <si>
    <t>$L$3</t>
  </si>
  <si>
    <t>Values AF</t>
  </si>
  <si>
    <t>$M$3</t>
  </si>
  <si>
    <t>Values AC</t>
  </si>
  <si>
    <t>$N$3</t>
  </si>
  <si>
    <t>Values AP</t>
  </si>
  <si>
    <t>$O$8</t>
  </si>
  <si>
    <t>Dept 1 (reg) Value</t>
  </si>
  <si>
    <t>$O$9</t>
  </si>
  <si>
    <t>Dept 1 (ovr) Value</t>
  </si>
  <si>
    <t>$O$10</t>
  </si>
  <si>
    <t>Dept 2 (reg) Value</t>
  </si>
  <si>
    <t>$O$11</t>
  </si>
  <si>
    <t>Dept 2 (ovr) Value</t>
  </si>
  <si>
    <t>$O$12</t>
  </si>
  <si>
    <t>Table demand Value</t>
  </si>
  <si>
    <t>$O$13</t>
  </si>
  <si>
    <t>Floor demand Value</t>
  </si>
  <si>
    <t>$O$14</t>
  </si>
  <si>
    <t>Ceiling demand Value</t>
  </si>
  <si>
    <t>$O$15</t>
  </si>
  <si>
    <t>Pendant demand Value</t>
  </si>
  <si>
    <t>$O$16</t>
  </si>
  <si>
    <t>Total Ad budget Value</t>
  </si>
  <si>
    <t>$O$17</t>
  </si>
  <si>
    <t>Table Ad limit Value</t>
  </si>
  <si>
    <t>$O$18</t>
  </si>
  <si>
    <t>Floor Ad limit Value</t>
  </si>
  <si>
    <t>$O$19</t>
  </si>
  <si>
    <t>Ceiling Ad limit Value</t>
  </si>
  <si>
    <t>$O$20</t>
  </si>
  <si>
    <t>Pendant Ad limit Value</t>
  </si>
  <si>
    <t>Coordinating Advertising and Production</t>
  </si>
  <si>
    <t>Units</t>
  </si>
  <si>
    <t>000 USD</t>
  </si>
  <si>
    <t>000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</si>
</sst>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9" xfId="0" applyBorder="1"/>
    <xf numFmtId="0" fontId="0" fillId="0" borderId="1" xfId="0" applyBorder="1"/>
    <xf numFmtId="0" fontId="0" fillId="2" borderId="10" xfId="0" applyFill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1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8" xfId="0" applyFill="1" applyBorder="1" applyAlignment="1"/>
    <xf numFmtId="0" fontId="0" fillId="0" borderId="19" xfId="0" applyFill="1" applyBorder="1" applyAlignment="1"/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0A1C-0069-4F51-8C96-7CB5450054EE}">
  <dimension ref="A1:R21"/>
  <sheetViews>
    <sheetView tabSelected="1" workbookViewId="0">
      <selection activeCell="O4" sqref="O4"/>
    </sheetView>
  </sheetViews>
  <sheetFormatPr defaultRowHeight="14.5" x14ac:dyDescent="0.35"/>
  <cols>
    <col min="1" max="1" width="16.26953125" bestFit="1" customWidth="1"/>
    <col min="18" max="18" width="8.7265625" style="3"/>
  </cols>
  <sheetData>
    <row r="1" spans="1:18" ht="18.5" x14ac:dyDescent="0.45">
      <c r="A1" s="53" t="s">
        <v>117</v>
      </c>
    </row>
    <row r="2" spans="1:18" ht="15" thickBot="1" x14ac:dyDescent="0.4"/>
    <row r="3" spans="1:18" ht="15" thickBot="1" x14ac:dyDescent="0.4">
      <c r="A3" s="36" t="s">
        <v>22</v>
      </c>
      <c r="B3" s="40"/>
      <c r="C3" s="45" t="s">
        <v>23</v>
      </c>
      <c r="D3" s="12" t="s">
        <v>24</v>
      </c>
      <c r="E3" s="12" t="s">
        <v>25</v>
      </c>
      <c r="F3" s="12" t="s">
        <v>26</v>
      </c>
      <c r="G3" s="12" t="s">
        <v>27</v>
      </c>
      <c r="H3" s="12" t="s">
        <v>28</v>
      </c>
      <c r="I3" s="12" t="s">
        <v>29</v>
      </c>
      <c r="J3" s="12" t="s">
        <v>30</v>
      </c>
      <c r="K3" s="12" t="s">
        <v>31</v>
      </c>
      <c r="L3" s="12" t="s">
        <v>32</v>
      </c>
      <c r="M3" s="12" t="s">
        <v>33</v>
      </c>
      <c r="N3" s="12" t="s">
        <v>34</v>
      </c>
      <c r="O3" s="12" t="s">
        <v>8</v>
      </c>
      <c r="P3" s="38"/>
      <c r="Q3" s="12" t="s">
        <v>10</v>
      </c>
      <c r="R3" s="55" t="s">
        <v>118</v>
      </c>
    </row>
    <row r="4" spans="1:18" ht="15" thickBot="1" x14ac:dyDescent="0.4">
      <c r="A4" s="41" t="s">
        <v>35</v>
      </c>
      <c r="B4" s="35"/>
      <c r="C4" s="25">
        <v>67.199999999999989</v>
      </c>
      <c r="D4" s="25">
        <v>0</v>
      </c>
      <c r="E4" s="25">
        <v>20</v>
      </c>
      <c r="F4" s="25">
        <v>0</v>
      </c>
      <c r="G4" s="25">
        <v>50.800000000000011</v>
      </c>
      <c r="H4" s="25">
        <v>24</v>
      </c>
      <c r="I4" s="25">
        <v>39.199999999999989</v>
      </c>
      <c r="J4" s="25">
        <v>0</v>
      </c>
      <c r="K4" s="25">
        <v>10</v>
      </c>
      <c r="L4" s="25">
        <v>0</v>
      </c>
      <c r="M4" s="25">
        <v>0</v>
      </c>
      <c r="N4" s="25">
        <v>8</v>
      </c>
      <c r="O4" s="44"/>
    </row>
    <row r="5" spans="1:18" ht="15" thickBot="1" x14ac:dyDescent="0.4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8" ht="15" thickBot="1" x14ac:dyDescent="0.4">
      <c r="A6" s="33" t="s">
        <v>5</v>
      </c>
      <c r="B6" s="34"/>
      <c r="C6" s="56">
        <v>38</v>
      </c>
      <c r="D6" s="27">
        <v>36</v>
      </c>
      <c r="E6" s="27">
        <v>49</v>
      </c>
      <c r="F6" s="27">
        <v>47</v>
      </c>
      <c r="G6" s="27">
        <v>38</v>
      </c>
      <c r="H6" s="27">
        <v>35</v>
      </c>
      <c r="I6" s="27">
        <v>68</v>
      </c>
      <c r="J6" s="27">
        <v>65</v>
      </c>
      <c r="K6" s="27">
        <v>-1</v>
      </c>
      <c r="L6" s="27">
        <v>-1</v>
      </c>
      <c r="M6" s="27">
        <v>-1</v>
      </c>
      <c r="N6" s="27">
        <v>-1</v>
      </c>
      <c r="O6" s="57"/>
      <c r="P6" s="16" t="s">
        <v>9</v>
      </c>
      <c r="Q6" s="59">
        <f>SUMPRODUCT(C6:N6,C4:N4)</f>
        <v>8951.5999999999985</v>
      </c>
      <c r="R6" s="58" t="s">
        <v>119</v>
      </c>
    </row>
    <row r="7" spans="1:18" ht="15" thickBot="1" x14ac:dyDescent="0.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8" ht="15" thickBot="1" x14ac:dyDescent="0.4">
      <c r="A8" s="33" t="s">
        <v>13</v>
      </c>
      <c r="B8" s="34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34"/>
      <c r="Q8" s="34"/>
      <c r="R8" s="17"/>
    </row>
    <row r="9" spans="1:18" x14ac:dyDescent="0.35">
      <c r="A9" s="42" t="s">
        <v>36</v>
      </c>
      <c r="B9" s="43"/>
      <c r="C9" s="46">
        <v>1</v>
      </c>
      <c r="D9" s="28">
        <v>0</v>
      </c>
      <c r="E9" s="28">
        <v>1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60">
        <f>SUMPRODUCT(C9:N9,$C$4:$N$4)</f>
        <v>87.199999999999989</v>
      </c>
      <c r="P9" s="10" t="s">
        <v>49</v>
      </c>
      <c r="Q9" s="62">
        <v>100</v>
      </c>
      <c r="R9" s="11" t="s">
        <v>120</v>
      </c>
    </row>
    <row r="10" spans="1:18" x14ac:dyDescent="0.35">
      <c r="A10" s="42" t="s">
        <v>37</v>
      </c>
      <c r="B10" s="43"/>
      <c r="C10" s="47">
        <v>0</v>
      </c>
      <c r="D10" s="29">
        <v>1</v>
      </c>
      <c r="E10" s="29">
        <v>0</v>
      </c>
      <c r="F10" s="29">
        <v>1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61">
        <f t="shared" ref="O10:O21" si="0">SUMPRODUCT(C10:N10,$C$4:$N$4)</f>
        <v>0</v>
      </c>
      <c r="P10" s="14" t="s">
        <v>49</v>
      </c>
      <c r="Q10" s="63">
        <v>25</v>
      </c>
      <c r="R10" s="15" t="s">
        <v>120</v>
      </c>
    </row>
    <row r="11" spans="1:18" x14ac:dyDescent="0.35">
      <c r="A11" s="42" t="s">
        <v>38</v>
      </c>
      <c r="B11" s="43"/>
      <c r="C11" s="47">
        <v>0</v>
      </c>
      <c r="D11" s="29">
        <v>0</v>
      </c>
      <c r="E11" s="29">
        <v>0</v>
      </c>
      <c r="F11" s="29">
        <v>0</v>
      </c>
      <c r="G11" s="29">
        <v>1</v>
      </c>
      <c r="H11" s="29">
        <v>0</v>
      </c>
      <c r="I11" s="29">
        <v>1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61">
        <f t="shared" si="0"/>
        <v>90</v>
      </c>
      <c r="P11" s="14" t="s">
        <v>49</v>
      </c>
      <c r="Q11" s="63">
        <v>90</v>
      </c>
      <c r="R11" s="15" t="s">
        <v>120</v>
      </c>
    </row>
    <row r="12" spans="1:18" x14ac:dyDescent="0.35">
      <c r="A12" s="42" t="s">
        <v>39</v>
      </c>
      <c r="B12" s="43"/>
      <c r="C12" s="47">
        <v>0</v>
      </c>
      <c r="D12" s="29">
        <v>0</v>
      </c>
      <c r="E12" s="29">
        <v>0</v>
      </c>
      <c r="F12" s="29">
        <v>0</v>
      </c>
      <c r="G12" s="29">
        <v>0</v>
      </c>
      <c r="H12" s="29">
        <v>1</v>
      </c>
      <c r="I12" s="29">
        <v>0</v>
      </c>
      <c r="J12" s="29">
        <v>1</v>
      </c>
      <c r="K12" s="29">
        <v>0</v>
      </c>
      <c r="L12" s="29">
        <v>0</v>
      </c>
      <c r="M12" s="29">
        <v>0</v>
      </c>
      <c r="N12" s="29">
        <v>0</v>
      </c>
      <c r="O12" s="61">
        <f t="shared" si="0"/>
        <v>24</v>
      </c>
      <c r="P12" s="14" t="s">
        <v>49</v>
      </c>
      <c r="Q12" s="63">
        <v>24</v>
      </c>
      <c r="R12" s="15" t="s">
        <v>120</v>
      </c>
    </row>
    <row r="13" spans="1:18" x14ac:dyDescent="0.35">
      <c r="A13" s="42" t="s">
        <v>40</v>
      </c>
      <c r="B13" s="43"/>
      <c r="C13" s="47">
        <v>1</v>
      </c>
      <c r="D13" s="29">
        <v>1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61">
        <f t="shared" si="0"/>
        <v>67.199999999999989</v>
      </c>
      <c r="P13" s="14" t="s">
        <v>49</v>
      </c>
      <c r="Q13" s="63">
        <f>60*(1+0.12*K4/10)</f>
        <v>67.2</v>
      </c>
      <c r="R13" s="15" t="s">
        <v>120</v>
      </c>
    </row>
    <row r="14" spans="1:18" x14ac:dyDescent="0.35">
      <c r="A14" s="42" t="s">
        <v>41</v>
      </c>
      <c r="B14" s="43"/>
      <c r="C14" s="47">
        <v>0</v>
      </c>
      <c r="D14" s="29">
        <v>0</v>
      </c>
      <c r="E14" s="29">
        <v>1</v>
      </c>
      <c r="F14" s="29">
        <v>1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61">
        <f t="shared" si="0"/>
        <v>20</v>
      </c>
      <c r="P14" s="14" t="s">
        <v>49</v>
      </c>
      <c r="Q14" s="63">
        <f>20*(1+0.1*L4/10)</f>
        <v>20</v>
      </c>
      <c r="R14" s="15" t="s">
        <v>120</v>
      </c>
    </row>
    <row r="15" spans="1:18" x14ac:dyDescent="0.35">
      <c r="A15" s="42" t="s">
        <v>42</v>
      </c>
      <c r="B15" s="43"/>
      <c r="C15" s="47">
        <v>0</v>
      </c>
      <c r="D15" s="29">
        <v>0</v>
      </c>
      <c r="E15" s="29">
        <v>0</v>
      </c>
      <c r="F15" s="29">
        <v>0</v>
      </c>
      <c r="G15" s="29">
        <v>1</v>
      </c>
      <c r="H15" s="29">
        <v>1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61">
        <f t="shared" si="0"/>
        <v>74.800000000000011</v>
      </c>
      <c r="P15" s="14" t="s">
        <v>49</v>
      </c>
      <c r="Q15" s="63">
        <f>100*(1+0.08*M4/10)</f>
        <v>100</v>
      </c>
      <c r="R15" s="15" t="s">
        <v>120</v>
      </c>
    </row>
    <row r="16" spans="1:18" x14ac:dyDescent="0.35">
      <c r="A16" s="42" t="s">
        <v>43</v>
      </c>
      <c r="B16" s="43"/>
      <c r="C16" s="47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1</v>
      </c>
      <c r="J16" s="29">
        <v>1</v>
      </c>
      <c r="K16" s="29">
        <v>0</v>
      </c>
      <c r="L16" s="29">
        <v>0</v>
      </c>
      <c r="M16" s="29">
        <v>0</v>
      </c>
      <c r="N16" s="29">
        <v>0</v>
      </c>
      <c r="O16" s="61">
        <f t="shared" si="0"/>
        <v>39.199999999999989</v>
      </c>
      <c r="P16" s="14" t="s">
        <v>49</v>
      </c>
      <c r="Q16" s="63">
        <f>35*(1+0.15*N4/10)</f>
        <v>39.200000000000003</v>
      </c>
      <c r="R16" s="15" t="s">
        <v>120</v>
      </c>
    </row>
    <row r="17" spans="1:18" x14ac:dyDescent="0.35">
      <c r="A17" s="42" t="s">
        <v>44</v>
      </c>
      <c r="B17" s="43"/>
      <c r="C17" s="47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1</v>
      </c>
      <c r="L17" s="29">
        <v>1</v>
      </c>
      <c r="M17" s="29">
        <v>1</v>
      </c>
      <c r="N17" s="29">
        <v>1</v>
      </c>
      <c r="O17" s="61">
        <f t="shared" si="0"/>
        <v>18</v>
      </c>
      <c r="P17" s="14" t="s">
        <v>49</v>
      </c>
      <c r="Q17" s="63">
        <v>18</v>
      </c>
      <c r="R17" s="15" t="s">
        <v>119</v>
      </c>
    </row>
    <row r="18" spans="1:18" x14ac:dyDescent="0.35">
      <c r="A18" s="42" t="s">
        <v>45</v>
      </c>
      <c r="B18" s="43"/>
      <c r="C18" s="47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1</v>
      </c>
      <c r="L18" s="29">
        <v>0</v>
      </c>
      <c r="M18" s="29">
        <v>0</v>
      </c>
      <c r="N18" s="29">
        <v>0</v>
      </c>
      <c r="O18" s="61">
        <f t="shared" si="0"/>
        <v>10</v>
      </c>
      <c r="P18" s="14" t="s">
        <v>49</v>
      </c>
      <c r="Q18" s="63">
        <v>10</v>
      </c>
      <c r="R18" s="15" t="s">
        <v>119</v>
      </c>
    </row>
    <row r="19" spans="1:18" x14ac:dyDescent="0.35">
      <c r="A19" s="42" t="s">
        <v>46</v>
      </c>
      <c r="B19" s="43"/>
      <c r="C19" s="47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1</v>
      </c>
      <c r="M19" s="29">
        <v>0</v>
      </c>
      <c r="N19" s="29">
        <v>0</v>
      </c>
      <c r="O19" s="61">
        <f t="shared" si="0"/>
        <v>0</v>
      </c>
      <c r="P19" s="14" t="s">
        <v>49</v>
      </c>
      <c r="Q19" s="63">
        <v>10</v>
      </c>
      <c r="R19" s="15" t="s">
        <v>119</v>
      </c>
    </row>
    <row r="20" spans="1:18" x14ac:dyDescent="0.35">
      <c r="A20" s="42" t="s">
        <v>47</v>
      </c>
      <c r="B20" s="43"/>
      <c r="C20" s="47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1</v>
      </c>
      <c r="N20" s="29">
        <v>0</v>
      </c>
      <c r="O20" s="61">
        <f t="shared" si="0"/>
        <v>0</v>
      </c>
      <c r="P20" s="14" t="s">
        <v>49</v>
      </c>
      <c r="Q20" s="63">
        <v>10</v>
      </c>
      <c r="R20" s="15" t="s">
        <v>119</v>
      </c>
    </row>
    <row r="21" spans="1:18" ht="15" thickBot="1" x14ac:dyDescent="0.4">
      <c r="A21" s="37" t="s">
        <v>48</v>
      </c>
      <c r="B21" s="38"/>
      <c r="C21" s="48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1</v>
      </c>
      <c r="O21" s="39">
        <f t="shared" si="0"/>
        <v>8</v>
      </c>
      <c r="P21" s="12" t="s">
        <v>49</v>
      </c>
      <c r="Q21" s="64">
        <v>10</v>
      </c>
      <c r="R21" s="13" t="s">
        <v>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BB99-4D08-48D5-A856-389114DCD344}">
  <dimension ref="A1:H37"/>
  <sheetViews>
    <sheetView showGridLines="0" workbookViewId="0"/>
  </sheetViews>
  <sheetFormatPr defaultRowHeight="14.5" x14ac:dyDescent="0.35"/>
  <cols>
    <col min="1" max="1" width="2.1796875" customWidth="1"/>
    <col min="2" max="2" width="6.1796875" bestFit="1" customWidth="1"/>
    <col min="3" max="3" width="20.36328125" bestFit="1" customWidth="1"/>
    <col min="4" max="4" width="5.54296875" bestFit="1" customWidth="1"/>
    <col min="5" max="5" width="8" bestFit="1" customWidth="1"/>
    <col min="6" max="6" width="9.81640625" bestFit="1" customWidth="1"/>
    <col min="7" max="8" width="11.81640625" bestFit="1" customWidth="1"/>
  </cols>
  <sheetData>
    <row r="1" spans="1:8" x14ac:dyDescent="0.35">
      <c r="A1" s="1" t="s">
        <v>50</v>
      </c>
    </row>
    <row r="2" spans="1:8" x14ac:dyDescent="0.35">
      <c r="A2" s="1" t="s">
        <v>51</v>
      </c>
    </row>
    <row r="3" spans="1:8" x14ac:dyDescent="0.35">
      <c r="A3" s="1" t="s">
        <v>52</v>
      </c>
    </row>
    <row r="6" spans="1:8" ht="15" thickBot="1" x14ac:dyDescent="0.4">
      <c r="A6" t="s">
        <v>53</v>
      </c>
    </row>
    <row r="7" spans="1:8" x14ac:dyDescent="0.35">
      <c r="B7" s="51"/>
      <c r="C7" s="51"/>
      <c r="D7" s="51" t="s">
        <v>56</v>
      </c>
      <c r="E7" s="51" t="s">
        <v>57</v>
      </c>
      <c r="F7" s="51" t="s">
        <v>58</v>
      </c>
      <c r="G7" s="51" t="s">
        <v>60</v>
      </c>
      <c r="H7" s="51" t="s">
        <v>60</v>
      </c>
    </row>
    <row r="8" spans="1:8" ht="15" thickBot="1" x14ac:dyDescent="0.4">
      <c r="B8" s="52" t="s">
        <v>54</v>
      </c>
      <c r="C8" s="52" t="s">
        <v>55</v>
      </c>
      <c r="D8" s="52" t="s">
        <v>8</v>
      </c>
      <c r="E8" s="52" t="s">
        <v>6</v>
      </c>
      <c r="F8" s="52" t="s">
        <v>59</v>
      </c>
      <c r="G8" s="52" t="s">
        <v>61</v>
      </c>
      <c r="H8" s="52" t="s">
        <v>62</v>
      </c>
    </row>
    <row r="9" spans="1:8" x14ac:dyDescent="0.35">
      <c r="B9" s="49" t="s">
        <v>67</v>
      </c>
      <c r="C9" s="49" t="s">
        <v>68</v>
      </c>
      <c r="D9" s="49">
        <v>67.199999999999989</v>
      </c>
      <c r="E9" s="49">
        <v>0</v>
      </c>
      <c r="F9" s="49">
        <v>38</v>
      </c>
      <c r="G9" s="49">
        <v>1E+30</v>
      </c>
      <c r="H9" s="49">
        <v>2</v>
      </c>
    </row>
    <row r="10" spans="1:8" x14ac:dyDescent="0.35">
      <c r="B10" s="49" t="s">
        <v>69</v>
      </c>
      <c r="C10" s="49" t="s">
        <v>70</v>
      </c>
      <c r="D10" s="49">
        <v>0</v>
      </c>
      <c r="E10" s="49">
        <v>-2</v>
      </c>
      <c r="F10" s="49">
        <v>36</v>
      </c>
      <c r="G10" s="49">
        <v>2</v>
      </c>
      <c r="H10" s="49">
        <v>1E+30</v>
      </c>
    </row>
    <row r="11" spans="1:8" x14ac:dyDescent="0.35">
      <c r="B11" s="49" t="s">
        <v>71</v>
      </c>
      <c r="C11" s="49" t="s">
        <v>72</v>
      </c>
      <c r="D11" s="49">
        <v>20</v>
      </c>
      <c r="E11" s="49">
        <v>0</v>
      </c>
      <c r="F11" s="49">
        <v>49</v>
      </c>
      <c r="G11" s="49">
        <v>29.750000000000068</v>
      </c>
      <c r="H11" s="49">
        <v>2</v>
      </c>
    </row>
    <row r="12" spans="1:8" x14ac:dyDescent="0.35">
      <c r="B12" s="49" t="s">
        <v>73</v>
      </c>
      <c r="C12" s="49" t="s">
        <v>74</v>
      </c>
      <c r="D12" s="49">
        <v>0</v>
      </c>
      <c r="E12" s="49">
        <v>-2</v>
      </c>
      <c r="F12" s="49">
        <v>47</v>
      </c>
      <c r="G12" s="49">
        <v>2</v>
      </c>
      <c r="H12" s="49">
        <v>1E+30</v>
      </c>
    </row>
    <row r="13" spans="1:8" x14ac:dyDescent="0.35">
      <c r="B13" s="49" t="s">
        <v>75</v>
      </c>
      <c r="C13" s="49" t="s">
        <v>76</v>
      </c>
      <c r="D13" s="49">
        <v>50.800000000000011</v>
      </c>
      <c r="E13" s="49">
        <v>0</v>
      </c>
      <c r="F13" s="49">
        <v>38</v>
      </c>
      <c r="G13" s="49">
        <v>0</v>
      </c>
      <c r="H13" s="49">
        <v>22.114285714285774</v>
      </c>
    </row>
    <row r="14" spans="1:8" x14ac:dyDescent="0.35">
      <c r="B14" s="49" t="s">
        <v>77</v>
      </c>
      <c r="C14" s="49" t="s">
        <v>78</v>
      </c>
      <c r="D14" s="49">
        <v>24</v>
      </c>
      <c r="E14" s="49">
        <v>0</v>
      </c>
      <c r="F14" s="49">
        <v>35</v>
      </c>
      <c r="G14" s="49">
        <v>1E+30</v>
      </c>
      <c r="H14" s="49">
        <v>0</v>
      </c>
    </row>
    <row r="15" spans="1:8" x14ac:dyDescent="0.35">
      <c r="B15" s="49" t="s">
        <v>79</v>
      </c>
      <c r="C15" s="49" t="s">
        <v>80</v>
      </c>
      <c r="D15" s="49">
        <v>39.199999999999989</v>
      </c>
      <c r="E15" s="49">
        <v>0</v>
      </c>
      <c r="F15" s="49">
        <v>68</v>
      </c>
      <c r="G15" s="49">
        <v>22.114285714285774</v>
      </c>
      <c r="H15" s="49">
        <v>0</v>
      </c>
    </row>
    <row r="16" spans="1:8" x14ac:dyDescent="0.35">
      <c r="B16" s="49" t="s">
        <v>81</v>
      </c>
      <c r="C16" s="49" t="s">
        <v>82</v>
      </c>
      <c r="D16" s="49">
        <v>0</v>
      </c>
      <c r="E16" s="49">
        <v>0</v>
      </c>
      <c r="F16" s="49">
        <v>65</v>
      </c>
      <c r="G16" s="49">
        <v>0</v>
      </c>
      <c r="H16" s="49">
        <v>1E+30</v>
      </c>
    </row>
    <row r="17" spans="1:8" x14ac:dyDescent="0.35">
      <c r="B17" s="49" t="s">
        <v>83</v>
      </c>
      <c r="C17" s="49" t="s">
        <v>84</v>
      </c>
      <c r="D17" s="49">
        <v>10</v>
      </c>
      <c r="E17" s="49">
        <v>0</v>
      </c>
      <c r="F17" s="49">
        <v>-1</v>
      </c>
      <c r="G17" s="49">
        <v>1E+30</v>
      </c>
      <c r="H17" s="49">
        <v>11.61</v>
      </c>
    </row>
    <row r="18" spans="1:8" x14ac:dyDescent="0.35">
      <c r="B18" s="49" t="s">
        <v>85</v>
      </c>
      <c r="C18" s="49" t="s">
        <v>86</v>
      </c>
      <c r="D18" s="49">
        <v>0</v>
      </c>
      <c r="E18" s="49">
        <v>-5.9499999999999922</v>
      </c>
      <c r="F18" s="49">
        <v>-1</v>
      </c>
      <c r="G18" s="49">
        <v>5.9499999999999922</v>
      </c>
      <c r="H18" s="49">
        <v>1E+30</v>
      </c>
    </row>
    <row r="19" spans="1:8" x14ac:dyDescent="0.35">
      <c r="B19" s="49" t="s">
        <v>87</v>
      </c>
      <c r="C19" s="49" t="s">
        <v>88</v>
      </c>
      <c r="D19" s="49">
        <v>0</v>
      </c>
      <c r="E19" s="49">
        <v>-15.749999999999957</v>
      </c>
      <c r="F19" s="49">
        <v>-1</v>
      </c>
      <c r="G19" s="49">
        <v>15.749999999999957</v>
      </c>
      <c r="H19" s="49">
        <v>1E+30</v>
      </c>
    </row>
    <row r="20" spans="1:8" ht="15" thickBot="1" x14ac:dyDescent="0.4">
      <c r="B20" s="50" t="s">
        <v>89</v>
      </c>
      <c r="C20" s="50" t="s">
        <v>90</v>
      </c>
      <c r="D20" s="50">
        <v>8</v>
      </c>
      <c r="E20" s="50">
        <v>0</v>
      </c>
      <c r="F20" s="50">
        <v>-1</v>
      </c>
      <c r="G20" s="50">
        <v>11.61</v>
      </c>
      <c r="H20" s="50">
        <v>5.9499999999999922</v>
      </c>
    </row>
    <row r="22" spans="1:8" ht="15" thickBot="1" x14ac:dyDescent="0.4">
      <c r="A22" t="s">
        <v>13</v>
      </c>
    </row>
    <row r="23" spans="1:8" x14ac:dyDescent="0.35">
      <c r="B23" s="51"/>
      <c r="C23" s="51"/>
      <c r="D23" s="51" t="s">
        <v>56</v>
      </c>
      <c r="E23" s="51" t="s">
        <v>63</v>
      </c>
      <c r="F23" s="51" t="s">
        <v>65</v>
      </c>
      <c r="G23" s="51" t="s">
        <v>60</v>
      </c>
      <c r="H23" s="51" t="s">
        <v>60</v>
      </c>
    </row>
    <row r="24" spans="1:8" ht="15" thickBot="1" x14ac:dyDescent="0.4">
      <c r="B24" s="52" t="s">
        <v>54</v>
      </c>
      <c r="C24" s="52" t="s">
        <v>55</v>
      </c>
      <c r="D24" s="52" t="s">
        <v>8</v>
      </c>
      <c r="E24" s="52" t="s">
        <v>64</v>
      </c>
      <c r="F24" s="52" t="s">
        <v>66</v>
      </c>
      <c r="G24" s="52" t="s">
        <v>61</v>
      </c>
      <c r="H24" s="52" t="s">
        <v>62</v>
      </c>
    </row>
    <row r="25" spans="1:8" x14ac:dyDescent="0.35">
      <c r="B25" s="49" t="s">
        <v>91</v>
      </c>
      <c r="C25" s="49" t="s">
        <v>92</v>
      </c>
      <c r="D25" s="49">
        <v>87.199999999999989</v>
      </c>
      <c r="E25" s="49">
        <v>0</v>
      </c>
      <c r="F25" s="49">
        <v>0</v>
      </c>
      <c r="G25" s="49">
        <v>1E+30</v>
      </c>
      <c r="H25" s="49">
        <v>12.800000000000011</v>
      </c>
    </row>
    <row r="26" spans="1:8" x14ac:dyDescent="0.35">
      <c r="B26" s="49" t="s">
        <v>93</v>
      </c>
      <c r="C26" s="49" t="s">
        <v>94</v>
      </c>
      <c r="D26" s="49">
        <v>0</v>
      </c>
      <c r="E26" s="49">
        <v>0</v>
      </c>
      <c r="F26" s="49">
        <v>0</v>
      </c>
      <c r="G26" s="49">
        <v>1E+30</v>
      </c>
      <c r="H26" s="49">
        <v>25</v>
      </c>
    </row>
    <row r="27" spans="1:8" x14ac:dyDescent="0.35">
      <c r="B27" s="49" t="s">
        <v>95</v>
      </c>
      <c r="C27" s="49" t="s">
        <v>96</v>
      </c>
      <c r="D27" s="49">
        <v>90</v>
      </c>
      <c r="E27" s="49">
        <v>38</v>
      </c>
      <c r="F27" s="49">
        <v>0</v>
      </c>
      <c r="G27" s="49">
        <v>25.199999999999989</v>
      </c>
      <c r="H27" s="49">
        <v>50.800000000000011</v>
      </c>
    </row>
    <row r="28" spans="1:8" x14ac:dyDescent="0.35">
      <c r="B28" s="49" t="s">
        <v>97</v>
      </c>
      <c r="C28" s="49" t="s">
        <v>98</v>
      </c>
      <c r="D28" s="49">
        <v>24</v>
      </c>
      <c r="E28" s="49">
        <v>35</v>
      </c>
      <c r="F28" s="49">
        <v>0</v>
      </c>
      <c r="G28" s="49">
        <v>25.199999999999989</v>
      </c>
      <c r="H28" s="49">
        <v>24</v>
      </c>
    </row>
    <row r="29" spans="1:8" x14ac:dyDescent="0.35">
      <c r="B29" s="49" t="s">
        <v>99</v>
      </c>
      <c r="C29" s="49" t="s">
        <v>100</v>
      </c>
      <c r="D29" s="49">
        <v>67.199999999999989</v>
      </c>
      <c r="E29" s="49">
        <v>38</v>
      </c>
      <c r="F29" s="49">
        <v>0</v>
      </c>
      <c r="G29" s="49">
        <v>12.800000000000011</v>
      </c>
      <c r="H29" s="49">
        <v>67.199999999999989</v>
      </c>
    </row>
    <row r="30" spans="1:8" x14ac:dyDescent="0.35">
      <c r="B30" s="49" t="s">
        <v>101</v>
      </c>
      <c r="C30" s="49" t="s">
        <v>102</v>
      </c>
      <c r="D30" s="49">
        <v>20</v>
      </c>
      <c r="E30" s="49">
        <v>49</v>
      </c>
      <c r="F30" s="49">
        <v>0</v>
      </c>
      <c r="G30" s="49">
        <v>12.800000000000011</v>
      </c>
      <c r="H30" s="49">
        <v>20</v>
      </c>
    </row>
    <row r="31" spans="1:8" x14ac:dyDescent="0.35">
      <c r="B31" s="49" t="s">
        <v>103</v>
      </c>
      <c r="C31" s="49" t="s">
        <v>104</v>
      </c>
      <c r="D31" s="49">
        <v>74.800000000000011</v>
      </c>
      <c r="E31" s="49">
        <v>0</v>
      </c>
      <c r="F31" s="49">
        <v>0</v>
      </c>
      <c r="G31" s="49">
        <v>1E+30</v>
      </c>
      <c r="H31" s="49">
        <v>25.199999999999989</v>
      </c>
    </row>
    <row r="32" spans="1:8" x14ac:dyDescent="0.35">
      <c r="B32" s="49" t="s">
        <v>105</v>
      </c>
      <c r="C32" s="49" t="s">
        <v>106</v>
      </c>
      <c r="D32" s="49">
        <v>39.199999999999989</v>
      </c>
      <c r="E32" s="49">
        <v>30</v>
      </c>
      <c r="F32" s="49">
        <v>0</v>
      </c>
      <c r="G32" s="49">
        <v>50.800000000000011</v>
      </c>
      <c r="H32" s="49">
        <v>25.199999999999989</v>
      </c>
    </row>
    <row r="33" spans="2:8" x14ac:dyDescent="0.35">
      <c r="B33" s="49" t="s">
        <v>107</v>
      </c>
      <c r="C33" s="49" t="s">
        <v>108</v>
      </c>
      <c r="D33" s="49">
        <v>18</v>
      </c>
      <c r="E33" s="49">
        <v>14.749999999999957</v>
      </c>
      <c r="F33" s="49">
        <v>0</v>
      </c>
      <c r="G33" s="49">
        <v>2</v>
      </c>
      <c r="H33" s="49">
        <v>8</v>
      </c>
    </row>
    <row r="34" spans="2:8" x14ac:dyDescent="0.35">
      <c r="B34" s="49" t="s">
        <v>109</v>
      </c>
      <c r="C34" s="49" t="s">
        <v>110</v>
      </c>
      <c r="D34" s="49">
        <v>10</v>
      </c>
      <c r="E34" s="49">
        <v>11.61</v>
      </c>
      <c r="F34" s="49">
        <v>0</v>
      </c>
      <c r="G34" s="49">
        <v>8</v>
      </c>
      <c r="H34" s="49">
        <v>2</v>
      </c>
    </row>
    <row r="35" spans="2:8" x14ac:dyDescent="0.35">
      <c r="B35" s="49" t="s">
        <v>111</v>
      </c>
      <c r="C35" s="49" t="s">
        <v>112</v>
      </c>
      <c r="D35" s="49">
        <v>0</v>
      </c>
      <c r="E35" s="49">
        <v>0</v>
      </c>
      <c r="F35" s="49">
        <v>0</v>
      </c>
      <c r="G35" s="49">
        <v>1E+30</v>
      </c>
      <c r="H35" s="49">
        <v>10</v>
      </c>
    </row>
    <row r="36" spans="2:8" x14ac:dyDescent="0.35">
      <c r="B36" s="49" t="s">
        <v>113</v>
      </c>
      <c r="C36" s="49" t="s">
        <v>114</v>
      </c>
      <c r="D36" s="49">
        <v>0</v>
      </c>
      <c r="E36" s="49">
        <v>0</v>
      </c>
      <c r="F36" s="49">
        <v>0</v>
      </c>
      <c r="G36" s="49">
        <v>1E+30</v>
      </c>
      <c r="H36" s="49">
        <v>10</v>
      </c>
    </row>
    <row r="37" spans="2:8" ht="15" thickBot="1" x14ac:dyDescent="0.4">
      <c r="B37" s="50" t="s">
        <v>115</v>
      </c>
      <c r="C37" s="50" t="s">
        <v>116</v>
      </c>
      <c r="D37" s="50">
        <v>8</v>
      </c>
      <c r="E37" s="50">
        <v>0</v>
      </c>
      <c r="F37" s="50">
        <v>0</v>
      </c>
      <c r="G37" s="50">
        <v>1E+30</v>
      </c>
      <c r="H37" s="5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675E-6AFE-4524-8A55-A59B8E6731D1}">
  <dimension ref="A1:I14"/>
  <sheetViews>
    <sheetView zoomScale="110" zoomScaleNormal="110" workbookViewId="0">
      <selection activeCell="C16" sqref="C16"/>
    </sheetView>
  </sheetViews>
  <sheetFormatPr defaultRowHeight="14.5" x14ac:dyDescent="0.35"/>
  <cols>
    <col min="1" max="1" width="21.453125" style="3" customWidth="1"/>
    <col min="2" max="2" width="10.7265625" style="3" bestFit="1" customWidth="1"/>
    <col min="3" max="3" width="9.6328125" style="3" bestFit="1" customWidth="1"/>
    <col min="4" max="4" width="9.54296875" style="3" bestFit="1" customWidth="1"/>
    <col min="5" max="5" width="9.08984375" style="3" bestFit="1" customWidth="1"/>
    <col min="6" max="16384" width="8.7265625" style="3"/>
  </cols>
  <sheetData>
    <row r="1" spans="1:9" s="2" customFormat="1" ht="18.5" x14ac:dyDescent="0.45">
      <c r="A1" s="54" t="s">
        <v>0</v>
      </c>
    </row>
    <row r="3" spans="1:9" s="2" customFormat="1" ht="15" thickBot="1" x14ac:dyDescent="0.4">
      <c r="A3" s="5" t="s">
        <v>17</v>
      </c>
      <c r="B3" s="5"/>
      <c r="C3" s="6" t="s">
        <v>2</v>
      </c>
      <c r="D3" s="6" t="s">
        <v>3</v>
      </c>
      <c r="E3" s="6" t="s">
        <v>4</v>
      </c>
      <c r="F3" s="6" t="s">
        <v>8</v>
      </c>
      <c r="G3" s="6"/>
      <c r="H3" s="6" t="s">
        <v>10</v>
      </c>
      <c r="I3" s="6" t="s">
        <v>11</v>
      </c>
    </row>
    <row r="4" spans="1:9" s="2" customFormat="1" ht="15" thickBot="1" x14ac:dyDescent="0.4">
      <c r="A4" s="5"/>
      <c r="B4" s="5"/>
      <c r="C4" s="6"/>
      <c r="D4" s="6"/>
      <c r="E4" s="6"/>
      <c r="F4" s="31"/>
      <c r="G4" s="31"/>
      <c r="H4" s="31"/>
      <c r="I4" s="31"/>
    </row>
    <row r="5" spans="1:9" ht="15" thickBot="1" x14ac:dyDescent="0.4">
      <c r="A5" s="32" t="s">
        <v>1</v>
      </c>
      <c r="B5" s="19"/>
      <c r="C5" s="7">
        <v>0</v>
      </c>
      <c r="D5" s="7">
        <v>88</v>
      </c>
      <c r="E5" s="8">
        <v>95.999999999999972</v>
      </c>
    </row>
    <row r="6" spans="1:9" ht="15" thickBot="1" x14ac:dyDescent="0.4">
      <c r="A6" s="4"/>
      <c r="B6" s="4"/>
    </row>
    <row r="7" spans="1:9" ht="15" thickBot="1" x14ac:dyDescent="0.4">
      <c r="A7" s="9" t="s">
        <v>5</v>
      </c>
      <c r="B7" s="18"/>
      <c r="C7" s="10"/>
      <c r="D7" s="10"/>
      <c r="E7" s="10"/>
      <c r="F7" s="10"/>
      <c r="G7" s="10"/>
      <c r="H7" s="10"/>
      <c r="I7" s="11"/>
    </row>
    <row r="8" spans="1:9" ht="15" thickBot="1" x14ac:dyDescent="0.4">
      <c r="A8" s="20" t="s">
        <v>7</v>
      </c>
      <c r="B8" s="19" t="s">
        <v>20</v>
      </c>
      <c r="C8" s="27">
        <v>0.01</v>
      </c>
      <c r="D8" s="27">
        <v>8.0000000000000002E-3</v>
      </c>
      <c r="E8" s="27">
        <v>7.0000000000000001E-3</v>
      </c>
      <c r="F8" s="16"/>
      <c r="G8" s="16" t="s">
        <v>9</v>
      </c>
      <c r="H8" s="7">
        <f>SUMPRODUCT(C8:E8,C5:E5)</f>
        <v>1.3759999999999999</v>
      </c>
      <c r="I8" s="17" t="s">
        <v>21</v>
      </c>
    </row>
    <row r="9" spans="1:9" ht="15" thickBot="1" x14ac:dyDescent="0.4">
      <c r="A9" s="4"/>
      <c r="B9" s="4"/>
    </row>
    <row r="10" spans="1:9" ht="15" thickBot="1" x14ac:dyDescent="0.4">
      <c r="A10" s="9" t="s">
        <v>13</v>
      </c>
      <c r="B10" s="18"/>
      <c r="C10" s="10"/>
      <c r="D10" s="10"/>
      <c r="E10" s="10"/>
      <c r="F10" s="10"/>
      <c r="G10" s="10"/>
      <c r="H10" s="10"/>
      <c r="I10" s="11"/>
    </row>
    <row r="11" spans="1:9" x14ac:dyDescent="0.35">
      <c r="A11" s="21" t="s">
        <v>18</v>
      </c>
      <c r="B11" s="21" t="s">
        <v>14</v>
      </c>
      <c r="C11" s="28">
        <v>0.02</v>
      </c>
      <c r="D11" s="28">
        <v>0.01</v>
      </c>
      <c r="E11" s="28">
        <v>1.4999999999999999E-2</v>
      </c>
      <c r="F11" s="24">
        <f>SUMPRODUCT(C11:E11,C5:E5)</f>
        <v>2.3199999999999994</v>
      </c>
      <c r="G11" s="10" t="s">
        <v>19</v>
      </c>
      <c r="H11" s="28">
        <v>1.2</v>
      </c>
      <c r="I11" s="11" t="s">
        <v>12</v>
      </c>
    </row>
    <row r="12" spans="1:9" x14ac:dyDescent="0.35">
      <c r="A12" s="22"/>
      <c r="B12" s="22" t="s">
        <v>15</v>
      </c>
      <c r="C12" s="29">
        <v>0.01</v>
      </c>
      <c r="D12" s="29">
        <v>5.0000000000000001E-3</v>
      </c>
      <c r="E12" s="29">
        <v>0.01</v>
      </c>
      <c r="F12" s="25">
        <f>SUMPRODUCT(C12:E12,C5:E5)</f>
        <v>1.3999999999999997</v>
      </c>
      <c r="G12" s="14" t="s">
        <v>19</v>
      </c>
      <c r="H12" s="29">
        <v>1.4</v>
      </c>
      <c r="I12" s="15" t="s">
        <v>12</v>
      </c>
    </row>
    <row r="13" spans="1:9" ht="15" thickBot="1" x14ac:dyDescent="0.4">
      <c r="A13" s="23"/>
      <c r="B13" s="23" t="s">
        <v>16</v>
      </c>
      <c r="C13" s="30">
        <v>5.0000000000000001E-3</v>
      </c>
      <c r="D13" s="30">
        <v>1.4999999999999999E-2</v>
      </c>
      <c r="E13" s="30">
        <v>5.0000000000000001E-3</v>
      </c>
      <c r="F13" s="26">
        <f>SUMPRODUCT(C13:E13,C5:E5)</f>
        <v>1.7999999999999998</v>
      </c>
      <c r="G13" s="12" t="s">
        <v>19</v>
      </c>
      <c r="H13" s="30">
        <v>1.8</v>
      </c>
      <c r="I13" s="13" t="s">
        <v>12</v>
      </c>
    </row>
    <row r="14" spans="1:9" x14ac:dyDescent="0.35">
      <c r="A14" s="4"/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1b</vt:lpstr>
      <vt:lpstr>Sensitivity Report 1</vt:lpstr>
      <vt:lpstr>Answer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Ekka</dc:creator>
  <cp:lastModifiedBy>Sneha Ekka</cp:lastModifiedBy>
  <dcterms:created xsi:type="dcterms:W3CDTF">2024-10-15T22:18:37Z</dcterms:created>
  <dcterms:modified xsi:type="dcterms:W3CDTF">2024-10-16T02:11:49Z</dcterms:modified>
</cp:coreProperties>
</file>