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PB Completion\143 Auto Identification Process\"/>
    </mc:Choice>
  </mc:AlternateContent>
  <bookViews>
    <workbookView xWindow="0" yWindow="1410" windowWidth="12000" windowHeight="6585" tabRatio="711" firstSheet="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N16"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<sst xmlns="http://schemas.openxmlformats.org/spreadsheetml/2006/main" count="367" uniqueCount="196">
  <si>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</si>
  <si>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</si>
  <si>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</si>
  <si>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</si>
  <si>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</si>
  <si>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</si>
  <si>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</si>
  <si>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</si>
  <si>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</si>
  <si>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</si>
  <si>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</si>
  <si>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</si>
  <si>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</si>
  <si>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</si>
  <si>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</si>
  <si>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</si>
  <si>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</si>
  <si>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</si>
  <si>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</si>
  <si>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</si>
  <si>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</si>
  <si>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</si>
  <si>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</si>
  <si>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</si>
  <si>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</si>
  <si>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</si>
  <si>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</si>
  <si>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</si>
  <si>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</si>
  <si>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</si>
  <si>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</si>
  <si>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</si>
  <si>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</si>
  <si>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</si>
  <si>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</si>
  <si>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</si>
  <si>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</si>
  <si>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</si>
  <si>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</si>
  <si>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</si>
  <si>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</si>
  <si>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</si>
  <si>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</si>
  <si>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</si>
  <si>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</si>
  <si>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</si>
  <si>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</si>
  <si>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</si>
  <si>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</si>
  <si>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</si>
  <si>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</si>
  <si>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</si>
  <si>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</si>
  <si>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</si>
  <si>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</si>
  <si>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</si>
  <si>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</si>
  <si>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</si>
  <si>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</si>
  <si>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</si>
  <si>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</si>
  <si>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</si>
  <si>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</si>
  <si>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</si>
  <si>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</si>
  <si>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</si>
  <si>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</si>
  <si>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</si>
  <si>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</si>
  <si>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</si>
  <si>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</si>
  <si>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</si>
  <si>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</si>
  <si>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</si>
  <si>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</si>
  <si>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</si>
  <si>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</si>
  <si>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</si>
  <si>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</si>
  <si>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</si>
  <si>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</si>
  <si>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</si>
  <si>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</si>
  <si>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</si>
  <si>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</si>
  <si>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</si>
  <si>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</si>
  <si>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</si>
  <si>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</si>
  <si>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</si>
  <si>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</si>
  <si>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</si>
  <si>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</si>
  <si>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</si>
  <si>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</si>
  <si>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</si>
  <si>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</si>
  <si>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</si>
  <si>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</si>
  <si>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</si>
  <si>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</si>
  <si>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</si>
  <si>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</si>
  <si>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</si>
  <si>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</si>
  <si>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</si>
  <si>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</si>
  <si>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</si>
  <si>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</si>
  <si>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</si>
  <si>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</si>
  <si>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</si>
  <si>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</si>
  <si>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</si>
  <si>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</si>
  <si>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</si>
  <si>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</si>
  <si>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</si>
  <si>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</si>
  <si>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</si>
  <si>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</si>
  <si>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</si>
  <si>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</si>
  <si>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</si>
  <si>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</si>
  <si>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</si>
  <si>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</si>
  <si>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</si>
  <si>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</si>
  <si>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</si>
  <si>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</si>
  <si>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</si>
  <si>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</si>
  <si>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</si>
  <si>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</si>
  <si>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</si>
  <si>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</si>
  <si>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</si>
  <si>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</si>
  <si>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</si>
  <si>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</si>
  <si>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</si>
  <si>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</si>
  <si>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</si>
  <si>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</si>
  <si>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</si>
  <si>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</si>
  <si>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</si>
  <si>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</si>
  <si>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</si>
  <si>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</si>
  <si>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</si>
  <si>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</si>
  <si>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</si>
  <si>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</si>
  <si>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</si>
  <si>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</si>
  <si>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</si>
  <si>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</si>
  <si>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</si>
  <si>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</si>
  <si>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Auto Identification Process</t>
  </si>
  <si>
    <r>
      <t xml:space="preserve">Product Backlog - Instructions          Auto Identification Process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</si>
  <si>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Auto Identification Process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</si>
  <si>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Auto Identification Process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</si>
  <si>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Auto Identification Process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</si>
  <si>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Auto Identification Process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</si>
  <si>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City
State
User Id
 Password</t>
  </si>
  <si>
    <t>The objective of this requirement is to allow the AIP admin to choose defaulters from the list</t>
  </si>
  <si>
    <t>Once the AIP Admin logs in, he should be able to view the list of Auto Defaults and Manual Defaults</t>
  </si>
  <si>
    <t>The objective of this requirement is to validate the borrower rating and display the Auto defaulters list</t>
  </si>
  <si>
    <t>FS 7 / Req_3.3 to Req_3.5</t>
  </si>
  <si>
    <t>After admin loads the defaulter’s data in a table, based on the Borrower Rating and Accrual Status of the data, defaulters to be classified into auto defaulters.
Borrower Rating greater than or equal to 8 and Accrual Status (2 or 3 or 4 or 5) shall come under auto default.</t>
  </si>
  <si>
    <t>The objective of this requirement is to validate the borrower rating and display the Manual defaulters list</t>
  </si>
  <si>
    <t>After admin loads the defaulter’s data in a table, based on the Borrower Rating and Accrual Status of the data, defaulters to be classified into manual defaulters.
Borrower Rating greater than or equal to 5 and less than 8 or Accrual Status as 1 or 6 or 7 and DPD (Days Past Due) &gt;= 90 shall come under Manual default</t>
  </si>
  <si>
    <t>The objective of this requirement is to allow the AIP admin to update the defaulters list with comments</t>
  </si>
  <si>
    <t>Once the Manual/Auto defaulters list is generated by the admin, admin to have the authority to change the defaulter status of any borrower saved in the database</t>
  </si>
  <si>
    <t>If the borrower is regularly paying the dues and is no longer called a defaulter then admin should update the default status as Validate Error since the customer record should not be shown in the list.
If the borrower pays the dues but not on time and is irregular in terms of his payment, then admin should update the default status as Auto Weaver.</t>
  </si>
  <si>
    <t>The objective of this requirement is to update/modify the defaulters status</t>
  </si>
  <si>
    <t>The objective of this requirement is to validate the changes and save the details in the database</t>
  </si>
  <si>
    <t>Portal to validate the entered changes and save the modifications to the database and display a message “Changes saved successfully”</t>
  </si>
  <si>
    <t>Medium</t>
  </si>
  <si>
    <t>The objective of this requirement is to allow the AIP admin to send reminders to defaulters</t>
  </si>
  <si>
    <t xml:space="preserve">1. Admin to generate a list of defaulters who have not paid their dues for more than 6 months from the current day
2. Portal to display a page with the requested list and a button called “Send Reminder” for each defaulter
3. Portal to procure the defaulters contact information saved in the database and send repayment alerts </t>
  </si>
  <si>
    <t>AIP Admin and Business User Registration</t>
  </si>
  <si>
    <t>Credential authentication</t>
  </si>
  <si>
    <t>Auto Defaults</t>
  </si>
  <si>
    <t xml:space="preserve">Manual Defaults  </t>
  </si>
  <si>
    <t>Updating Defaults Status</t>
  </si>
  <si>
    <t>Send Reminders</t>
  </si>
  <si>
    <t>FS 8 / Req_4.1 to Req_4.5</t>
  </si>
  <si>
    <t>FS 9 / Req_5.1 to Req_4.5</t>
  </si>
  <si>
    <t>FS 10 / Req_5.1 to Req_5.4</t>
  </si>
  <si>
    <t>FS 11 / Req_5.5</t>
  </si>
  <si>
    <t>FS 12 / Req_6.1 to Req_6.3</t>
  </si>
  <si>
    <t>FS 1 / Req_1.1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</si>
</sst>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H8" sqref="H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5"/>
      <c r="C6" s="136"/>
      <c r="D6" s="136"/>
      <c r="E6" s="136"/>
      <c r="F6" s="136"/>
      <c r="G6" s="137"/>
    </row>
    <row r="7" spans="2:7" ht="21" customHeight="1" x14ac:dyDescent="0.2">
      <c r="B7" s="135"/>
      <c r="C7" s="136"/>
      <c r="D7" s="136"/>
      <c r="E7" s="136"/>
      <c r="F7" s="136"/>
      <c r="G7" s="137"/>
    </row>
    <row r="8" spans="2:7" ht="29.25" customHeight="1" x14ac:dyDescent="0.2">
      <c r="B8" s="135" t="s">
        <v>161</v>
      </c>
      <c r="C8" s="136"/>
      <c r="D8" s="136"/>
      <c r="E8" s="136"/>
      <c r="F8" s="136"/>
      <c r="G8" s="137"/>
    </row>
    <row r="9" spans="2:7" ht="23.25" x14ac:dyDescent="0.2">
      <c r="B9" s="138"/>
      <c r="C9" s="139"/>
      <c r="D9" s="139"/>
      <c r="E9" s="139"/>
      <c r="F9" s="139"/>
      <c r="G9" s="140"/>
    </row>
    <row r="10" spans="2:7" ht="55.5" customHeight="1" x14ac:dyDescent="0.2">
      <c r="B10" s="135" t="s">
        <v>115</v>
      </c>
      <c r="C10" s="136"/>
      <c r="D10" s="136"/>
      <c r="E10" s="136"/>
      <c r="F10" s="136"/>
      <c r="G10" s="137"/>
    </row>
    <row r="11" spans="2:7" ht="17.45" customHeight="1" x14ac:dyDescent="0.2">
      <c r="B11" s="141"/>
      <c r="C11" s="142"/>
      <c r="D11" s="142"/>
      <c r="E11" s="142"/>
      <c r="F11" s="142"/>
      <c r="G11" s="143"/>
    </row>
    <row r="12" spans="2:7" ht="18.75" customHeight="1" x14ac:dyDescent="0.2">
      <c r="B12" s="141"/>
      <c r="C12" s="142"/>
      <c r="D12" s="142"/>
      <c r="E12" s="142"/>
      <c r="F12" s="142"/>
      <c r="G12" s="143"/>
    </row>
    <row r="13" spans="2:7" ht="20.25" x14ac:dyDescent="0.2">
      <c r="B13" s="129">
        <v>148</v>
      </c>
      <c r="C13" s="130"/>
      <c r="D13" s="130"/>
      <c r="E13" s="130"/>
      <c r="F13" s="130"/>
      <c r="G13" s="13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2"/>
      <c r="C21" s="133"/>
      <c r="D21" s="133"/>
      <c r="E21" s="133"/>
      <c r="F21" s="133"/>
      <c r="G21" s="13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125</v>
      </c>
      <c r="E26" s="107"/>
      <c r="F26" s="107"/>
      <c r="G26" s="51"/>
      <c r="H26" s="1"/>
    </row>
    <row r="27" spans="1:8" ht="25.5" x14ac:dyDescent="0.2">
      <c r="B27" s="11"/>
      <c r="C27" s="42" t="s">
        <v>4</v>
      </c>
      <c r="D27" s="107"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6" sqref="C6:D6"/>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5" t="s">
        <v>162</v>
      </c>
      <c r="C1" s="156"/>
      <c r="D1" s="156"/>
      <c r="E1" s="156"/>
      <c r="F1" s="156"/>
      <c r="G1" s="156"/>
      <c r="H1" s="156"/>
      <c r="N1" s="56"/>
      <c r="O1" s="56"/>
    </row>
    <row r="2" spans="2:15" ht="13.5" thickTop="1" x14ac:dyDescent="0.2"/>
    <row r="3" spans="2:15" ht="3" customHeight="1" x14ac:dyDescent="0.2"/>
    <row r="4" spans="2:15" ht="28.5" customHeight="1" x14ac:dyDescent="0.2">
      <c r="C4" s="157" t="s">
        <v>22</v>
      </c>
      <c r="D4" s="158"/>
    </row>
    <row r="5" spans="2:15" x14ac:dyDescent="0.2">
      <c r="C5" s="59" t="s">
        <v>23</v>
      </c>
      <c r="D5" s="59"/>
    </row>
    <row r="6" spans="2:15" x14ac:dyDescent="0.2">
      <c r="C6" s="159" t="s">
        <v>24</v>
      </c>
      <c r="D6" s="160"/>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7" t="s">
        <v>43</v>
      </c>
      <c r="D18" s="158"/>
    </row>
    <row r="19" spans="3:4" ht="107.25" customHeight="1" x14ac:dyDescent="0.2">
      <c r="C19" s="146" t="s">
        <v>44</v>
      </c>
      <c r="D19" s="161"/>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4" t="s">
        <v>73</v>
      </c>
      <c r="D35" s="145"/>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4" t="s">
        <v>80</v>
      </c>
      <c r="D40" s="145"/>
    </row>
    <row r="41" spans="1:4" ht="354.75" customHeight="1" x14ac:dyDescent="0.2">
      <c r="C41" s="146" t="s">
        <v>81</v>
      </c>
      <c r="D41" s="147"/>
    </row>
    <row r="44" spans="1:4" x14ac:dyDescent="0.2">
      <c r="C44" s="144" t="s">
        <v>82</v>
      </c>
      <c r="D44" s="145"/>
    </row>
    <row r="45" spans="1:4" ht="360.75" customHeight="1" x14ac:dyDescent="0.2">
      <c r="C45" s="146" t="s">
        <v>83</v>
      </c>
      <c r="D45" s="147"/>
    </row>
    <row r="46" spans="1:4" x14ac:dyDescent="0.2">
      <c r="C46" s="144" t="s">
        <v>84</v>
      </c>
      <c r="D46" s="145"/>
    </row>
    <row r="47" spans="1:4" ht="153" customHeight="1" x14ac:dyDescent="0.2">
      <c r="C47" s="146" t="s">
        <v>85</v>
      </c>
      <c r="D47" s="147"/>
    </row>
    <row r="50" spans="3:4" ht="33" customHeight="1" x14ac:dyDescent="0.2">
      <c r="C50" s="154" t="s">
        <v>112</v>
      </c>
      <c r="D50" s="145"/>
    </row>
    <row r="51" spans="3:4" ht="33" customHeight="1" x14ac:dyDescent="0.2">
      <c r="C51" s="148" t="s">
        <v>113</v>
      </c>
      <c r="D51" s="149"/>
    </row>
    <row r="52" spans="3:4" ht="25.5" customHeight="1" x14ac:dyDescent="0.2">
      <c r="C52" s="150"/>
      <c r="D52" s="151"/>
    </row>
    <row r="53" spans="3:4" ht="25.5" customHeight="1" x14ac:dyDescent="0.2">
      <c r="C53" s="150"/>
      <c r="D53" s="151"/>
    </row>
    <row r="54" spans="3:4" ht="18" customHeight="1" x14ac:dyDescent="0.2">
      <c r="C54" s="150"/>
      <c r="D54" s="151"/>
    </row>
    <row r="55" spans="3:4" ht="25.5" customHeight="1" x14ac:dyDescent="0.2">
      <c r="C55" s="150"/>
      <c r="D55" s="151"/>
    </row>
    <row r="56" spans="3:4" ht="25.5" customHeight="1" x14ac:dyDescent="0.2">
      <c r="C56" s="152"/>
      <c r="D56" s="15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6"/>
  <sheetViews>
    <sheetView tabSelected="1" workbookViewId="0">
      <selection activeCell="B3" sqref="B3"/>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5" t="s">
        <v>163</v>
      </c>
      <c r="C1" s="156"/>
      <c r="D1" s="156"/>
      <c r="E1" s="156"/>
      <c r="F1" s="156"/>
      <c r="G1" s="156"/>
      <c r="H1" s="156"/>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195</v>
      </c>
      <c r="C3" s="106" t="s">
        <v>128</v>
      </c>
      <c r="D3" s="106" t="s">
        <v>127</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53" x14ac:dyDescent="0.2">
      <c r="A4" s="106">
        <v>2</v>
      </c>
      <c r="B4" s="106" t="s">
        <v>144</v>
      </c>
      <c r="C4" s="106" t="s">
        <v>116</v>
      </c>
      <c r="D4" s="106" t="s">
        <v>167</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145</v>
      </c>
      <c r="C5" s="106" t="s">
        <v>129</v>
      </c>
      <c r="D5" s="106" t="s">
        <v>130</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146</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147</v>
      </c>
      <c r="C7" s="106" t="s">
        <v>120</v>
      </c>
      <c r="D7" s="106" t="s">
        <v>131</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51" x14ac:dyDescent="0.2">
      <c r="A8" s="115">
        <v>6</v>
      </c>
      <c r="B8" s="106" t="s">
        <v>148</v>
      </c>
      <c r="C8" s="106" t="s">
        <v>168</v>
      </c>
      <c r="D8" s="106" t="s">
        <v>169</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127.5" x14ac:dyDescent="0.2">
      <c r="A9" s="106">
        <v>7</v>
      </c>
      <c r="B9" s="106" t="s">
        <v>171</v>
      </c>
      <c r="C9" s="106" t="s">
        <v>170</v>
      </c>
      <c r="D9" s="106" t="s">
        <v>172</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165.75" x14ac:dyDescent="0.2">
      <c r="A10" s="106">
        <v>8</v>
      </c>
      <c r="B10" s="106" t="s">
        <v>190</v>
      </c>
      <c r="C10" s="106" t="s">
        <v>173</v>
      </c>
      <c r="D10" s="106" t="s">
        <v>174</v>
      </c>
      <c r="E10" s="125" t="s">
        <v>119</v>
      </c>
      <c r="F10" s="71" t="s">
        <v>122</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76.5" x14ac:dyDescent="0.2">
      <c r="A11" s="106">
        <v>9</v>
      </c>
      <c r="B11" s="106" t="s">
        <v>191</v>
      </c>
      <c r="C11" s="106" t="s">
        <v>175</v>
      </c>
      <c r="D11" s="106" t="s">
        <v>176</v>
      </c>
      <c r="E11" s="125" t="s">
        <v>119</v>
      </c>
      <c r="F11" s="106" t="s">
        <v>122</v>
      </c>
      <c r="G11" s="71" t="s">
        <v>181</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144" x14ac:dyDescent="0.2">
      <c r="A12" s="106">
        <v>10</v>
      </c>
      <c r="B12" s="106" t="s">
        <v>192</v>
      </c>
      <c r="C12" s="106" t="s">
        <v>178</v>
      </c>
      <c r="D12" s="126" t="s">
        <v>177</v>
      </c>
      <c r="E12" s="125" t="s">
        <v>119</v>
      </c>
      <c r="F12" s="106" t="s">
        <v>122</v>
      </c>
      <c r="G12" s="71" t="s">
        <v>181</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63.75" x14ac:dyDescent="0.2">
      <c r="A13" s="106">
        <v>11</v>
      </c>
      <c r="B13" s="106" t="s">
        <v>193</v>
      </c>
      <c r="C13" s="106" t="s">
        <v>179</v>
      </c>
      <c r="D13" s="106" t="s">
        <v>180</v>
      </c>
      <c r="E13" s="125" t="s">
        <v>119</v>
      </c>
      <c r="F13" s="106" t="s">
        <v>122</v>
      </c>
      <c r="G13" s="71" t="s">
        <v>181</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144" x14ac:dyDescent="0.2">
      <c r="A14" s="106">
        <v>12</v>
      </c>
      <c r="B14" s="106" t="s">
        <v>194</v>
      </c>
      <c r="C14" s="106" t="s">
        <v>182</v>
      </c>
      <c r="D14" s="126" t="s">
        <v>183</v>
      </c>
      <c r="E14" s="125" t="s">
        <v>119</v>
      </c>
      <c r="F14" s="106" t="s">
        <v>122</v>
      </c>
      <c r="G14" s="71" t="s">
        <v>117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1" customFormat="1" x14ac:dyDescent="0.2">
      <c r="A15" s="116"/>
      <c r="B15" s="116"/>
      <c r="C15" s="116"/>
      <c r="D15" s="116"/>
      <c r="E15" s="116"/>
      <c r="F15" s="116"/>
      <c r="G15" s="116"/>
      <c r="H15" s="116"/>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x14ac:dyDescent="0.2">
      <c r="A16" s="116"/>
      <c r="B16" s="116"/>
      <c r="C16" s="116"/>
      <c r="D16" s="116"/>
      <c r="E16" s="116"/>
      <c r="F16" s="116"/>
      <c r="G16" s="116"/>
      <c r="H16" s="116"/>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3" customFormat="1" x14ac:dyDescent="0.2">
      <c r="A24" s="117"/>
      <c r="B24" s="117"/>
      <c r="C24" s="117"/>
      <c r="D24" s="117"/>
      <c r="E24" s="117"/>
      <c r="F24" s="117"/>
      <c r="G24" s="117"/>
      <c r="H24" s="117"/>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2" customFormat="1" x14ac:dyDescent="0.2">
      <c r="A29" s="117"/>
      <c r="B29" s="117"/>
      <c r="C29" s="117"/>
      <c r="D29" s="117"/>
      <c r="E29" s="117"/>
      <c r="F29" s="117"/>
      <c r="G29" s="117"/>
      <c r="H29" s="117"/>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69" customFormat="1" x14ac:dyDescent="0.2">
      <c r="A34" s="117"/>
      <c r="B34" s="76"/>
      <c r="C34" s="76"/>
      <c r="D34" s="76"/>
      <c r="E34" s="76"/>
      <c r="F34" s="76"/>
      <c r="G34" s="76"/>
      <c r="H34" s="76"/>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sheetData>
  <mergeCells count="1">
    <mergeCell ref="B1:H1"/>
  </mergeCells>
  <dataValidations count="6">
    <dataValidation type="list" allowBlank="1" showInputMessage="1" showErrorMessage="1" sqref="C1:D1 C15:D65515">
      <formula1>"High,Medium,Low"</formula1>
    </dataValidation>
    <dataValidation type="list" allowBlank="1" showInputMessage="1" showErrorMessage="1" sqref="F1:G1 F15:G65515">
      <formula1>"Functional, External Interface, User Interface,System Interface, Non functional"</formula1>
    </dataValidation>
    <dataValidation type="list" allowBlank="1" showInputMessage="1" showErrorMessage="1" sqref="E1 E15:E65515">
      <formula1>"Simple,Average,Complex"</formula1>
    </dataValidation>
    <dataValidation type="list" allowBlank="1" showInputMessage="1" showErrorMessage="1" sqref="G3:G14">
      <formula1>"Low, Medium, High"</formula1>
    </dataValidation>
    <dataValidation type="list" allowBlank="1" showInputMessage="1" showErrorMessage="1" sqref="H3:H14">
      <formula1>"New Requirement, Enhancement, Bug, Issue"</formula1>
    </dataValidation>
    <dataValidation type="list" allowBlank="1" showInputMessage="1" showErrorMessage="1" sqref="F3:F1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2"/>
  <sheetViews>
    <sheetView workbookViewId="0">
      <selection activeCell="A2" sqref="A2"/>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5" t="s">
        <v>164</v>
      </c>
      <c r="C1" s="155"/>
      <c r="D1" s="155"/>
      <c r="E1" s="155"/>
      <c r="F1" s="155"/>
      <c r="G1" s="155"/>
      <c r="H1" s="155"/>
      <c r="I1" s="155"/>
      <c r="N1" s="56"/>
      <c r="O1" s="56"/>
    </row>
    <row r="2" spans="1:42"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2" t="s">
        <v>73</v>
      </c>
      <c r="Q2" s="162"/>
      <c r="R2" s="162"/>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2"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2" s="112" customFormat="1" ht="51" x14ac:dyDescent="0.2">
      <c r="A4" s="108">
        <v>1</v>
      </c>
      <c r="B4" s="109" t="s">
        <v>123</v>
      </c>
      <c r="C4" s="109" t="s">
        <v>123</v>
      </c>
      <c r="D4" s="109" t="s">
        <v>123</v>
      </c>
      <c r="E4" s="109">
        <v>4</v>
      </c>
      <c r="F4" s="109" t="s">
        <v>123</v>
      </c>
      <c r="G4" s="127" t="s">
        <v>149</v>
      </c>
      <c r="H4" s="109" t="s">
        <v>132</v>
      </c>
      <c r="I4" s="127" t="s">
        <v>184</v>
      </c>
      <c r="J4" s="106" t="s">
        <v>127</v>
      </c>
      <c r="K4" s="108" t="s">
        <v>89</v>
      </c>
      <c r="L4" s="108" t="s">
        <v>90</v>
      </c>
      <c r="M4" s="108"/>
      <c r="N4" s="108"/>
      <c r="O4" s="108" t="s">
        <v>124</v>
      </c>
      <c r="P4" s="110">
        <f t="shared" ref="P4:P15" si="0">IF(K4="X",IF(O4="Complete",N4,0),0)</f>
        <v>0</v>
      </c>
      <c r="Q4" s="111">
        <f t="shared" ref="Q4:Q15" si="1">IF(K4&lt;&gt;"X",IF(O4&lt;&gt;"Complete",N4,0),0)</f>
        <v>0</v>
      </c>
      <c r="R4" s="111">
        <f t="shared" ref="R4:R15"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2" s="112" customFormat="1" ht="153" x14ac:dyDescent="0.2">
      <c r="A5" s="108">
        <v>2</v>
      </c>
      <c r="B5" s="109" t="s">
        <v>123</v>
      </c>
      <c r="C5" s="109" t="s">
        <v>123</v>
      </c>
      <c r="D5" s="109" t="s">
        <v>123</v>
      </c>
      <c r="E5" s="109">
        <v>4</v>
      </c>
      <c r="F5" s="109" t="s">
        <v>123</v>
      </c>
      <c r="G5" s="127" t="s">
        <v>150</v>
      </c>
      <c r="H5" s="109" t="s">
        <v>133</v>
      </c>
      <c r="I5" s="127" t="s">
        <v>184</v>
      </c>
      <c r="J5" s="106" t="s">
        <v>167</v>
      </c>
      <c r="K5" s="108" t="s">
        <v>89</v>
      </c>
      <c r="L5" s="108" t="s">
        <v>90</v>
      </c>
      <c r="M5" s="108"/>
      <c r="N5" s="108"/>
      <c r="O5" s="108" t="s">
        <v>124</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2" s="81" customFormat="1" ht="89.25" x14ac:dyDescent="0.2">
      <c r="A6" s="80">
        <v>3</v>
      </c>
      <c r="B6" s="109" t="s">
        <v>123</v>
      </c>
      <c r="C6" s="109" t="s">
        <v>123</v>
      </c>
      <c r="D6" s="109" t="s">
        <v>123</v>
      </c>
      <c r="E6" s="109">
        <v>4</v>
      </c>
      <c r="F6" s="109" t="s">
        <v>123</v>
      </c>
      <c r="G6" s="127" t="s">
        <v>151</v>
      </c>
      <c r="H6" s="109" t="s">
        <v>134</v>
      </c>
      <c r="I6" s="127" t="s">
        <v>184</v>
      </c>
      <c r="J6" s="106" t="s">
        <v>130</v>
      </c>
      <c r="K6" s="108" t="s">
        <v>89</v>
      </c>
      <c r="L6" s="108" t="s">
        <v>90</v>
      </c>
      <c r="M6" s="108"/>
      <c r="N6" s="108"/>
      <c r="O6" s="108" t="s">
        <v>124</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80">
        <v>4</v>
      </c>
      <c r="B7" s="109" t="s">
        <v>123</v>
      </c>
      <c r="C7" s="109" t="s">
        <v>123</v>
      </c>
      <c r="D7" s="109" t="s">
        <v>123</v>
      </c>
      <c r="E7" s="109">
        <v>4</v>
      </c>
      <c r="F7" s="109" t="s">
        <v>123</v>
      </c>
      <c r="G7" s="127" t="s">
        <v>152</v>
      </c>
      <c r="H7" s="109" t="s">
        <v>135</v>
      </c>
      <c r="I7" s="127" t="s">
        <v>185</v>
      </c>
      <c r="J7" s="106" t="s">
        <v>121</v>
      </c>
      <c r="K7" s="108" t="s">
        <v>89</v>
      </c>
      <c r="L7" s="109" t="s">
        <v>90</v>
      </c>
      <c r="M7" s="108"/>
      <c r="N7" s="108"/>
      <c r="O7" s="108" t="s">
        <v>124</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80">
        <v>5</v>
      </c>
      <c r="B8" s="109" t="s">
        <v>123</v>
      </c>
      <c r="C8" s="109" t="s">
        <v>123</v>
      </c>
      <c r="D8" s="109" t="s">
        <v>123</v>
      </c>
      <c r="E8" s="109">
        <v>4</v>
      </c>
      <c r="F8" s="109" t="s">
        <v>123</v>
      </c>
      <c r="G8" s="127" t="s">
        <v>153</v>
      </c>
      <c r="H8" s="109" t="s">
        <v>136</v>
      </c>
      <c r="I8" s="127" t="s">
        <v>185</v>
      </c>
      <c r="J8" s="106" t="s">
        <v>131</v>
      </c>
      <c r="K8" s="108" t="s">
        <v>89</v>
      </c>
      <c r="L8" s="108" t="s">
        <v>90</v>
      </c>
      <c r="M8" s="108"/>
      <c r="N8" s="108"/>
      <c r="O8" s="108" t="s">
        <v>124</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38.25" x14ac:dyDescent="0.2">
      <c r="A9" s="80">
        <v>6</v>
      </c>
      <c r="B9" s="109" t="s">
        <v>123</v>
      </c>
      <c r="C9" s="109" t="s">
        <v>123</v>
      </c>
      <c r="D9" s="109" t="s">
        <v>123</v>
      </c>
      <c r="E9" s="109">
        <v>4</v>
      </c>
      <c r="F9" s="109" t="s">
        <v>123</v>
      </c>
      <c r="G9" s="127" t="s">
        <v>154</v>
      </c>
      <c r="H9" s="109" t="s">
        <v>137</v>
      </c>
      <c r="I9" s="128" t="s">
        <v>186</v>
      </c>
      <c r="J9" s="106" t="s">
        <v>169</v>
      </c>
      <c r="K9" s="108" t="s">
        <v>89</v>
      </c>
      <c r="L9" s="108" t="s">
        <v>90</v>
      </c>
      <c r="M9" s="108"/>
      <c r="N9" s="108"/>
      <c r="O9" s="108" t="s">
        <v>124</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102" x14ac:dyDescent="0.2">
      <c r="A10" s="80">
        <v>7</v>
      </c>
      <c r="B10" s="109" t="s">
        <v>123</v>
      </c>
      <c r="C10" s="109" t="s">
        <v>123</v>
      </c>
      <c r="D10" s="109" t="s">
        <v>123</v>
      </c>
      <c r="E10" s="109">
        <v>4</v>
      </c>
      <c r="F10" s="109" t="s">
        <v>123</v>
      </c>
      <c r="G10" s="127" t="s">
        <v>155</v>
      </c>
      <c r="H10" s="109" t="s">
        <v>138</v>
      </c>
      <c r="I10" s="128" t="s">
        <v>186</v>
      </c>
      <c r="J10" s="106" t="s">
        <v>172</v>
      </c>
      <c r="K10" s="108" t="s">
        <v>89</v>
      </c>
      <c r="L10" s="108" t="s">
        <v>90</v>
      </c>
      <c r="M10" s="108"/>
      <c r="N10" s="108"/>
      <c r="O10" s="108" t="s">
        <v>124</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127.5" x14ac:dyDescent="0.2">
      <c r="A11" s="80">
        <v>8</v>
      </c>
      <c r="B11" s="109" t="s">
        <v>123</v>
      </c>
      <c r="C11" s="109" t="s">
        <v>123</v>
      </c>
      <c r="D11" s="109" t="s">
        <v>123</v>
      </c>
      <c r="E11" s="109">
        <v>4</v>
      </c>
      <c r="F11" s="109" t="s">
        <v>123</v>
      </c>
      <c r="G11" s="127" t="s">
        <v>156</v>
      </c>
      <c r="H11" s="109" t="s">
        <v>139</v>
      </c>
      <c r="I11" s="128" t="s">
        <v>187</v>
      </c>
      <c r="J11" s="106" t="s">
        <v>174</v>
      </c>
      <c r="K11" s="108" t="s">
        <v>89</v>
      </c>
      <c r="L11" s="109" t="s">
        <v>90</v>
      </c>
      <c r="M11" s="108"/>
      <c r="N11" s="108"/>
      <c r="O11" s="108" t="s">
        <v>124</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63.75" x14ac:dyDescent="0.2">
      <c r="A12" s="80">
        <v>9</v>
      </c>
      <c r="B12" s="109" t="s">
        <v>123</v>
      </c>
      <c r="C12" s="109" t="s">
        <v>123</v>
      </c>
      <c r="D12" s="109" t="s">
        <v>123</v>
      </c>
      <c r="E12" s="109">
        <v>4</v>
      </c>
      <c r="F12" s="109" t="s">
        <v>123</v>
      </c>
      <c r="G12" s="127" t="s">
        <v>157</v>
      </c>
      <c r="H12" s="109" t="s">
        <v>140</v>
      </c>
      <c r="I12" s="128" t="s">
        <v>188</v>
      </c>
      <c r="J12" s="106" t="s">
        <v>176</v>
      </c>
      <c r="K12" s="108" t="s">
        <v>89</v>
      </c>
      <c r="L12" s="109" t="s">
        <v>92</v>
      </c>
      <c r="M12" s="108"/>
      <c r="N12" s="108"/>
      <c r="O12" s="108" t="s">
        <v>124</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120" x14ac:dyDescent="0.2">
      <c r="A13" s="80">
        <v>10</v>
      </c>
      <c r="B13" s="109" t="s">
        <v>123</v>
      </c>
      <c r="C13" s="109" t="s">
        <v>123</v>
      </c>
      <c r="D13" s="109" t="s">
        <v>123</v>
      </c>
      <c r="E13" s="109">
        <v>4</v>
      </c>
      <c r="F13" s="109" t="s">
        <v>123</v>
      </c>
      <c r="G13" s="127" t="s">
        <v>158</v>
      </c>
      <c r="H13" s="109" t="s">
        <v>141</v>
      </c>
      <c r="I13" s="128" t="s">
        <v>188</v>
      </c>
      <c r="J13" s="126" t="s">
        <v>177</v>
      </c>
      <c r="K13" s="108" t="s">
        <v>89</v>
      </c>
      <c r="L13" s="109" t="s">
        <v>92</v>
      </c>
      <c r="M13" s="108"/>
      <c r="N13" s="108"/>
      <c r="O13" s="108" t="s">
        <v>124</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51" x14ac:dyDescent="0.2">
      <c r="A14" s="80">
        <v>11</v>
      </c>
      <c r="B14" s="109" t="s">
        <v>123</v>
      </c>
      <c r="C14" s="109" t="s">
        <v>123</v>
      </c>
      <c r="D14" s="109" t="s">
        <v>123</v>
      </c>
      <c r="E14" s="109">
        <v>4</v>
      </c>
      <c r="F14" s="109" t="s">
        <v>123</v>
      </c>
      <c r="G14" s="127" t="s">
        <v>159</v>
      </c>
      <c r="H14" s="109" t="s">
        <v>142</v>
      </c>
      <c r="I14" s="128" t="s">
        <v>188</v>
      </c>
      <c r="J14" s="106" t="s">
        <v>180</v>
      </c>
      <c r="K14" s="108" t="s">
        <v>89</v>
      </c>
      <c r="L14" s="109" t="s">
        <v>92</v>
      </c>
      <c r="M14" s="108"/>
      <c r="N14" s="108"/>
      <c r="O14" s="108" t="s">
        <v>124</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108" x14ac:dyDescent="0.2">
      <c r="A15" s="80">
        <v>12</v>
      </c>
      <c r="B15" s="109" t="s">
        <v>123</v>
      </c>
      <c r="C15" s="109" t="s">
        <v>123</v>
      </c>
      <c r="D15" s="109" t="s">
        <v>123</v>
      </c>
      <c r="E15" s="109">
        <v>4</v>
      </c>
      <c r="F15" s="109" t="s">
        <v>123</v>
      </c>
      <c r="G15" s="127" t="s">
        <v>160</v>
      </c>
      <c r="H15" s="109" t="s">
        <v>143</v>
      </c>
      <c r="I15" s="128" t="s">
        <v>189</v>
      </c>
      <c r="J15" s="126" t="s">
        <v>183</v>
      </c>
      <c r="K15" s="108" t="s">
        <v>89</v>
      </c>
      <c r="L15" s="109" t="s">
        <v>92</v>
      </c>
      <c r="M15" s="108"/>
      <c r="N15" s="108"/>
      <c r="O15" s="108" t="s">
        <v>124</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ht="51" x14ac:dyDescent="0.2">
      <c r="A16" s="84"/>
      <c r="B16" s="85"/>
      <c r="C16" s="85"/>
      <c r="D16" s="85"/>
      <c r="E16" s="85"/>
      <c r="F16" s="85"/>
      <c r="G16" s="85"/>
      <c r="H16" s="85"/>
      <c r="I16" s="85"/>
      <c r="J16" s="85"/>
      <c r="K16" s="85"/>
      <c r="L16" s="86" t="s">
        <v>93</v>
      </c>
      <c r="M16" s="86"/>
      <c r="N16" s="87">
        <f>SUM(N4:N15)</f>
        <v>0</v>
      </c>
      <c r="O16" s="85"/>
      <c r="AP16" s="83"/>
    </row>
    <row r="17" spans="1:42" s="82" customFormat="1" x14ac:dyDescent="0.2">
      <c r="A17" s="88" t="s">
        <v>94</v>
      </c>
      <c r="B17" s="85"/>
      <c r="C17" s="85"/>
      <c r="D17" s="85"/>
      <c r="E17" s="85"/>
      <c r="F17" s="85"/>
      <c r="G17" s="85"/>
      <c r="H17" s="85"/>
      <c r="I17" s="85"/>
      <c r="J17" s="85"/>
      <c r="K17" s="85"/>
      <c r="L17" s="85"/>
      <c r="M17" s="85"/>
      <c r="N17" s="85"/>
      <c r="O17" s="85"/>
      <c r="AP17" s="83"/>
    </row>
    <row r="18" spans="1:42" s="82" customFormat="1" x14ac:dyDescent="0.2">
      <c r="A18" s="87"/>
      <c r="B18" s="85" t="s">
        <v>95</v>
      </c>
      <c r="C18" s="85"/>
      <c r="D18" s="85"/>
      <c r="E18" s="85"/>
      <c r="F18" s="85"/>
      <c r="G18" s="85"/>
      <c r="H18" s="85"/>
      <c r="I18" s="85"/>
      <c r="J18" s="85"/>
      <c r="K18" s="85"/>
      <c r="L18" s="85"/>
      <c r="M18" s="85"/>
      <c r="N18" s="85"/>
      <c r="O18" s="85"/>
      <c r="AP18" s="83"/>
    </row>
    <row r="19" spans="1:42" s="82" customFormat="1" x14ac:dyDescent="0.2">
      <c r="A19" s="85"/>
      <c r="B19" s="85"/>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c r="AP24" s="83"/>
    </row>
    <row r="25" spans="1:42" s="82" customFormat="1" x14ac:dyDescent="0.2">
      <c r="A25" s="85"/>
      <c r="B25" s="85"/>
      <c r="C25" s="85"/>
      <c r="D25" s="85"/>
      <c r="E25" s="85"/>
      <c r="F25" s="85"/>
      <c r="G25" s="85"/>
      <c r="H25" s="85"/>
      <c r="I25" s="85"/>
      <c r="J25" s="85"/>
      <c r="K25" s="85"/>
      <c r="L25" s="85"/>
      <c r="M25" s="85"/>
      <c r="N25" s="85"/>
      <c r="O25" s="85"/>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5"/>
      <c r="O29" s="85"/>
    </row>
    <row r="30" spans="1:42" s="82" customFormat="1" x14ac:dyDescent="0.2">
      <c r="A30" s="85"/>
      <c r="B30" s="85"/>
      <c r="C30" s="85"/>
      <c r="D30" s="85"/>
      <c r="E30" s="85"/>
      <c r="F30" s="85"/>
      <c r="G30" s="85"/>
      <c r="H30" s="85"/>
      <c r="I30" s="85"/>
      <c r="J30" s="85"/>
      <c r="K30" s="85"/>
      <c r="L30" s="85"/>
      <c r="M30" s="85"/>
      <c r="N30" s="89"/>
      <c r="O30" s="89"/>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69" customFormat="1" x14ac:dyDescent="0.2">
      <c r="A76" s="76"/>
      <c r="B76" s="76"/>
      <c r="C76" s="76"/>
      <c r="D76" s="76"/>
      <c r="E76" s="76"/>
      <c r="F76" s="76"/>
      <c r="G76" s="76"/>
      <c r="H76" s="76"/>
      <c r="I76" s="76"/>
      <c r="J76" s="76"/>
      <c r="K76" s="76"/>
      <c r="L76" s="76"/>
      <c r="M76" s="76"/>
      <c r="N76" s="90"/>
      <c r="O76" s="9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91"/>
      <c r="O103" s="91"/>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sheetData>
  <mergeCells count="2">
    <mergeCell ref="P2:R2"/>
    <mergeCell ref="B1:I1"/>
  </mergeCells>
  <dataValidations count="4">
    <dataValidation type="list" allowBlank="1" showInputMessage="1" showErrorMessage="1" sqref="O4:O15">
      <formula1>"Proposed, Assigned, Inprogress, Complete, Cancelled"</formula1>
    </dataValidation>
    <dataValidation type="list" allowBlank="1" showInputMessage="1" showErrorMessage="1" sqref="L26:M65528 N103:N65528 C16:F65528">
      <formula1>"Simple,Average,Complex"</formula1>
    </dataValidation>
    <dataValidation type="list" allowBlank="1" showInputMessage="1" showErrorMessage="1" sqref="B22:B65528 B16:B17">
      <formula1>"High,Medium,Low"</formula1>
    </dataValidation>
    <dataValidation type="list" allowBlank="1" showInputMessage="1" showErrorMessage="1" sqref="O103:O6552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5" sqref="F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5" t="s">
        <v>165</v>
      </c>
      <c r="C1" s="156"/>
      <c r="D1" s="156"/>
      <c r="E1" s="156"/>
      <c r="F1" s="156"/>
      <c r="G1" s="156"/>
      <c r="H1" s="156"/>
      <c r="N1" s="56"/>
      <c r="O1" s="56"/>
    </row>
    <row r="2" spans="1:15" ht="16.5" thickTop="1" x14ac:dyDescent="0.25">
      <c r="A2" s="163" t="s">
        <v>96</v>
      </c>
      <c r="B2" s="164"/>
      <c r="C2" s="164"/>
      <c r="D2" s="164"/>
      <c r="E2" s="164"/>
      <c r="F2" s="165"/>
      <c r="G2" s="165"/>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Tracking'!N16-E4-G4</f>
        <v>0</v>
      </c>
      <c r="E4" s="95">
        <f>SUMIF('Product - Release Tracking'!A$4:A$15,'Report Data'!B4,'Product - Release Tracking'!P$4:P$15)</f>
        <v>0</v>
      </c>
      <c r="F4" s="95">
        <v>0</v>
      </c>
      <c r="G4" s="95">
        <f>SUMIF('Product - Release Tracking'!A$4:A$15,'Report Data'!B4,'Product - Release Tracking'!R$4:R$15)</f>
        <v>0</v>
      </c>
    </row>
    <row r="5" spans="1:15" x14ac:dyDescent="0.2">
      <c r="A5" s="95" t="str">
        <f>IF(B5 = "", "Not Assigned", "Release " &amp; B5)</f>
        <v>Release 2</v>
      </c>
      <c r="B5" s="95">
        <v>2</v>
      </c>
      <c r="C5" s="95">
        <v>40</v>
      </c>
      <c r="D5" s="95">
        <f>D4-E5-G5</f>
        <v>0</v>
      </c>
      <c r="E5" s="95">
        <f>SUMIF('Product - Release Tracking'!A$4:A$15,'Report Data'!B5,'Product - Release Tracking'!P$4:P$15)</f>
        <v>0</v>
      </c>
      <c r="F5" s="95">
        <v>0</v>
      </c>
      <c r="G5" s="95">
        <f>SUMIF('Product - Release Tracking'!A$4:A$15,'Report Data'!B5,'Product - Release Tracking'!R$4:R$15)</f>
        <v>0</v>
      </c>
    </row>
    <row r="6" spans="1:15" x14ac:dyDescent="0.2">
      <c r="A6" s="95" t="str">
        <f>IF(B6 = "", "Not Assigned", "Release " &amp; B6)</f>
        <v>Release 0</v>
      </c>
      <c r="B6" s="95">
        <v>0</v>
      </c>
      <c r="C6" s="95">
        <f>SUMIF('Product - Release Tracking'!A$4:A$15,'Report Data'!B6,'Product - Release Tracking'!N$4:N$15)</f>
        <v>0</v>
      </c>
      <c r="D6" s="95">
        <f>D5-E6-G6</f>
        <v>0</v>
      </c>
      <c r="E6" s="95">
        <f>SUMIF('Product - Release Tracking'!A$4:A$15,'Report Data'!B6,'Product - Release Tracking'!P$4:P$15)</f>
        <v>0</v>
      </c>
      <c r="F6" s="95">
        <f>SUMIF('Product - Release Tracking'!A$4:A$15,'Report Data'!B6,'Product - Release Tracking'!Q$4:Q$15)</f>
        <v>0</v>
      </c>
      <c r="G6" s="95">
        <f>SUMIF('Product - Release Tracking'!A$4:A$15,'Report Data'!B6,'Product - Release Tracking'!R$4:R$15)</f>
        <v>0</v>
      </c>
    </row>
    <row r="7" spans="1:15" x14ac:dyDescent="0.2">
      <c r="A7" s="95" t="str">
        <f>IF(B7 = "", "Not Assigned", "Release " &amp; B7)</f>
        <v>Not Assigned</v>
      </c>
      <c r="B7" s="95" t="str">
        <f>""</f>
        <v/>
      </c>
      <c r="C7" s="95">
        <f>SUMIF('Product - Release Tracking'!A$4:A$15,'Report Data'!B7,'Product - Release Tracking'!N$4:N$15)</f>
        <v>0</v>
      </c>
      <c r="D7" s="95">
        <f>D6-E7-G7</f>
        <v>0</v>
      </c>
      <c r="E7" s="95">
        <f>SUMIF('Product - Release Tracking'!A$4:A$15,'Report Data'!B7,'Product - Release Tracking'!P$4:P$15)</f>
        <v>0</v>
      </c>
      <c r="F7" s="95">
        <f>SUMIF('Product - Release Tracking'!A$4:A$15,'Report Data'!B7,'Product - Release Tracking'!Q$4:Q$15)</f>
        <v>0</v>
      </c>
      <c r="G7" s="95">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E14" sqref="E14"/>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6" t="s">
        <v>166</v>
      </c>
      <c r="C1" s="167"/>
      <c r="D1" s="167"/>
      <c r="E1" s="167"/>
      <c r="F1" s="168"/>
    </row>
    <row r="2" spans="1:10" ht="13.5" thickTop="1" x14ac:dyDescent="0.2"/>
    <row r="4" spans="1:10" ht="15" x14ac:dyDescent="0.2">
      <c r="B4" s="98"/>
      <c r="C4" s="169" t="s">
        <v>103</v>
      </c>
      <c r="D4" s="169"/>
      <c r="E4" s="169"/>
      <c r="F4" s="169"/>
      <c r="G4" s="170"/>
      <c r="H4" s="170"/>
      <c r="I4" s="170"/>
      <c r="J4" s="170"/>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1" t="s">
        <v>6</v>
      </c>
      <c r="B1" s="171"/>
      <c r="C1" s="171"/>
      <c r="D1" s="171"/>
      <c r="E1" s="171"/>
      <c r="F1" s="172"/>
    </row>
    <row r="2" spans="1:6" s="33" customFormat="1" ht="24" thickTop="1" x14ac:dyDescent="0.2">
      <c r="A2" s="31"/>
      <c r="B2" s="32"/>
      <c r="C2" s="32"/>
      <c r="D2" s="46"/>
      <c r="E2" s="32"/>
    </row>
    <row r="3" spans="1:6" x14ac:dyDescent="0.2">
      <c r="A3" s="173" t="s">
        <v>7</v>
      </c>
      <c r="B3" s="173"/>
      <c r="C3" s="173"/>
      <c r="D3" s="173"/>
      <c r="E3" s="173"/>
    </row>
    <row r="4" spans="1:6" x14ac:dyDescent="0.2">
      <c r="A4" s="34"/>
    </row>
    <row r="5" spans="1:6" x14ac:dyDescent="0.2">
      <c r="A5" s="37" t="s">
        <v>1</v>
      </c>
      <c r="B5" s="176" t="s">
        <v>18</v>
      </c>
      <c r="C5" s="177"/>
      <c r="D5" s="177"/>
      <c r="E5" s="178"/>
    </row>
    <row r="6" spans="1:6" x14ac:dyDescent="0.2">
      <c r="A6" s="35" t="s">
        <v>8</v>
      </c>
      <c r="B6" s="179" t="s">
        <v>21</v>
      </c>
      <c r="C6" s="180"/>
      <c r="D6" s="180"/>
      <c r="E6" s="181"/>
    </row>
    <row r="7" spans="1:6" x14ac:dyDescent="0.2">
      <c r="A7" s="174" t="s">
        <v>16</v>
      </c>
      <c r="B7" s="45" t="s">
        <v>11</v>
      </c>
      <c r="C7" s="45" t="s">
        <v>12</v>
      </c>
      <c r="D7" s="47" t="s">
        <v>13</v>
      </c>
      <c r="E7" s="45" t="s">
        <v>14</v>
      </c>
    </row>
    <row r="8" spans="1:6" x14ac:dyDescent="0.2">
      <c r="A8" s="174"/>
      <c r="B8" s="36"/>
      <c r="C8" s="36"/>
      <c r="D8" s="48"/>
      <c r="E8" s="36"/>
    </row>
    <row r="9" spans="1:6" x14ac:dyDescent="0.2">
      <c r="A9" s="174"/>
      <c r="B9" s="36"/>
      <c r="C9" s="36"/>
      <c r="D9" s="48"/>
      <c r="E9" s="36"/>
    </row>
    <row r="10" spans="1:6" x14ac:dyDescent="0.2">
      <c r="A10" s="174"/>
      <c r="B10" s="36"/>
      <c r="C10" s="36"/>
      <c r="D10" s="48"/>
      <c r="E10" s="36"/>
    </row>
    <row r="11" spans="1:6" x14ac:dyDescent="0.2">
      <c r="A11" s="175"/>
      <c r="B11" s="36"/>
      <c r="C11" s="36"/>
      <c r="D11" s="48"/>
      <c r="E11" s="36"/>
    </row>
    <row r="12" spans="1:6" x14ac:dyDescent="0.2">
      <c r="A12" s="174" t="s">
        <v>15</v>
      </c>
      <c r="B12" s="45" t="s">
        <v>11</v>
      </c>
      <c r="C12" s="45" t="s">
        <v>12</v>
      </c>
      <c r="D12" s="47" t="s">
        <v>13</v>
      </c>
      <c r="E12" s="45" t="s">
        <v>14</v>
      </c>
    </row>
    <row r="13" spans="1:6" x14ac:dyDescent="0.2">
      <c r="A13" s="174"/>
      <c r="B13" s="36"/>
      <c r="C13" s="36"/>
      <c r="D13" s="48"/>
      <c r="E13" s="36"/>
    </row>
    <row r="14" spans="1:6" x14ac:dyDescent="0.2">
      <c r="A14" s="174"/>
      <c r="B14" s="36"/>
      <c r="C14" s="36"/>
      <c r="D14" s="48"/>
      <c r="E14" s="36"/>
    </row>
    <row r="15" spans="1:6" x14ac:dyDescent="0.2">
      <c r="A15" s="174"/>
      <c r="B15" s="36"/>
      <c r="C15" s="36"/>
      <c r="D15" s="48"/>
      <c r="E15" s="36"/>
    </row>
    <row r="16" spans="1:6" x14ac:dyDescent="0.2">
      <c r="A16" s="175"/>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6F80C38-1138-4420-AF57-7524ED7180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2019-02-14T06:55:10Z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