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53E80F03-2F25-4221-87D1-42714318C4F4}" xr6:coauthVersionLast="47" xr6:coauthVersionMax="47" xr10:uidLastSave="{00000000-0000-0000-0000-000000000000}"/>
  <bookViews>
    <workbookView xWindow="-108" yWindow="-108" windowWidth="23256" windowHeight="12456" xr2:uid="{78A70EC8-8B8F-4102-8EC9-054D34597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I15" i="1"/>
  <c r="I14" i="1"/>
  <c r="I13" i="1"/>
  <c r="F38" i="1"/>
  <c r="F37" i="1"/>
  <c r="F39" i="1"/>
  <c r="F19" i="1"/>
  <c r="F2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<sst xmlns="http://schemas.openxmlformats.org/spreadsheetml/2006/main" count="63" uniqueCount="53">
  <si>
    <t>PassengerId</t>
  </si>
  <si>
    <t>Survived</t>
  </si>
  <si>
    <t>Pclass</t>
  </si>
  <si>
    <t>Name</t>
  </si>
  <si>
    <t>Age</t>
  </si>
  <si>
    <t>SibSp</t>
  </si>
  <si>
    <t>Parch</t>
  </si>
  <si>
    <t>Ticket</t>
  </si>
  <si>
    <t>Fare</t>
  </si>
  <si>
    <t>male</t>
  </si>
  <si>
    <t>A/5 21171</t>
  </si>
  <si>
    <t>female</t>
  </si>
  <si>
    <t>PC 17599</t>
  </si>
  <si>
    <t>STON/O2. 3101282</t>
  </si>
  <si>
    <t>Gender</t>
  </si>
  <si>
    <t>Lakshmi</t>
  </si>
  <si>
    <t>Reena</t>
  </si>
  <si>
    <t>Ajay</t>
  </si>
  <si>
    <t>Sneha</t>
  </si>
  <si>
    <t>Rohan</t>
  </si>
  <si>
    <t>Ankit</t>
  </si>
  <si>
    <t>Akshat</t>
  </si>
  <si>
    <t>Pooja</t>
  </si>
  <si>
    <t>Nikita</t>
  </si>
  <si>
    <t>SUMIF=&gt;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</si>
  <si>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</si>
  <si>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</si>
  <si>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</si>
  <si>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</si>
  <si>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</si>
  <si>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</si>
  <si>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</si>
  <si>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</si>
  <si>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</si>
  <si>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</si>
  <si>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</si>
  <si>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</si>
  <si>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</si>
  <si>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</si>
  <si>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</si>
  <si>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SECOND=&gt;</t>
  </si>
  <si>
    <t>DAY=&gt;</t>
  </si>
  <si>
    <t>MONTH=&gt;</t>
  </si>
  <si>
    <t>YEAR=&gt;</t>
  </si>
  <si>
    <t>if=&gt;</t>
  </si>
  <si>
    <t>SUM</t>
  </si>
  <si>
    <t>Ninad Mulik</t>
  </si>
  <si>
    <t>COUNTA=&gt;</t>
  </si>
  <si>
    <t>index=&gt;</t>
  </si>
  <si>
    <t>match=&gt;</t>
  </si>
  <si>
    <t>mean=&gt;</t>
  </si>
  <si>
    <t>median=&gt;</t>
  </si>
  <si>
    <t>mode=&gt;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</si>
</sst>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/>
    <xf numFmtId="22" fontId="0" fillId="0" borderId="0" xfId="0" applyNumberFormat="1"/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D9D1-2013-4A23-BD0E-AE4D610C7A9F}">
  <dimension ref="A1:J39"/>
  <sheetViews>
    <sheetView tabSelected="1" topLeftCell="A4" zoomScale="140" zoomScaleNormal="140" workbookViewId="0">
      <selection activeCell="H16" sqref="H16"/>
    </sheetView>
  </sheetViews>
  <sheetFormatPr defaultRowHeight="14.4" x14ac:dyDescent="0.3"/>
  <cols>
    <col min="4" max="4" width="11.109375" customWidth="1"/>
    <col min="5" max="5" width="13.21875" customWidth="1"/>
    <col min="6" max="6" width="15.6640625" bestFit="1" customWidth="1"/>
    <col min="8" max="8" width="1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0</v>
      </c>
      <c r="C2">
        <v>3</v>
      </c>
      <c r="D2" t="s">
        <v>17</v>
      </c>
      <c r="E2" t="s">
        <v>9</v>
      </c>
      <c r="F2">
        <v>22</v>
      </c>
      <c r="G2">
        <v>1</v>
      </c>
      <c r="H2">
        <v>0</v>
      </c>
      <c r="I2" t="s">
        <v>10</v>
      </c>
      <c r="J2">
        <v>500</v>
      </c>
    </row>
    <row r="3" spans="1:10" x14ac:dyDescent="0.3">
      <c r="A3">
        <v>2</v>
      </c>
      <c r="B3">
        <v>1</v>
      </c>
      <c r="C3">
        <v>1</v>
      </c>
      <c r="D3" t="s">
        <v>16</v>
      </c>
      <c r="E3" t="s">
        <v>11</v>
      </c>
      <c r="F3">
        <v>38</v>
      </c>
      <c r="G3">
        <v>1</v>
      </c>
      <c r="H3">
        <v>0</v>
      </c>
      <c r="I3" t="s">
        <v>12</v>
      </c>
      <c r="J3">
        <v>250</v>
      </c>
    </row>
    <row r="4" spans="1:10" x14ac:dyDescent="0.3">
      <c r="A4">
        <v>3</v>
      </c>
      <c r="B4">
        <v>1</v>
      </c>
      <c r="C4">
        <v>3</v>
      </c>
      <c r="D4" t="s">
        <v>15</v>
      </c>
      <c r="E4" t="s">
        <v>11</v>
      </c>
      <c r="F4">
        <v>26</v>
      </c>
      <c r="G4">
        <v>0</v>
      </c>
      <c r="H4">
        <v>0</v>
      </c>
      <c r="I4" t="s">
        <v>13</v>
      </c>
      <c r="J4">
        <v>35</v>
      </c>
    </row>
    <row r="5" spans="1:10" x14ac:dyDescent="0.3">
      <c r="A5">
        <v>4</v>
      </c>
      <c r="B5">
        <v>1</v>
      </c>
      <c r="C5">
        <v>1</v>
      </c>
      <c r="D5" t="s">
        <v>18</v>
      </c>
      <c r="E5" t="s">
        <v>11</v>
      </c>
      <c r="F5">
        <v>35</v>
      </c>
      <c r="G5">
        <v>1</v>
      </c>
      <c r="H5">
        <v>0</v>
      </c>
      <c r="I5">
        <v>113803</v>
      </c>
      <c r="J5">
        <v>53.1</v>
      </c>
    </row>
    <row r="6" spans="1:10" x14ac:dyDescent="0.3">
      <c r="A6">
        <v>5</v>
      </c>
      <c r="B6">
        <v>0</v>
      </c>
      <c r="C6">
        <v>3</v>
      </c>
      <c r="D6" t="s">
        <v>19</v>
      </c>
      <c r="E6" t="s">
        <v>9</v>
      </c>
      <c r="F6">
        <v>35</v>
      </c>
      <c r="G6">
        <v>0</v>
      </c>
      <c r="H6">
        <v>0</v>
      </c>
      <c r="I6">
        <v>373450</v>
      </c>
      <c r="J6">
        <v>8.0500000000000007</v>
      </c>
    </row>
    <row r="7" spans="1:10" x14ac:dyDescent="0.3">
      <c r="A7">
        <v>6</v>
      </c>
      <c r="B7">
        <v>0</v>
      </c>
      <c r="C7">
        <v>3</v>
      </c>
      <c r="D7" t="s">
        <v>20</v>
      </c>
      <c r="E7" t="s">
        <v>9</v>
      </c>
      <c r="F7">
        <v>55</v>
      </c>
      <c r="G7">
        <v>0</v>
      </c>
      <c r="H7">
        <v>0</v>
      </c>
      <c r="I7">
        <v>330877</v>
      </c>
      <c r="J7">
        <v>8.4582999999999995</v>
      </c>
    </row>
    <row r="8" spans="1:10" x14ac:dyDescent="0.3">
      <c r="A8">
        <v>7</v>
      </c>
      <c r="B8">
        <v>0</v>
      </c>
      <c r="C8">
        <v>1</v>
      </c>
      <c r="D8" t="s">
        <v>21</v>
      </c>
      <c r="E8" t="s">
        <v>9</v>
      </c>
      <c r="F8">
        <v>54</v>
      </c>
      <c r="G8">
        <v>0</v>
      </c>
      <c r="H8">
        <v>0</v>
      </c>
      <c r="I8">
        <v>17463</v>
      </c>
      <c r="J8">
        <v>51.862499999999997</v>
      </c>
    </row>
    <row r="9" spans="1:10" x14ac:dyDescent="0.3">
      <c r="A9">
        <v>8</v>
      </c>
      <c r="B9">
        <v>0</v>
      </c>
      <c r="C9">
        <v>3</v>
      </c>
      <c r="D9" t="s">
        <v>46</v>
      </c>
      <c r="E9" t="s">
        <v>9</v>
      </c>
      <c r="F9">
        <v>2</v>
      </c>
      <c r="G9">
        <v>3</v>
      </c>
      <c r="H9">
        <v>1</v>
      </c>
      <c r="I9">
        <v>349909</v>
      </c>
      <c r="J9">
        <v>21.074999999999999</v>
      </c>
    </row>
    <row r="10" spans="1:10" x14ac:dyDescent="0.3">
      <c r="A10">
        <v>9</v>
      </c>
      <c r="B10">
        <v>1</v>
      </c>
      <c r="C10">
        <v>3</v>
      </c>
      <c r="D10" t="s">
        <v>22</v>
      </c>
      <c r="E10" t="s">
        <v>11</v>
      </c>
      <c r="F10">
        <v>27</v>
      </c>
      <c r="G10">
        <v>0</v>
      </c>
      <c r="H10">
        <v>2</v>
      </c>
      <c r="I10">
        <v>347742</v>
      </c>
      <c r="J10">
        <v>11.1333</v>
      </c>
    </row>
    <row r="11" spans="1:10" x14ac:dyDescent="0.3">
      <c r="A11">
        <v>10</v>
      </c>
      <c r="B11">
        <v>1</v>
      </c>
      <c r="C11">
        <v>2</v>
      </c>
      <c r="D11" t="s">
        <v>23</v>
      </c>
      <c r="E11" t="s">
        <v>11</v>
      </c>
      <c r="F11">
        <v>14</v>
      </c>
      <c r="G11">
        <v>1</v>
      </c>
      <c r="H11">
        <v>0</v>
      </c>
      <c r="I11">
        <v>237736</v>
      </c>
      <c r="J11">
        <v>30.070799999999998</v>
      </c>
    </row>
    <row r="13" spans="1:10" ht="15" thickBot="1" x14ac:dyDescent="0.35">
      <c r="E13" s="2" t="s">
        <v>45</v>
      </c>
      <c r="F13">
        <f>SUM(F2:F11)</f>
        <v>308</v>
      </c>
      <c r="H13" t="s">
        <v>50</v>
      </c>
      <c r="I13">
        <f>AVERAGE(F2:F11)</f>
        <v>30.8</v>
      </c>
    </row>
    <row r="14" spans="1:10" ht="15" thickBot="1" x14ac:dyDescent="0.35">
      <c r="E14" s="1" t="s">
        <v>24</v>
      </c>
      <c r="F14">
        <f>SUMIF(F2:F11,"&gt;27")</f>
        <v>217</v>
      </c>
      <c r="H14" t="s">
        <v>51</v>
      </c>
      <c r="I14">
        <f>MEDIAN(F2:F11)</f>
        <v>31</v>
      </c>
    </row>
    <row r="15" spans="1:10" ht="15" thickBot="1" x14ac:dyDescent="0.35">
      <c r="E15" s="1" t="s">
        <v>25</v>
      </c>
      <c r="F15">
        <f>MIN(F2:F11)</f>
        <v>2</v>
      </c>
      <c r="H15" t="s">
        <v>52</v>
      </c>
      <c r="I15">
        <f>MODE(F2:F11)</f>
        <v>35</v>
      </c>
    </row>
    <row r="16" spans="1:10" ht="15" thickBot="1" x14ac:dyDescent="0.35">
      <c r="E16" s="1" t="s">
        <v>26</v>
      </c>
      <c r="F16">
        <f>MAX(F2:F11)</f>
        <v>55</v>
      </c>
      <c r="H16" s="1"/>
    </row>
    <row r="17" spans="5:6" ht="15" customHeight="1" thickBot="1" x14ac:dyDescent="0.35">
      <c r="E17" s="1" t="s">
        <v>27</v>
      </c>
      <c r="F17">
        <f>AVERAGE(F2:F11)</f>
        <v>30.8</v>
      </c>
    </row>
    <row r="18" spans="5:6" ht="15" thickBot="1" x14ac:dyDescent="0.35">
      <c r="E18" s="1" t="s">
        <v>28</v>
      </c>
      <c r="F18">
        <f>COUNT(F2:F11)</f>
        <v>10</v>
      </c>
    </row>
    <row r="19" spans="5:6" ht="15" thickBot="1" x14ac:dyDescent="0.35">
      <c r="E19" s="1" t="s">
        <v>47</v>
      </c>
      <c r="F19">
        <f>COUNTA(A2:J2)</f>
        <v>10</v>
      </c>
    </row>
    <row r="20" spans="5:6" ht="15" thickBot="1" x14ac:dyDescent="0.35">
      <c r="E20" s="1" t="s">
        <v>29</v>
      </c>
      <c r="F20">
        <f>COUNTBLANK(F2:F11)</f>
        <v>0</v>
      </c>
    </row>
    <row r="21" spans="5:6" ht="15" thickBot="1" x14ac:dyDescent="0.35">
      <c r="E21" s="1" t="s">
        <v>30</v>
      </c>
      <c r="F21">
        <f>POWER(F4/100,2)</f>
        <v>6.7600000000000007E-2</v>
      </c>
    </row>
    <row r="22" spans="5:6" ht="15.6" customHeight="1" thickBot="1" x14ac:dyDescent="0.35">
      <c r="E22" s="1" t="s">
        <v>31</v>
      </c>
      <c r="F22" t="str">
        <f>_xlfn.CONCAT(E5:F5)</f>
        <v>female35</v>
      </c>
    </row>
    <row r="23" spans="5:6" ht="15" customHeight="1" thickBot="1" x14ac:dyDescent="0.35">
      <c r="E23" s="1" t="s">
        <v>32</v>
      </c>
      <c r="F23" t="str">
        <f>TRIM(F5)</f>
        <v>35</v>
      </c>
    </row>
    <row r="24" spans="5:6" ht="15" thickBot="1" x14ac:dyDescent="0.35">
      <c r="E24" s="1" t="s">
        <v>33</v>
      </c>
      <c r="F24" t="str">
        <f>REPLACE(D6,2,1,"e")</f>
        <v>Rehan</v>
      </c>
    </row>
    <row r="25" spans="5:6" ht="15" thickBot="1" x14ac:dyDescent="0.35">
      <c r="E25" s="1" t="s">
        <v>34</v>
      </c>
      <c r="F25" t="str">
        <f>LEFT(E5,2)</f>
        <v>fe</v>
      </c>
    </row>
    <row r="26" spans="5:6" ht="15" thickBot="1" x14ac:dyDescent="0.35">
      <c r="E26" s="1" t="s">
        <v>35</v>
      </c>
      <c r="F26" t="str">
        <f>MID(D9,7,5)</f>
        <v>Mulik</v>
      </c>
    </row>
    <row r="27" spans="5:6" ht="15" thickBot="1" x14ac:dyDescent="0.35">
      <c r="E27" s="1" t="s">
        <v>36</v>
      </c>
      <c r="F27" t="str">
        <f>RIGHT(D5,2)</f>
        <v>ha</v>
      </c>
    </row>
    <row r="28" spans="5:6" ht="15" thickBot="1" x14ac:dyDescent="0.35">
      <c r="E28" s="1" t="s">
        <v>37</v>
      </c>
      <c r="F28" t="str">
        <f>UPPER(D2)</f>
        <v>AJAY</v>
      </c>
    </row>
    <row r="29" spans="5:6" ht="15" thickBot="1" x14ac:dyDescent="0.35">
      <c r="E29" s="1" t="s">
        <v>38</v>
      </c>
      <c r="F29" t="str">
        <f>LOWER(D2)</f>
        <v>ajay</v>
      </c>
    </row>
    <row r="30" spans="5:6" ht="15" thickBot="1" x14ac:dyDescent="0.35">
      <c r="E30" s="1" t="s">
        <v>39</v>
      </c>
      <c r="F30" s="3">
        <f ca="1">NOW()</f>
        <v>45505.89464027778</v>
      </c>
    </row>
    <row r="31" spans="5:6" ht="15" thickBot="1" x14ac:dyDescent="0.35">
      <c r="E31" s="1" t="s">
        <v>40</v>
      </c>
      <c r="F31">
        <f ca="1">SECOND(NOW())</f>
        <v>17</v>
      </c>
    </row>
    <row r="32" spans="5:6" ht="15" thickBot="1" x14ac:dyDescent="0.35">
      <c r="E32" s="1" t="s">
        <v>41</v>
      </c>
      <c r="F32">
        <f ca="1">DAY(TODAY())</f>
        <v>1</v>
      </c>
    </row>
    <row r="33" spans="5:6" ht="15" thickBot="1" x14ac:dyDescent="0.35">
      <c r="E33" s="1" t="s">
        <v>42</v>
      </c>
      <c r="F33">
        <f ca="1">MONTH(TODAY())</f>
        <v>8</v>
      </c>
    </row>
    <row r="34" spans="5:6" ht="15" thickBot="1" x14ac:dyDescent="0.35">
      <c r="E34" s="1" t="s">
        <v>43</v>
      </c>
      <c r="F34">
        <f ca="1">YEAR(TODAY())</f>
        <v>2024</v>
      </c>
    </row>
    <row r="35" spans="5:6" ht="15" thickBot="1" x14ac:dyDescent="0.35">
      <c r="E35" s="1" t="s">
        <v>44</v>
      </c>
      <c r="F35" t="str">
        <f>IF(F2&gt;18,"eligible","not eligible")</f>
        <v>eligible</v>
      </c>
    </row>
    <row r="36" spans="5:6" x14ac:dyDescent="0.3">
      <c r="E36" s="4" t="s">
        <v>44</v>
      </c>
      <c r="F36" t="str">
        <f>IF(F9&gt;18,"eligible","not eligible")</f>
        <v>not eligible</v>
      </c>
    </row>
    <row r="37" spans="5:6" x14ac:dyDescent="0.3">
      <c r="E37" s="4" t="s">
        <v>48</v>
      </c>
      <c r="F37" t="str">
        <f>INDEX(D2:D11,2)</f>
        <v>Reena</v>
      </c>
    </row>
    <row r="38" spans="5:6" x14ac:dyDescent="0.3">
      <c r="E38" s="4" t="s">
        <v>49</v>
      </c>
      <c r="F38">
        <f>MATCH(D2,D2:D11)</f>
        <v>1</v>
      </c>
    </row>
    <row r="39" spans="5:6" x14ac:dyDescent="0.3">
      <c r="E39" s="4" t="s">
        <v>49</v>
      </c>
      <c r="F39">
        <f>MATCH(D3,D2:D11)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Sneha Shukla</cp:lastModifiedBy>
  <dcterms:created xsi:type="dcterms:W3CDTF">2024-08-01T07:49:32Z</dcterms:created>
  <dcterms:modified xsi:type="dcterms:W3CDTF">2024-08-01T15:58:55Z</dcterms:modified>
</cp:coreProperties>
</file>